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Assignments\01 - Excel\"/>
    </mc:Choice>
  </mc:AlternateContent>
  <xr:revisionPtr revIDLastSave="0" documentId="13_ncr:1_{740FDB1A-8DF9-430B-BEB5-47BEB28D9471}" xr6:coauthVersionLast="45" xr6:coauthVersionMax="45" xr10:uidLastSave="{00000000-0000-0000-0000-000000000000}"/>
  <bookViews>
    <workbookView xWindow="-28920" yWindow="3360" windowWidth="29040" windowHeight="15840" firstSheet="3" activeTab="5" xr2:uid="{00000000-000D-0000-FFFF-FFFF00000000}"/>
  </bookViews>
  <sheets>
    <sheet name="OutcomeByCategoryPivot" sheetId="2" r:id="rId1"/>
    <sheet name="OutcomeBySubCategoryPivot" sheetId="3" r:id="rId2"/>
    <sheet name="OutcomeByMonthCreatedPivot" sheetId="4" r:id="rId3"/>
    <sheet name="OutcomeByCountryPivot" sheetId="9" r:id="rId4"/>
    <sheet name="AverageGoalByCountryPivot" sheetId="10" r:id="rId5"/>
    <sheet name="AverageBackerByCategorPivot" sheetId="12" r:id="rId6"/>
    <sheet name="Bonus" sheetId="5" r:id="rId7"/>
    <sheet name="Data" sheetId="1" r:id="rId8"/>
    <sheet name="Exchange Rates" sheetId="8" r:id="rId9"/>
    <sheet name="Extra Analysis" sheetId="7" r:id="rId10"/>
  </sheets>
  <definedNames>
    <definedName name="_xlnm._FilterDatabase" localSheetId="7" hidden="1">Data!$H$1:$H$4115</definedName>
    <definedName name="_xlchart.v5.0" hidden="1">OutcomeByCountryPivot!$A$6</definedName>
    <definedName name="_xlchart.v5.1" hidden="1">OutcomeByCountryPivot!$A$7:$A$27</definedName>
    <definedName name="_xlchart.v5.10" hidden="1">OutcomeByCountryPivot!$F$6</definedName>
    <definedName name="_xlchart.v5.11" hidden="1">OutcomeByCountryPivot!$F$7:$F$27</definedName>
    <definedName name="_xlchart.v5.12" hidden="1">OutcomeByCountryPivot!$H$5</definedName>
    <definedName name="_xlchart.v5.13" hidden="1">OutcomeByCountryPivot!$H$6:$H$26</definedName>
    <definedName name="_xlchart.v5.14" hidden="1">OutcomeByCountryPivot!$I$5</definedName>
    <definedName name="_xlchart.v5.15" hidden="1">OutcomeByCountryPivot!$I$6:$I$26</definedName>
    <definedName name="_xlchart.v5.16" hidden="1">OutcomeByCountryPivot!$A$6</definedName>
    <definedName name="_xlchart.v5.17" hidden="1">OutcomeByCountryPivot!$A$7:$A$27</definedName>
    <definedName name="_xlchart.v5.18" hidden="1">OutcomeByCountryPivot!$B$5</definedName>
    <definedName name="_xlchart.v5.19" hidden="1">OutcomeByCountryPivot!$B$6</definedName>
    <definedName name="_xlchart.v5.2" hidden="1">OutcomeByCountryPivot!$B$6</definedName>
    <definedName name="_xlchart.v5.20" hidden="1">OutcomeByCountryPivot!$B$7:$B$27</definedName>
    <definedName name="_xlchart.v5.21" hidden="1">OutcomeByCountryPivot!$C$5</definedName>
    <definedName name="_xlchart.v5.22" hidden="1">OutcomeByCountryPivot!$C$6</definedName>
    <definedName name="_xlchart.v5.23" hidden="1">OutcomeByCountryPivot!$C$7:$C$27</definedName>
    <definedName name="_xlchart.v5.24" hidden="1">OutcomeByCountryPivot!$D$5</definedName>
    <definedName name="_xlchart.v5.25" hidden="1">OutcomeByCountryPivot!$D$6</definedName>
    <definedName name="_xlchart.v5.26" hidden="1">OutcomeByCountryPivot!$D$7:$D$27</definedName>
    <definedName name="_xlchart.v5.27" hidden="1">OutcomeByCountryPivot!$E$5</definedName>
    <definedName name="_xlchart.v5.28" hidden="1">OutcomeByCountryPivot!$E$6</definedName>
    <definedName name="_xlchart.v5.29" hidden="1">OutcomeByCountryPivot!$E$7:$E$27</definedName>
    <definedName name="_xlchart.v5.3" hidden="1">OutcomeByCountryPivot!$B$7:$B$27</definedName>
    <definedName name="_xlchart.v5.30" hidden="1">OutcomeByCountryPivot!$F$5</definedName>
    <definedName name="_xlchart.v5.31" hidden="1">OutcomeByCountryPivot!$F$6</definedName>
    <definedName name="_xlchart.v5.32" hidden="1">OutcomeByCountryPivot!$F$7:$F$27</definedName>
    <definedName name="_xlchart.v5.33" hidden="1">OutcomeByCountryPivot!$H$5</definedName>
    <definedName name="_xlchart.v5.34" hidden="1">OutcomeByCountryPivot!$H$6:$H$26</definedName>
    <definedName name="_xlchart.v5.35" hidden="1">OutcomeByCountryPivot!$I$5</definedName>
    <definedName name="_xlchart.v5.36" hidden="1">OutcomeByCountryPivot!$I$6:$I$26</definedName>
    <definedName name="_xlchart.v5.37" hidden="1">OutcomeByCountryPivot!#REF!</definedName>
    <definedName name="_xlchart.v5.38" hidden="1">OutcomeByCountryPivot!$H$5</definedName>
    <definedName name="_xlchart.v5.39" hidden="1">OutcomeByCountryPivot!$H$6:$H$26</definedName>
    <definedName name="_xlchart.v5.4" hidden="1">OutcomeByCountryPivot!$C$6</definedName>
    <definedName name="_xlchart.v5.40" hidden="1">OutcomeByCountryPivot!$I$5</definedName>
    <definedName name="_xlchart.v5.41" hidden="1">OutcomeByCountryPivot!$I$6:$I$26</definedName>
    <definedName name="_xlchart.v5.42" hidden="1">OutcomeByCountryPivot!$J$5</definedName>
    <definedName name="_xlchart.v5.43" hidden="1">OutcomeByCountryPivot!$J$6:$J$26</definedName>
    <definedName name="_xlchart.v5.44" hidden="1">OutcomeByCountryPivot!$K$5</definedName>
    <definedName name="_xlchart.v5.45" hidden="1">OutcomeByCountryPivot!$K$6:$K$26</definedName>
    <definedName name="_xlchart.v5.46" hidden="1">OutcomeByCountryPivot!$L$5</definedName>
    <definedName name="_xlchart.v5.47" hidden="1">OutcomeByCountryPivot!$L$6:$L$26</definedName>
    <definedName name="_xlchart.v5.48" hidden="1">OutcomeByCountryPivot!$M$5</definedName>
    <definedName name="_xlchart.v5.5" hidden="1">OutcomeByCountryPivot!$C$7:$C$27</definedName>
    <definedName name="_xlchart.v5.6" hidden="1">OutcomeByCountryPivot!$D$6</definedName>
    <definedName name="_xlchart.v5.7" hidden="1">OutcomeByCountryPivot!$D$7:$D$27</definedName>
    <definedName name="_xlchart.v5.8" hidden="1">OutcomeByCountryPivot!$E$6</definedName>
    <definedName name="_xlchart.v5.9" hidden="1">OutcomeByCountryPivot!$E$7:$E$27</definedName>
    <definedName name="_xlnm.Criteria" localSheetId="7">Data!$H:$H</definedName>
    <definedName name="_xlnm.Extract" localSheetId="7">Data!#REF!</definedName>
  </definedNames>
  <calcPr calcId="191029"/>
  <pivotCaches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6" i="7" l="1"/>
  <c r="B47" i="7"/>
  <c r="B48" i="7"/>
  <c r="B49" i="7"/>
  <c r="B50" i="7"/>
  <c r="B51" i="7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5" l="1"/>
  <c r="D4" i="5"/>
  <c r="D5" i="5"/>
  <c r="D6" i="5"/>
  <c r="D7" i="5"/>
  <c r="D8" i="5"/>
  <c r="D9" i="5"/>
  <c r="D10" i="5"/>
  <c r="D11" i="5"/>
  <c r="D12" i="5"/>
  <c r="D3" i="5"/>
  <c r="D2" i="5"/>
  <c r="B13" i="5"/>
  <c r="E13" i="5" s="1"/>
  <c r="F13" i="5" s="1"/>
  <c r="C13" i="5"/>
  <c r="B2" i="5"/>
  <c r="C2" i="5"/>
  <c r="C4" i="5"/>
  <c r="C5" i="5"/>
  <c r="C6" i="5"/>
  <c r="C7" i="5"/>
  <c r="C8" i="5"/>
  <c r="C9" i="5"/>
  <c r="C10" i="5"/>
  <c r="C11" i="5"/>
  <c r="C12" i="5"/>
  <c r="C3" i="5"/>
  <c r="B4" i="5"/>
  <c r="E4" i="5" s="1"/>
  <c r="B5" i="5"/>
  <c r="B6" i="5"/>
  <c r="B7" i="5"/>
  <c r="B8" i="5"/>
  <c r="B9" i="5"/>
  <c r="B10" i="5"/>
  <c r="B11" i="5"/>
  <c r="B12" i="5"/>
  <c r="B3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5" l="1"/>
  <c r="E12" i="5"/>
  <c r="E11" i="5"/>
  <c r="H11" i="5" s="1"/>
  <c r="E10" i="5"/>
  <c r="G10" i="5"/>
  <c r="H5" i="5"/>
  <c r="G11" i="5"/>
  <c r="H10" i="5"/>
  <c r="E9" i="5"/>
  <c r="H9" i="5" s="1"/>
  <c r="G13" i="5"/>
  <c r="G5" i="5"/>
  <c r="H12" i="5"/>
  <c r="H4" i="5"/>
  <c r="G12" i="5"/>
  <c r="G4" i="5"/>
  <c r="H13" i="5"/>
  <c r="E8" i="5"/>
  <c r="F12" i="5"/>
  <c r="F4" i="5"/>
  <c r="E7" i="5"/>
  <c r="F7" i="5" s="1"/>
  <c r="F11" i="5"/>
  <c r="F5" i="5"/>
  <c r="E6" i="5"/>
  <c r="G6" i="5" s="1"/>
  <c r="F10" i="5"/>
  <c r="E2" i="5"/>
  <c r="G2" i="5" s="1"/>
  <c r="E3" i="5"/>
  <c r="F3" i="5" s="1"/>
  <c r="G9" i="5" l="1"/>
  <c r="F9" i="5"/>
  <c r="H2" i="5"/>
  <c r="G7" i="5"/>
  <c r="H6" i="5"/>
  <c r="H7" i="5"/>
  <c r="H8" i="5"/>
  <c r="G8" i="5"/>
  <c r="F6" i="5"/>
  <c r="F2" i="5"/>
  <c r="F8" i="5"/>
  <c r="G3" i="5"/>
  <c r="H3" i="5"/>
</calcChain>
</file>

<file path=xl/sharedStrings.xml><?xml version="1.0" encoding="utf-8"?>
<sst xmlns="http://schemas.openxmlformats.org/spreadsheetml/2006/main" count="24955" uniqueCount="8431">
  <si>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</si>
  <si>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</si>
  <si>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</si>
  <si>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</si>
  <si>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</si>
  <si>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</si>
  <si>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</si>
  <si>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</si>
  <si>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</si>
  <si>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</si>
  <si>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</si>
  <si>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</si>
  <si>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</si>
  <si>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</si>
  <si>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</si>
  <si>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</si>
  <si>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</si>
  <si>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</si>
  <si>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</si>
  <si>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</si>
  <si>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</si>
  <si>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</si>
  <si>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</si>
  <si>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</si>
  <si>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</si>
  <si>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</si>
  <si>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</si>
  <si>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</si>
  <si>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</si>
  <si>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</si>
  <si>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</si>
  <si>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</si>
  <si>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</si>
  <si>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</si>
  <si>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</si>
  <si>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</si>
  <si>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</si>
  <si>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</si>
  <si>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</si>
  <si>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</si>
  <si>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</si>
  <si>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</si>
  <si>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</si>
  <si>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</si>
  <si>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</si>
  <si>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</si>
  <si>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</si>
  <si>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</si>
  <si>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</si>
  <si>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</si>
  <si>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</si>
  <si>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</si>
  <si>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</si>
  <si>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</si>
  <si>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</si>
  <si>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</si>
  <si>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</si>
  <si>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</si>
  <si>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</si>
  <si>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</si>
  <si>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</si>
  <si>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</si>
  <si>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</si>
  <si>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</si>
  <si>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</si>
  <si>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</si>
  <si>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</si>
  <si>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</si>
  <si>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</si>
  <si>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</si>
  <si>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</si>
  <si>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</si>
  <si>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</si>
  <si>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</si>
  <si>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</si>
  <si>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</si>
  <si>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</si>
  <si>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</si>
  <si>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</si>
  <si>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</si>
  <si>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</si>
  <si>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</si>
  <si>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</si>
  <si>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</si>
  <si>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</si>
  <si>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</si>
  <si>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</si>
  <si>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</si>
  <si>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</si>
  <si>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</si>
  <si>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</si>
  <si>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</si>
  <si>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</si>
  <si>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</si>
  <si>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</si>
  <si>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</si>
  <si>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</si>
  <si>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</si>
  <si>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</si>
  <si>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</si>
  <si>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</si>
  <si>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</si>
  <si>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</si>
  <si>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</si>
  <si>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</si>
  <si>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</si>
  <si>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</si>
  <si>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</si>
  <si>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</si>
  <si>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</si>
  <si>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</si>
  <si>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</si>
  <si>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</si>
  <si>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</si>
  <si>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</si>
  <si>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</si>
  <si>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</si>
  <si>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</si>
  <si>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</si>
  <si>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</si>
  <si>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</si>
  <si>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</si>
  <si>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</si>
  <si>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</si>
  <si>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</si>
  <si>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</si>
  <si>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</si>
  <si>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</si>
  <si>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</si>
  <si>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</si>
  <si>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</si>
  <si>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</si>
  <si>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</si>
  <si>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</si>
  <si>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</si>
  <si>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</si>
  <si>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</si>
  <si>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</si>
  <si>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</si>
  <si>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</si>
  <si>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</si>
  <si>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</si>
  <si>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</si>
  <si>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</si>
  <si>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</si>
  <si>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</si>
  <si>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</si>
  <si>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</si>
  <si>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</si>
  <si>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</si>
  <si>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</si>
  <si>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</si>
  <si>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</si>
  <si>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</si>
  <si>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</si>
  <si>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</si>
  <si>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</si>
  <si>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</si>
  <si>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</si>
  <si>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</si>
  <si>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</si>
  <si>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</si>
  <si>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</si>
  <si>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</si>
  <si>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</si>
  <si>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</si>
  <si>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</si>
  <si>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</si>
  <si>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</si>
  <si>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</si>
  <si>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</si>
  <si>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</si>
  <si>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</si>
  <si>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</si>
  <si>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</si>
  <si>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</si>
  <si>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</si>
  <si>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</si>
  <si>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</si>
  <si>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</si>
  <si>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</si>
  <si>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</si>
  <si>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</si>
  <si>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</si>
  <si>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</si>
  <si>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</si>
  <si>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</si>
  <si>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</si>
  <si>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</si>
  <si>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</si>
  <si>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</si>
  <si>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</si>
  <si>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</si>
  <si>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</si>
  <si>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</si>
  <si>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</si>
  <si>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</si>
  <si>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</si>
  <si>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</si>
  <si>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</si>
  <si>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</si>
  <si>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</si>
  <si>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</si>
  <si>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</si>
  <si>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</si>
  <si>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</si>
  <si>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</si>
  <si>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</si>
  <si>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</si>
  <si>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</si>
  <si>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</si>
  <si>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</si>
  <si>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</si>
  <si>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</si>
  <si>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</si>
  <si>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</si>
  <si>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</si>
  <si>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</si>
  <si>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</si>
  <si>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</si>
  <si>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</si>
  <si>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</si>
  <si>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</si>
  <si>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</si>
  <si>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</si>
  <si>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</si>
  <si>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</si>
  <si>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</si>
  <si>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</si>
  <si>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</si>
  <si>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</si>
  <si>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</si>
  <si>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</si>
  <si>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</si>
  <si>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</si>
  <si>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</si>
  <si>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</si>
  <si>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</si>
  <si>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</si>
  <si>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</si>
  <si>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</si>
  <si>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</si>
  <si>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</si>
  <si>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</si>
  <si>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</si>
  <si>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</si>
  <si>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</si>
  <si>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</si>
  <si>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</si>
  <si>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</si>
  <si>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</si>
  <si>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</si>
  <si>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</si>
  <si>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</si>
  <si>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</si>
  <si>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</si>
  <si>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</si>
  <si>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</si>
  <si>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</si>
  <si>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</si>
  <si>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</si>
  <si>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</si>
  <si>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</si>
  <si>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</si>
  <si>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</si>
  <si>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</si>
  <si>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</si>
  <si>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</si>
  <si>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</si>
  <si>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</si>
  <si>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</si>
  <si>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</si>
  <si>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</si>
  <si>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</si>
  <si>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</si>
  <si>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</si>
  <si>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</si>
  <si>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</si>
  <si>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</si>
  <si>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</si>
  <si>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</si>
  <si>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</si>
  <si>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</si>
  <si>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</si>
  <si>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</si>
  <si>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</si>
  <si>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</si>
  <si>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</si>
  <si>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</si>
  <si>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</si>
  <si>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</si>
  <si>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</si>
  <si>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</si>
  <si>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</si>
  <si>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</si>
  <si>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</si>
  <si>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</si>
  <si>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</si>
  <si>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</si>
  <si>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</si>
  <si>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</si>
  <si>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</si>
  <si>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</si>
  <si>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</si>
  <si>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</si>
  <si>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</si>
  <si>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</si>
  <si>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</si>
  <si>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</si>
  <si>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</si>
  <si>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</si>
  <si>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</si>
  <si>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</si>
  <si>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</si>
  <si>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</si>
  <si>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</si>
  <si>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</si>
  <si>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</si>
  <si>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</si>
  <si>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</si>
  <si>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</si>
  <si>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</si>
  <si>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</si>
  <si>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</si>
  <si>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</si>
  <si>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</si>
  <si>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</si>
  <si>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</si>
  <si>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</si>
  <si>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</si>
  <si>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</si>
  <si>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</si>
  <si>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</si>
  <si>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</si>
  <si>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</si>
  <si>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</si>
  <si>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</si>
  <si>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</si>
  <si>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</si>
  <si>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</si>
  <si>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</si>
  <si>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</si>
  <si>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</si>
  <si>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</si>
  <si>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</si>
  <si>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</si>
  <si>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</si>
  <si>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</si>
  <si>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</si>
  <si>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</si>
  <si>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</si>
  <si>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</si>
  <si>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</si>
  <si>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</si>
  <si>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</si>
  <si>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</si>
  <si>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</si>
  <si>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</si>
  <si>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</si>
  <si>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</si>
  <si>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</si>
  <si>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</si>
  <si>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</si>
  <si>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</si>
  <si>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</si>
  <si>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</si>
  <si>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</si>
  <si>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</si>
  <si>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</si>
  <si>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</si>
  <si>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</si>
  <si>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</si>
  <si>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</si>
  <si>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</si>
  <si>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</si>
  <si>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</si>
  <si>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</si>
  <si>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</si>
  <si>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</si>
  <si>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</si>
  <si>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</si>
  <si>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</si>
  <si>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</si>
  <si>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</si>
  <si>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</si>
  <si>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</si>
  <si>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</si>
  <si>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</si>
  <si>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</si>
  <si>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</si>
  <si>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</si>
  <si>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</si>
  <si>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</si>
  <si>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</si>
  <si>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</si>
  <si>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</si>
  <si>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</si>
  <si>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</si>
  <si>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</si>
  <si>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</si>
  <si>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</si>
  <si>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</si>
  <si>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</si>
  <si>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</si>
  <si>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</si>
  <si>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</si>
  <si>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</si>
  <si>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</si>
  <si>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</si>
  <si>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</si>
  <si>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</si>
  <si>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</si>
  <si>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</si>
  <si>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</si>
  <si>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</si>
  <si>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</si>
  <si>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</si>
  <si>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</si>
  <si>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</si>
  <si>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</si>
  <si>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</si>
  <si>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</si>
  <si>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</si>
  <si>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</si>
  <si>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</si>
  <si>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</si>
  <si>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</si>
  <si>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</si>
  <si>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</si>
  <si>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</si>
  <si>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</si>
  <si>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</si>
  <si>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</si>
  <si>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</si>
  <si>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</si>
  <si>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</si>
  <si>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</si>
  <si>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</si>
  <si>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</si>
  <si>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</si>
  <si>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</si>
  <si>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</si>
  <si>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</si>
  <si>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</si>
  <si>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</si>
  <si>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</si>
  <si>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</si>
  <si>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</si>
  <si>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</si>
  <si>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</si>
  <si>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</si>
  <si>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</si>
  <si>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</si>
  <si>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</si>
  <si>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</si>
  <si>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</si>
  <si>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</si>
  <si>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</si>
  <si>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</si>
  <si>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</si>
  <si>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</si>
  <si>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</si>
  <si>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</si>
  <si>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</si>
  <si>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</si>
  <si>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</si>
  <si>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</si>
  <si>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</si>
  <si>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</si>
  <si>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</si>
  <si>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</si>
  <si>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</si>
  <si>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</si>
  <si>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</si>
  <si>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</si>
  <si>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</si>
  <si>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</si>
  <si>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</si>
  <si>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</si>
  <si>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</si>
  <si>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</si>
  <si>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</si>
  <si>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</si>
  <si>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</si>
  <si>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</si>
  <si>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</si>
  <si>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</si>
  <si>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</si>
  <si>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</si>
  <si>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</si>
  <si>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</si>
  <si>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</si>
  <si>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</si>
  <si>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</si>
  <si>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</si>
  <si>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</si>
  <si>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</si>
  <si>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</si>
  <si>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</si>
  <si>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</si>
  <si>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</si>
  <si>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</si>
  <si>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</si>
  <si>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</si>
  <si>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</si>
  <si>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</si>
  <si>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</si>
  <si>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</si>
  <si>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</si>
  <si>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</si>
  <si>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</si>
  <si>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</si>
  <si>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</si>
  <si>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</si>
  <si>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</si>
  <si>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</si>
  <si>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</si>
  <si>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</si>
  <si>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</si>
  <si>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</si>
  <si>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</si>
  <si>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</si>
  <si>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</si>
  <si>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</si>
  <si>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</si>
  <si>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</si>
  <si>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</si>
  <si>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</si>
  <si>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</si>
  <si>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</si>
  <si>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</si>
  <si>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</si>
  <si>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</si>
  <si>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</si>
  <si>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</si>
  <si>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</si>
  <si>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</si>
  <si>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</si>
  <si>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</si>
  <si>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</si>
  <si>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</si>
  <si>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</si>
  <si>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</si>
  <si>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</si>
  <si>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</si>
  <si>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</si>
  <si>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</si>
  <si>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</si>
  <si>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</si>
  <si>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</si>
  <si>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</si>
  <si>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</si>
  <si>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</si>
  <si>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</si>
  <si>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</si>
  <si>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</si>
  <si>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</si>
  <si>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</si>
  <si>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</si>
  <si>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</si>
  <si>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</si>
  <si>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</si>
  <si>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</si>
  <si>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</si>
  <si>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</si>
  <si>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</si>
  <si>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</si>
  <si>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</si>
  <si>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</si>
  <si>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</si>
  <si>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</si>
  <si>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</si>
  <si>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</si>
  <si>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</si>
  <si>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</si>
  <si>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</si>
  <si>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</si>
  <si>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</si>
  <si>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</si>
  <si>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</si>
  <si>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</si>
  <si>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</si>
  <si>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</si>
  <si>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</si>
  <si>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</si>
  <si>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</si>
  <si>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</si>
  <si>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</si>
  <si>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</si>
  <si>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</si>
  <si>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</si>
  <si>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</si>
  <si>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</si>
  <si>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</si>
  <si>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</si>
  <si>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</si>
  <si>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</si>
  <si>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</si>
  <si>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</si>
  <si>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</si>
  <si>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</si>
  <si>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</si>
  <si>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</si>
  <si>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</si>
  <si>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</si>
  <si>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</si>
  <si>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</si>
  <si>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</si>
  <si>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</si>
  <si>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</si>
  <si>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</si>
  <si>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</si>
  <si>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</si>
  <si>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</si>
  <si>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</si>
  <si>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</si>
  <si>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</si>
  <si>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</si>
  <si>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</si>
  <si>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</si>
  <si>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</si>
  <si>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</si>
  <si>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</si>
  <si>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</si>
  <si>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</si>
  <si>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</si>
  <si>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</si>
  <si>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</si>
  <si>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</si>
  <si>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</si>
  <si>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</si>
  <si>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</si>
  <si>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</si>
  <si>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</si>
  <si>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</si>
  <si>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</si>
  <si>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</si>
  <si>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</si>
  <si>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</si>
  <si>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</si>
  <si>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</si>
  <si>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</si>
  <si>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</si>
  <si>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</si>
  <si>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</si>
  <si>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</si>
  <si>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</si>
  <si>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</si>
  <si>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</si>
  <si>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</si>
  <si>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</si>
  <si>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</si>
  <si>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</si>
  <si>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</si>
  <si>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</si>
  <si>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</si>
  <si>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</si>
  <si>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</si>
  <si>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</si>
  <si>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</si>
  <si>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</si>
  <si>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</si>
  <si>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</si>
  <si>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</si>
  <si>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</si>
  <si>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</si>
  <si>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</si>
  <si>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</si>
  <si>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</si>
  <si>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</si>
  <si>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</si>
  <si>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</si>
  <si>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</si>
  <si>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</si>
  <si>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</si>
  <si>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</si>
  <si>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</si>
  <si>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</si>
  <si>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</si>
  <si>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</si>
  <si>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</si>
  <si>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</si>
  <si>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</si>
  <si>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</si>
  <si>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</si>
  <si>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</si>
  <si>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</si>
  <si>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</si>
  <si>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</si>
  <si>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</si>
  <si>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</si>
  <si>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</si>
  <si>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</si>
  <si>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</si>
  <si>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</si>
  <si>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</si>
  <si>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</si>
  <si>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</si>
  <si>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</si>
  <si>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</si>
  <si>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</si>
  <si>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</si>
  <si>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</si>
  <si>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</si>
  <si>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</si>
  <si>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</si>
  <si>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</si>
  <si>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</si>
  <si>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</si>
  <si>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</si>
  <si>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</si>
  <si>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</si>
  <si>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</si>
  <si>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</si>
  <si>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</si>
  <si>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</si>
  <si>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</si>
  <si>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</si>
  <si>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</si>
  <si>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</si>
  <si>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</si>
  <si>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</si>
  <si>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</si>
  <si>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</si>
  <si>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</si>
  <si>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</si>
  <si>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</si>
  <si>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</si>
  <si>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</si>
  <si>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</si>
  <si>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</si>
  <si>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</si>
  <si>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</si>
  <si>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</si>
  <si>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</si>
  <si>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</si>
  <si>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</si>
  <si>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</si>
  <si>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</si>
  <si>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</si>
  <si>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</si>
  <si>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</si>
  <si>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</si>
  <si>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</si>
  <si>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</si>
  <si>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</si>
  <si>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</si>
  <si>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</si>
  <si>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</si>
  <si>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</si>
  <si>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</si>
  <si>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</si>
  <si>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</si>
  <si>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</si>
  <si>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</si>
  <si>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</si>
  <si>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</si>
  <si>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</si>
  <si>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</si>
  <si>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</si>
  <si>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</si>
  <si>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</si>
  <si>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</si>
  <si>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</si>
  <si>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</si>
  <si>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</si>
  <si>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</si>
  <si>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</si>
  <si>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</si>
  <si>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</si>
  <si>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</si>
  <si>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</si>
  <si>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</si>
  <si>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</si>
  <si>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</si>
  <si>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</si>
  <si>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</si>
  <si>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</si>
  <si>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</si>
  <si>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</si>
  <si>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</si>
  <si>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</si>
  <si>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</si>
  <si>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</si>
  <si>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</si>
  <si>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</si>
  <si>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</si>
  <si>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</si>
  <si>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</si>
  <si>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</si>
  <si>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</si>
  <si>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</si>
  <si>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</si>
  <si>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</si>
  <si>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</si>
  <si>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</si>
  <si>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</si>
  <si>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</si>
  <si>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</si>
  <si>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</si>
  <si>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</si>
  <si>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</si>
  <si>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</si>
  <si>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</si>
  <si>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</si>
  <si>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</si>
  <si>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</si>
  <si>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</si>
  <si>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</si>
  <si>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</si>
  <si>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</si>
  <si>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</si>
  <si>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</si>
  <si>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</si>
  <si>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</si>
  <si>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</si>
  <si>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</si>
  <si>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</si>
  <si>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</si>
  <si>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</si>
  <si>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</si>
  <si>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</si>
  <si>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</si>
  <si>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</si>
  <si>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</si>
  <si>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</si>
  <si>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</si>
  <si>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</si>
  <si>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</si>
  <si>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</si>
  <si>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</si>
  <si>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</si>
  <si>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</si>
  <si>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</si>
  <si>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</si>
  <si>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</si>
  <si>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</si>
  <si>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</si>
  <si>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</si>
  <si>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</si>
  <si>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</si>
  <si>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</si>
  <si>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</si>
  <si>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</si>
  <si>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</si>
  <si>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</si>
  <si>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</si>
  <si>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</si>
  <si>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</si>
  <si>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</si>
  <si>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</si>
  <si>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</si>
  <si>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</si>
  <si>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</si>
  <si>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</si>
  <si>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</si>
  <si>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</si>
  <si>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</si>
  <si>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</si>
  <si>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</si>
  <si>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</si>
  <si>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</si>
  <si>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</si>
  <si>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</si>
  <si>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</si>
  <si>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</si>
  <si>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</si>
  <si>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</si>
  <si>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</si>
  <si>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</si>
  <si>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</si>
  <si>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</si>
  <si>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</si>
  <si>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</si>
  <si>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</si>
  <si>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</si>
  <si>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</si>
  <si>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</si>
  <si>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</si>
  <si>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</si>
  <si>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</si>
  <si>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</si>
  <si>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</si>
  <si>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</si>
  <si>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</si>
  <si>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</si>
  <si>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</si>
  <si>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</si>
  <si>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</si>
  <si>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</si>
  <si>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</si>
  <si>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</si>
  <si>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</si>
  <si>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</si>
  <si>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</si>
  <si>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</si>
  <si>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</si>
  <si>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</si>
  <si>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</si>
  <si>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</si>
  <si>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</si>
  <si>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</si>
  <si>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</si>
  <si>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</si>
  <si>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</si>
  <si>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</si>
  <si>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</si>
  <si>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</si>
  <si>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</si>
  <si>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</si>
  <si>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</si>
  <si>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</si>
  <si>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</si>
  <si>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</si>
  <si>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</si>
  <si>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</si>
  <si>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</si>
  <si>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</si>
  <si>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</si>
  <si>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</si>
  <si>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</si>
  <si>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</si>
  <si>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</si>
  <si>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</si>
  <si>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</si>
  <si>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</si>
  <si>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</si>
  <si>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</si>
  <si>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</si>
  <si>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</si>
  <si>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</si>
  <si>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</si>
  <si>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</si>
  <si>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</si>
  <si>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</si>
  <si>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</si>
  <si>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</si>
  <si>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</si>
  <si>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</si>
  <si>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</si>
  <si>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</si>
  <si>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</si>
  <si>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</si>
  <si>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</si>
  <si>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</si>
  <si>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</si>
  <si>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</si>
  <si>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</si>
  <si>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</si>
  <si>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</si>
  <si>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</si>
  <si>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</si>
  <si>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</si>
  <si>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</si>
  <si>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</si>
  <si>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</si>
  <si>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</si>
  <si>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</si>
  <si>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</si>
  <si>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</si>
  <si>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</si>
  <si>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</si>
  <si>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</si>
  <si>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</si>
  <si>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</si>
  <si>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</si>
  <si>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</si>
  <si>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</si>
  <si>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</si>
  <si>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</si>
  <si>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</si>
  <si>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</si>
  <si>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</si>
  <si>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</si>
  <si>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</si>
  <si>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</si>
  <si>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</si>
  <si>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</si>
  <si>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</si>
  <si>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</si>
  <si>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</si>
  <si>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</si>
  <si>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</si>
  <si>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</si>
  <si>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</si>
  <si>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</si>
  <si>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</si>
  <si>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</si>
  <si>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</si>
  <si>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</si>
  <si>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</si>
  <si>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</si>
  <si>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</si>
  <si>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</si>
  <si>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</si>
  <si>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</si>
  <si>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</si>
  <si>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</si>
  <si>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</si>
  <si>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</si>
  <si>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</si>
  <si>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</si>
  <si>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</si>
  <si>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</si>
  <si>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</si>
  <si>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</si>
  <si>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</si>
  <si>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</si>
  <si>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</si>
  <si>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</si>
  <si>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</si>
  <si>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</si>
  <si>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</si>
  <si>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</si>
  <si>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</si>
  <si>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</si>
  <si>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</si>
  <si>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</si>
  <si>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</si>
  <si>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</si>
  <si>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</si>
  <si>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</si>
  <si>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</si>
  <si>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</si>
  <si>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</si>
  <si>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</si>
  <si>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</si>
  <si>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</si>
  <si>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</si>
  <si>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</si>
  <si>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</si>
  <si>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</si>
  <si>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</si>
  <si>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</si>
  <si>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</si>
  <si>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</si>
  <si>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</si>
  <si>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</si>
  <si>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</si>
  <si>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</si>
  <si>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</si>
  <si>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</si>
  <si>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</si>
  <si>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</si>
  <si>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</si>
  <si>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</si>
  <si>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</si>
  <si>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</si>
  <si>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</si>
  <si>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</si>
  <si>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</si>
  <si>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</si>
  <si>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</si>
  <si>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</si>
  <si>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</si>
  <si>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</si>
  <si>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</si>
  <si>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</si>
  <si>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</si>
  <si>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</si>
  <si>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</si>
  <si>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</si>
  <si>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</si>
  <si>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</si>
  <si>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</si>
  <si>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</si>
  <si>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</si>
  <si>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</si>
  <si>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</si>
  <si>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</si>
  <si>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</si>
  <si>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</si>
  <si>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</si>
  <si>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</si>
  <si>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</si>
  <si>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</si>
  <si>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</si>
  <si>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</si>
  <si>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</si>
  <si>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</si>
  <si>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</si>
  <si>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</si>
  <si>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</si>
  <si>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</si>
  <si>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</si>
  <si>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</si>
  <si>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</si>
  <si>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</si>
  <si>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</si>
  <si>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</si>
  <si>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</si>
  <si>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</si>
  <si>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</si>
  <si>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</si>
  <si>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</si>
  <si>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</si>
  <si>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</si>
  <si>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</si>
  <si>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</si>
  <si>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</si>
  <si>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</si>
  <si>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</si>
  <si>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</si>
  <si>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</si>
  <si>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</si>
  <si>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</si>
  <si>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</si>
  <si>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</si>
  <si>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</si>
  <si>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</si>
  <si>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</si>
  <si>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</si>
  <si>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</si>
  <si>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</si>
  <si>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</si>
  <si>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</si>
  <si>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</si>
  <si>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</si>
  <si>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</si>
  <si>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</si>
  <si>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</si>
  <si>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</si>
  <si>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</si>
  <si>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</si>
  <si>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</si>
  <si>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</si>
  <si>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</si>
  <si>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</si>
  <si>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</si>
  <si>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</si>
  <si>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</si>
  <si>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</si>
  <si>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</si>
  <si>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</si>
  <si>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</si>
  <si>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</si>
  <si>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</si>
  <si>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</si>
  <si>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</si>
  <si>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</si>
  <si>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</si>
  <si>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</si>
  <si>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</si>
  <si>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</si>
  <si>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</si>
  <si>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</si>
  <si>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</si>
  <si>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</si>
  <si>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</si>
  <si>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</si>
  <si>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</si>
  <si>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</si>
  <si>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</si>
  <si>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</si>
  <si>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</si>
  <si>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</si>
  <si>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</si>
  <si>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</si>
  <si>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</si>
  <si>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</si>
  <si>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</si>
  <si>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</si>
  <si>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</si>
  <si>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</si>
  <si>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</si>
  <si>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</si>
  <si>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</si>
  <si>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</si>
  <si>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</si>
  <si>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</si>
  <si>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</si>
  <si>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</si>
  <si>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</si>
  <si>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</si>
  <si>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</si>
  <si>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</si>
  <si>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</si>
  <si>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</si>
  <si>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</si>
  <si>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</si>
  <si>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</si>
  <si>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</si>
  <si>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</si>
  <si>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</si>
  <si>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</si>
  <si>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</si>
  <si>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</si>
  <si>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</si>
  <si>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</si>
  <si>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</si>
  <si>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</si>
  <si>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</si>
  <si>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</si>
  <si>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</si>
  <si>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</si>
  <si>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</si>
  <si>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</si>
  <si>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</si>
  <si>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</si>
  <si>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</si>
  <si>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</si>
  <si>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</si>
  <si>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</si>
  <si>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</si>
  <si>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</si>
  <si>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</si>
  <si>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</si>
  <si>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</si>
  <si>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</si>
  <si>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</si>
  <si>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</si>
  <si>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</si>
  <si>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</si>
  <si>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</si>
  <si>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</si>
  <si>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</si>
  <si>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</si>
  <si>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</si>
  <si>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</si>
  <si>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</si>
  <si>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</si>
  <si>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</si>
  <si>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</si>
  <si>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</si>
  <si>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</si>
  <si>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</si>
  <si>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</si>
  <si>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</si>
  <si>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</si>
  <si>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</si>
  <si>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</si>
  <si>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</si>
  <si>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</si>
  <si>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</si>
  <si>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</si>
  <si>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</si>
  <si>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</si>
  <si>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</si>
  <si>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</si>
  <si>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</si>
  <si>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</si>
  <si>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</si>
  <si>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</si>
  <si>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</si>
  <si>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</si>
  <si>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</si>
  <si>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</si>
  <si>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</si>
  <si>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</si>
  <si>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</si>
  <si>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</si>
  <si>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</si>
  <si>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</si>
  <si>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</si>
  <si>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</si>
  <si>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</si>
  <si>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</si>
  <si>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</si>
  <si>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</si>
  <si>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</si>
  <si>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</si>
  <si>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</si>
  <si>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</si>
  <si>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</si>
  <si>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</si>
  <si>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</si>
  <si>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</si>
  <si>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</si>
  <si>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</si>
  <si>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</si>
  <si>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</si>
  <si>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</si>
  <si>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</si>
  <si>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</si>
  <si>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</si>
  <si>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</si>
  <si>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</si>
  <si>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</si>
  <si>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</si>
  <si>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</si>
  <si>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</si>
  <si>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</si>
  <si>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</si>
  <si>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</si>
  <si>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</si>
  <si>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</si>
  <si>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</si>
  <si>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</si>
  <si>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</si>
  <si>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</si>
  <si>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</si>
  <si>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</si>
  <si>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</si>
  <si>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</si>
  <si>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</si>
  <si>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</si>
  <si>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</si>
  <si>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</si>
  <si>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</si>
  <si>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</si>
  <si>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</si>
  <si>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</si>
  <si>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</si>
  <si>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</si>
  <si>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</si>
  <si>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</si>
  <si>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</si>
  <si>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</si>
  <si>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</si>
  <si>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</si>
  <si>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</si>
  <si>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</si>
  <si>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</si>
  <si>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</si>
  <si>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</si>
  <si>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</si>
  <si>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</si>
  <si>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</si>
  <si>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</si>
  <si>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</si>
  <si>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</si>
  <si>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</si>
  <si>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</si>
  <si>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</si>
  <si>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</si>
  <si>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</si>
  <si>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</si>
  <si>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</si>
  <si>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</si>
  <si>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</si>
  <si>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</si>
  <si>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</si>
  <si>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</si>
  <si>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</si>
  <si>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</si>
  <si>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</si>
  <si>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</si>
  <si>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</si>
  <si>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</si>
  <si>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</si>
  <si>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</si>
  <si>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</si>
  <si>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</si>
  <si>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</si>
  <si>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</si>
  <si>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</si>
  <si>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</si>
  <si>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</si>
  <si>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</si>
  <si>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</si>
  <si>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</si>
  <si>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</si>
  <si>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</si>
  <si>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</si>
  <si>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</si>
  <si>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</si>
  <si>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</si>
  <si>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</si>
  <si>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</si>
  <si>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</si>
  <si>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</si>
  <si>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</si>
  <si>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</si>
  <si>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</si>
  <si>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</si>
  <si>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</si>
  <si>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</si>
  <si>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</si>
  <si>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</si>
  <si>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</si>
  <si>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</si>
  <si>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</si>
  <si>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</si>
  <si>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</si>
  <si>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</si>
  <si>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</si>
  <si>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</si>
  <si>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</si>
  <si>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</si>
  <si>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</si>
  <si>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</si>
  <si>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</si>
  <si>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</si>
  <si>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</si>
  <si>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</si>
  <si>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</si>
  <si>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</si>
  <si>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</si>
  <si>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</si>
  <si>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</si>
  <si>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</si>
  <si>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</si>
  <si>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</si>
  <si>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</si>
  <si>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</si>
  <si>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</si>
  <si>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</si>
  <si>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</si>
  <si>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</si>
  <si>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</si>
  <si>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</si>
  <si>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</si>
  <si>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</si>
  <si>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</si>
  <si>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</si>
  <si>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</si>
  <si>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</si>
  <si>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</si>
  <si>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</si>
  <si>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</si>
  <si>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</si>
  <si>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</si>
  <si>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</si>
  <si>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</si>
  <si>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</si>
  <si>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</si>
  <si>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</si>
  <si>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</si>
  <si>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</si>
  <si>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</si>
  <si>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</si>
  <si>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</si>
  <si>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</si>
  <si>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</si>
  <si>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</si>
  <si>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</si>
  <si>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</si>
  <si>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</si>
  <si>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</si>
  <si>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</si>
  <si>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</si>
  <si>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</si>
  <si>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</si>
  <si>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</si>
  <si>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</si>
  <si>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</si>
  <si>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</si>
  <si>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</si>
  <si>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</si>
  <si>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</si>
  <si>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</si>
  <si>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</si>
  <si>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</si>
  <si>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</si>
  <si>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</si>
  <si>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</si>
  <si>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</si>
  <si>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</si>
  <si>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</si>
  <si>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</si>
  <si>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</si>
  <si>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</si>
  <si>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</si>
  <si>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</si>
  <si>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</si>
  <si>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</si>
  <si>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</si>
  <si>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</si>
  <si>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</si>
  <si>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</si>
  <si>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</si>
  <si>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</si>
  <si>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</si>
  <si>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</si>
  <si>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</si>
  <si>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</si>
  <si>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</si>
  <si>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</si>
  <si>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</si>
  <si>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</si>
  <si>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</si>
  <si>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</si>
  <si>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</si>
  <si>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</si>
  <si>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</si>
  <si>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</si>
  <si>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</si>
  <si>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</si>
  <si>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</si>
  <si>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</si>
  <si>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</si>
  <si>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</si>
  <si>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</si>
  <si>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</si>
  <si>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</si>
  <si>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</si>
  <si>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</si>
  <si>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</si>
  <si>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</si>
  <si>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</si>
  <si>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</si>
  <si>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</si>
  <si>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</si>
  <si>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</si>
  <si>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</si>
  <si>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</si>
  <si>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</si>
  <si>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</si>
  <si>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</si>
  <si>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</si>
  <si>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</si>
  <si>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</si>
  <si>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</si>
  <si>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</si>
  <si>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</si>
  <si>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</si>
  <si>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</si>
  <si>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</si>
  <si>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</si>
  <si>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</si>
  <si>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</si>
  <si>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</si>
  <si>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</si>
  <si>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</si>
  <si>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</si>
  <si>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</si>
  <si>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</si>
  <si>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</si>
  <si>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</si>
  <si>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</si>
  <si>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</si>
  <si>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</si>
  <si>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</si>
  <si>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</si>
  <si>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</si>
  <si>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</si>
  <si>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</si>
  <si>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</si>
  <si>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</si>
  <si>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</si>
  <si>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</si>
  <si>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</si>
  <si>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</si>
  <si>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</si>
  <si>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</si>
  <si>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</si>
  <si>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</si>
  <si>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</si>
  <si>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</si>
  <si>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</si>
  <si>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</si>
  <si>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</si>
  <si>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</si>
  <si>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</si>
  <si>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</si>
  <si>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</si>
  <si>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</si>
  <si>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</si>
  <si>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</si>
  <si>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</si>
  <si>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</si>
  <si>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</si>
  <si>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</si>
  <si>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</si>
  <si>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</si>
  <si>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</si>
  <si>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</si>
  <si>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</si>
  <si>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</si>
  <si>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</si>
  <si>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</si>
  <si>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</si>
  <si>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</si>
  <si>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</si>
  <si>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</si>
  <si>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</si>
  <si>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</si>
  <si>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</si>
  <si>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</si>
  <si>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</si>
  <si>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</si>
  <si>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</si>
  <si>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</si>
  <si>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</si>
  <si>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</si>
  <si>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</si>
  <si>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</si>
  <si>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</si>
  <si>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</si>
  <si>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</si>
  <si>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</si>
  <si>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</si>
  <si>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</si>
  <si>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</si>
  <si>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</si>
  <si>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</si>
  <si>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</si>
  <si>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</si>
  <si>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</si>
  <si>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</si>
  <si>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</si>
  <si>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</si>
  <si>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</si>
  <si>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</si>
  <si>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</si>
  <si>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</si>
  <si>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</si>
  <si>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</si>
  <si>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</si>
  <si>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</si>
  <si>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</si>
  <si>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</si>
  <si>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</si>
  <si>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</si>
  <si>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</si>
  <si>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</si>
  <si>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</si>
  <si>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</si>
  <si>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</si>
  <si>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</si>
  <si>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</si>
  <si>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</si>
  <si>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</si>
  <si>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</si>
  <si>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</si>
  <si>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</si>
  <si>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</si>
  <si>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</si>
  <si>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</si>
  <si>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</si>
  <si>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</si>
  <si>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</si>
  <si>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</si>
  <si>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</si>
  <si>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</si>
  <si>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</si>
  <si>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</si>
  <si>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</si>
  <si>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</si>
  <si>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</si>
  <si>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</si>
  <si>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</si>
  <si>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</si>
  <si>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</si>
  <si>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</si>
  <si>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</si>
  <si>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</si>
  <si>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</si>
  <si>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</si>
  <si>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</si>
  <si>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</si>
  <si>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</si>
  <si>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</si>
  <si>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</si>
  <si>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</si>
  <si>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</si>
  <si>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</si>
  <si>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</si>
  <si>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</si>
  <si>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</si>
  <si>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</si>
  <si>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</si>
  <si>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</si>
  <si>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</si>
  <si>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</si>
  <si>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</si>
  <si>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</si>
  <si>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</si>
  <si>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</si>
  <si>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</si>
  <si>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</si>
  <si>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</si>
  <si>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</si>
  <si>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</si>
  <si>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</si>
  <si>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</si>
  <si>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</si>
  <si>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</si>
  <si>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</si>
  <si>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</si>
  <si>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</si>
  <si>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</si>
  <si>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</si>
  <si>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</si>
  <si>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</si>
  <si>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</si>
  <si>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</si>
  <si>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</si>
  <si>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</si>
  <si>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</si>
  <si>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</si>
  <si>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</si>
  <si>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</si>
  <si>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</si>
  <si>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</si>
  <si>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</si>
  <si>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</si>
  <si>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</si>
  <si>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</si>
  <si>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</si>
  <si>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</si>
  <si>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</si>
  <si>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</si>
  <si>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</si>
  <si>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</si>
  <si>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</si>
  <si>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</si>
  <si>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</si>
  <si>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</si>
  <si>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</si>
  <si>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</si>
  <si>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</si>
  <si>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</si>
  <si>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</si>
  <si>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</si>
  <si>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</si>
  <si>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</si>
  <si>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</si>
  <si>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</si>
  <si>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</si>
  <si>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</si>
  <si>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</si>
  <si>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</si>
  <si>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</si>
  <si>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</si>
  <si>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</si>
  <si>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</si>
  <si>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</si>
  <si>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</si>
  <si>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</si>
  <si>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</si>
  <si>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</si>
  <si>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</si>
  <si>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</si>
  <si>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</si>
  <si>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</si>
  <si>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</si>
  <si>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</si>
  <si>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</si>
  <si>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</si>
  <si>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</si>
  <si>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</si>
  <si>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</si>
  <si>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</si>
  <si>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</si>
  <si>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</si>
  <si>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</si>
  <si>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</si>
  <si>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</si>
  <si>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</si>
  <si>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</si>
  <si>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</si>
  <si>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</si>
  <si>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</si>
  <si>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</si>
  <si>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</si>
  <si>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</si>
  <si>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</si>
  <si>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</si>
  <si>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</si>
  <si>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</si>
  <si>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</si>
  <si>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</si>
  <si>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</si>
  <si>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</si>
  <si>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</si>
  <si>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</si>
  <si>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</si>
  <si>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</si>
  <si>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</si>
  <si>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</si>
  <si>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</si>
  <si>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</si>
  <si>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</si>
  <si>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</si>
  <si>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</si>
  <si>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</si>
  <si>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</si>
  <si>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</si>
  <si>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</si>
  <si>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</si>
  <si>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</si>
  <si>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</si>
  <si>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</si>
  <si>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</si>
  <si>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</si>
  <si>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</si>
  <si>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</si>
  <si>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</si>
  <si>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</si>
  <si>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</si>
  <si>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</si>
  <si>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</si>
  <si>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</si>
  <si>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</si>
  <si>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</si>
  <si>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</si>
  <si>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</si>
  <si>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</si>
  <si>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</si>
  <si>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</si>
  <si>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</si>
  <si>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</si>
  <si>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</si>
  <si>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</si>
  <si>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</si>
  <si>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</si>
  <si>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</si>
  <si>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</si>
  <si>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</si>
  <si>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</si>
  <si>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</si>
  <si>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</si>
  <si>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</si>
  <si>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</si>
  <si>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</si>
  <si>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</si>
  <si>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</si>
  <si>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</si>
  <si>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</si>
  <si>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</si>
  <si>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</si>
  <si>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</si>
  <si>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</si>
  <si>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</si>
  <si>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</si>
  <si>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</si>
  <si>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</si>
  <si>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</si>
  <si>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</si>
  <si>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</si>
  <si>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</si>
  <si>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</si>
  <si>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</si>
  <si>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</si>
  <si>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</si>
  <si>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</si>
  <si>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</si>
  <si>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</si>
  <si>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</si>
  <si>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</si>
  <si>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</si>
  <si>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</si>
  <si>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</si>
  <si>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</si>
  <si>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</si>
  <si>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</si>
  <si>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</si>
  <si>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</si>
  <si>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</si>
  <si>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</si>
  <si>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</si>
  <si>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</si>
  <si>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</si>
  <si>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</si>
  <si>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</si>
  <si>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</si>
  <si>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</si>
  <si>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</si>
  <si>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</si>
  <si>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</si>
  <si>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</si>
  <si>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</si>
  <si>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</si>
  <si>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</si>
  <si>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</si>
  <si>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</si>
  <si>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</si>
  <si>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</si>
  <si>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</si>
  <si>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</si>
  <si>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</si>
  <si>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</si>
  <si>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</si>
  <si>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</si>
  <si>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</si>
  <si>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</si>
  <si>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</si>
  <si>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</si>
  <si>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</si>
  <si>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</si>
  <si>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</si>
  <si>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</si>
  <si>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</si>
  <si>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</si>
  <si>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</si>
  <si>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</si>
  <si>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</si>
  <si>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</si>
  <si>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</si>
  <si>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</si>
  <si>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</si>
  <si>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</si>
  <si>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</si>
  <si>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</si>
  <si>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</si>
  <si>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</si>
  <si>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</si>
  <si>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</si>
  <si>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</si>
  <si>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</si>
  <si>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</si>
  <si>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</si>
  <si>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</si>
  <si>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</si>
  <si>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</si>
  <si>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</si>
  <si>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</si>
  <si>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</si>
  <si>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</si>
  <si>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</si>
  <si>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</si>
  <si>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</si>
  <si>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</si>
  <si>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</si>
  <si>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</si>
  <si>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</si>
  <si>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</si>
  <si>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</si>
  <si>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</si>
  <si>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</si>
  <si>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</si>
  <si>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</si>
  <si>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</si>
  <si>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</si>
  <si>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</si>
  <si>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</si>
  <si>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</si>
  <si>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</si>
  <si>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</si>
  <si>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</si>
  <si>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</si>
  <si>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</si>
  <si>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</si>
  <si>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</si>
  <si>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</si>
  <si>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</si>
  <si>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</si>
  <si>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</si>
  <si>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</si>
  <si>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</si>
  <si>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</si>
  <si>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</si>
  <si>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</si>
  <si>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</si>
  <si>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</si>
  <si>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</si>
  <si>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</si>
  <si>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</si>
  <si>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</si>
  <si>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</si>
  <si>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</si>
  <si>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</si>
  <si>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</si>
  <si>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</si>
  <si>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</si>
  <si>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</si>
  <si>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</si>
  <si>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</si>
  <si>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</si>
  <si>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</si>
  <si>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</si>
  <si>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</si>
  <si>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</si>
  <si>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</si>
  <si>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</si>
  <si>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</si>
  <si>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</si>
  <si>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</si>
  <si>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</si>
  <si>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</si>
  <si>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</si>
  <si>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</si>
  <si>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</si>
  <si>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</si>
  <si>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</si>
  <si>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</si>
  <si>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</si>
  <si>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</si>
  <si>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</si>
  <si>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</si>
  <si>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</si>
  <si>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</si>
  <si>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</si>
  <si>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</si>
  <si>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</si>
  <si>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</si>
  <si>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</si>
  <si>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</si>
  <si>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</si>
  <si>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</si>
  <si>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</si>
  <si>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</si>
  <si>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</si>
  <si>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</si>
  <si>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</si>
  <si>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</si>
  <si>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</si>
  <si>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</si>
  <si>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</si>
  <si>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</si>
  <si>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</si>
  <si>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</si>
  <si>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</si>
  <si>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</si>
  <si>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</si>
  <si>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</si>
  <si>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</si>
  <si>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</si>
  <si>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</si>
  <si>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</si>
  <si>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</si>
  <si>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</si>
  <si>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</si>
  <si>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</si>
  <si>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</si>
  <si>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</si>
  <si>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</si>
  <si>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</si>
  <si>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</si>
  <si>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</si>
  <si>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</si>
  <si>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</si>
  <si>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</si>
  <si>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</si>
  <si>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</si>
  <si>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</si>
  <si>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</si>
  <si>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</si>
  <si>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</si>
  <si>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</si>
  <si>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</si>
  <si>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</si>
  <si>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</si>
  <si>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</si>
  <si>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</si>
  <si>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</si>
  <si>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</si>
  <si>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</si>
  <si>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</si>
  <si>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</si>
  <si>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</si>
  <si>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</si>
  <si>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</si>
  <si>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</si>
  <si>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</si>
  <si>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</si>
  <si>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</si>
  <si>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</si>
  <si>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</si>
  <si>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</si>
  <si>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</si>
  <si>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</si>
  <si>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</si>
  <si>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</si>
  <si>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</si>
  <si>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</si>
  <si>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</si>
  <si>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</si>
  <si>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</si>
  <si>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</si>
  <si>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</si>
  <si>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</si>
  <si>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</si>
  <si>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</si>
  <si>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</si>
  <si>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</si>
  <si>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</si>
  <si>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</si>
  <si>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</si>
  <si>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</si>
  <si>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</si>
  <si>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</si>
  <si>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</si>
  <si>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</si>
  <si>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</si>
  <si>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</si>
  <si>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</si>
  <si>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</si>
  <si>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</si>
  <si>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</si>
  <si>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</si>
  <si>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</si>
  <si>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</si>
  <si>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</si>
  <si>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</si>
  <si>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</si>
  <si>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</si>
  <si>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</si>
  <si>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</si>
  <si>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</si>
  <si>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</si>
  <si>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</si>
  <si>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</si>
  <si>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</si>
  <si>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</si>
  <si>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</si>
  <si>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</si>
  <si>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</si>
  <si>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</si>
  <si>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</si>
  <si>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</si>
  <si>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</si>
  <si>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</si>
  <si>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</si>
  <si>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</si>
  <si>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</si>
  <si>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</si>
  <si>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</si>
  <si>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</si>
  <si>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</si>
  <si>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</si>
  <si>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</si>
  <si>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</si>
  <si>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</si>
  <si>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</si>
  <si>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</si>
  <si>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</si>
  <si>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</si>
  <si>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</si>
  <si>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</si>
  <si>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</si>
  <si>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</si>
  <si>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</si>
  <si>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</si>
  <si>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</si>
  <si>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</si>
  <si>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</si>
  <si>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</si>
  <si>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</si>
  <si>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</si>
  <si>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</si>
  <si>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</si>
  <si>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</si>
  <si>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</si>
  <si>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</si>
  <si>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</si>
  <si>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</si>
  <si>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</si>
  <si>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</si>
  <si>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</si>
  <si>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</si>
  <si>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</si>
  <si>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</si>
  <si>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</si>
  <si>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</si>
  <si>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</si>
  <si>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</si>
  <si>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</si>
  <si>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</si>
  <si>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</si>
  <si>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</si>
  <si>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</si>
  <si>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</si>
  <si>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</si>
  <si>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</si>
  <si>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</si>
  <si>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</si>
  <si>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</si>
  <si>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</si>
  <si>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</si>
  <si>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</si>
  <si>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</si>
  <si>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</si>
  <si>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</si>
  <si>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</si>
  <si>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</si>
  <si>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</si>
  <si>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</si>
  <si>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</si>
  <si>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</si>
  <si>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</si>
  <si>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</si>
  <si>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</si>
  <si>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</si>
  <si>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</si>
  <si>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</si>
  <si>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</si>
  <si>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</si>
  <si>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</si>
  <si>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</si>
  <si>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</si>
  <si>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</si>
  <si>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</si>
  <si>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</si>
  <si>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</si>
  <si>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</si>
  <si>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</si>
  <si>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</si>
  <si>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</si>
  <si>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</si>
  <si>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</si>
  <si>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</si>
  <si>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</si>
  <si>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</si>
  <si>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</si>
  <si>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</si>
  <si>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</si>
  <si>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</si>
  <si>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</si>
  <si>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</si>
  <si>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</si>
  <si>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</si>
  <si>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</si>
  <si>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</si>
  <si>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</si>
  <si>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</si>
  <si>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</si>
  <si>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</si>
  <si>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</si>
  <si>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</si>
  <si>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</si>
  <si>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</si>
  <si>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</si>
  <si>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</si>
  <si>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</si>
  <si>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</si>
  <si>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</si>
  <si>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</si>
  <si>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</si>
  <si>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</si>
  <si>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</si>
  <si>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</si>
  <si>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</si>
  <si>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</si>
  <si>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</si>
  <si>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</si>
  <si>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</si>
  <si>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</si>
  <si>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</si>
  <si>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</si>
  <si>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</si>
  <si>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</si>
  <si>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</si>
  <si>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</si>
  <si>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</si>
  <si>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</si>
  <si>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</si>
  <si>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</si>
  <si>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</si>
  <si>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</si>
  <si>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</si>
  <si>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</si>
  <si>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</si>
  <si>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</si>
  <si>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</si>
  <si>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</si>
  <si>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</si>
  <si>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</si>
  <si>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</si>
  <si>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</si>
  <si>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</si>
  <si>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</si>
  <si>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</si>
  <si>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</si>
  <si>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</si>
  <si>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</si>
  <si>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</si>
  <si>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</si>
  <si>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</si>
  <si>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</si>
  <si>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</si>
  <si>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</si>
  <si>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</si>
  <si>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</si>
  <si>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</si>
  <si>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</si>
  <si>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</si>
  <si>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</si>
  <si>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</si>
  <si>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</si>
  <si>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</si>
  <si>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</si>
  <si>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</si>
  <si>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</si>
  <si>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</si>
  <si>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</si>
  <si>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</si>
  <si>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</si>
  <si>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</si>
  <si>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</si>
  <si>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</si>
  <si>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</si>
  <si>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</si>
  <si>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</si>
  <si>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</si>
  <si>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</si>
  <si>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</si>
  <si>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</si>
  <si>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</si>
  <si>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</si>
  <si>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</si>
  <si>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</si>
  <si>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</si>
  <si>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</si>
  <si>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</si>
  <si>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</si>
  <si>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</si>
  <si>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</si>
  <si>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</si>
  <si>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</si>
  <si>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</si>
  <si>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</si>
  <si>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</si>
  <si>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</si>
  <si>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</si>
  <si>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</si>
  <si>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</si>
  <si>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</si>
  <si>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</si>
  <si>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</si>
  <si>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</si>
  <si>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</si>
  <si>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</si>
  <si>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</si>
  <si>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</si>
  <si>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</si>
  <si>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</si>
  <si>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</si>
  <si>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</si>
  <si>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</si>
  <si>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</si>
  <si>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</si>
  <si>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</si>
  <si>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</si>
  <si>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</si>
  <si>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</si>
  <si>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</si>
  <si>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</si>
  <si>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</si>
  <si>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</si>
  <si>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</si>
  <si>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</si>
  <si>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</si>
  <si>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</si>
  <si>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</si>
  <si>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</si>
  <si>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</si>
  <si>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</si>
  <si>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</si>
  <si>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</si>
  <si>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</si>
  <si>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</si>
  <si>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</si>
  <si>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</si>
  <si>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</si>
  <si>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</si>
  <si>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</si>
  <si>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</si>
  <si>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</si>
  <si>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</si>
  <si>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</si>
  <si>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</si>
  <si>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</si>
  <si>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</si>
  <si>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</si>
  <si>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</si>
  <si>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</si>
  <si>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</si>
  <si>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</si>
  <si>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</si>
  <si>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</si>
  <si>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</si>
  <si>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</si>
  <si>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</si>
  <si>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</si>
  <si>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</si>
  <si>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</si>
  <si>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</si>
  <si>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</si>
  <si>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</si>
  <si>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</si>
  <si>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</si>
  <si>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</si>
  <si>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</si>
  <si>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</si>
  <si>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</si>
  <si>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</si>
  <si>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</si>
  <si>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</si>
  <si>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</si>
  <si>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</si>
  <si>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</si>
  <si>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</si>
  <si>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</si>
  <si>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</si>
  <si>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</si>
  <si>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</si>
  <si>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</si>
  <si>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</si>
  <si>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</si>
  <si>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</si>
  <si>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</si>
  <si>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</si>
  <si>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</si>
  <si>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</si>
  <si>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</si>
  <si>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</si>
  <si>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</si>
  <si>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</si>
  <si>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</si>
  <si>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</si>
  <si>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</si>
  <si>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</si>
  <si>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</si>
  <si>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</si>
  <si>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</si>
  <si>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</si>
  <si>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</si>
  <si>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</si>
  <si>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</si>
  <si>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</si>
  <si>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</si>
  <si>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</si>
  <si>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</si>
  <si>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</si>
  <si>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</si>
  <si>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</si>
  <si>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</si>
  <si>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</si>
  <si>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</si>
  <si>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</si>
  <si>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</si>
  <si>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</si>
  <si>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</si>
  <si>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</si>
  <si>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</si>
  <si>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</si>
  <si>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</si>
  <si>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</si>
  <si>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</si>
  <si>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</si>
  <si>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</si>
  <si>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</si>
  <si>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</si>
  <si>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</si>
  <si>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</si>
  <si>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</si>
  <si>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</si>
  <si>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</si>
  <si>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</si>
  <si>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</si>
  <si>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</si>
  <si>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</si>
  <si>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</si>
  <si>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</si>
  <si>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</si>
  <si>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</si>
  <si>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</si>
  <si>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</si>
  <si>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</si>
  <si>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</si>
  <si>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</si>
  <si>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</si>
  <si>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</si>
  <si>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</si>
  <si>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</si>
  <si>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</si>
  <si>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</si>
  <si>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</si>
  <si>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</si>
  <si>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</si>
  <si>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</si>
  <si>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</si>
  <si>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</si>
  <si>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</si>
  <si>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</si>
  <si>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</si>
  <si>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</si>
  <si>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</si>
  <si>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</si>
  <si>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</si>
  <si>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</si>
  <si>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</si>
  <si>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</si>
  <si>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</si>
  <si>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</si>
  <si>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</si>
  <si>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</si>
  <si>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</si>
  <si>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</si>
  <si>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</si>
  <si>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</si>
  <si>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</si>
  <si>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</si>
  <si>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</si>
  <si>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</si>
  <si>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</si>
  <si>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</si>
  <si>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</si>
  <si>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</si>
  <si>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</si>
  <si>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</si>
  <si>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</si>
  <si>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</si>
  <si>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</si>
  <si>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</si>
  <si>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</si>
  <si>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</si>
  <si>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</si>
  <si>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</si>
  <si>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</si>
  <si>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</si>
  <si>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</si>
  <si>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</si>
  <si>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</si>
  <si>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</si>
  <si>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</si>
  <si>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</si>
  <si>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</si>
  <si>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</si>
  <si>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</si>
  <si>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</si>
  <si>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</si>
  <si>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</si>
  <si>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</si>
  <si>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</si>
  <si>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</si>
  <si>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</si>
  <si>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</si>
  <si>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</si>
  <si>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</si>
  <si>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</si>
  <si>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</si>
  <si>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</si>
  <si>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</si>
  <si>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</si>
  <si>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</si>
  <si>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</si>
  <si>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</si>
  <si>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</si>
  <si>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</si>
  <si>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</si>
  <si>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</si>
  <si>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</si>
  <si>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</si>
  <si>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</si>
  <si>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</si>
  <si>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</si>
  <si>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</si>
  <si>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</si>
  <si>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</si>
  <si>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</si>
  <si>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</si>
  <si>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</si>
  <si>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</si>
  <si>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</si>
  <si>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</si>
  <si>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</si>
  <si>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</si>
  <si>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</si>
  <si>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</si>
  <si>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</si>
  <si>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</si>
  <si>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</si>
  <si>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</si>
  <si>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</si>
  <si>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</si>
  <si>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</si>
  <si>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</si>
  <si>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</si>
  <si>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</si>
  <si>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</si>
  <si>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</si>
  <si>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</si>
  <si>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</si>
  <si>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</si>
  <si>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</si>
  <si>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</si>
  <si>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</si>
  <si>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</si>
  <si>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</si>
  <si>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</si>
  <si>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</si>
  <si>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</si>
  <si>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</si>
  <si>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</si>
  <si>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</si>
  <si>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</si>
  <si>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</si>
  <si>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</si>
  <si>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</si>
  <si>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</si>
  <si>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</si>
  <si>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</si>
  <si>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</si>
  <si>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</si>
  <si>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</si>
  <si>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</si>
  <si>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</si>
  <si>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</si>
  <si>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</si>
  <si>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</si>
  <si>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</si>
  <si>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</si>
  <si>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</si>
  <si>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</si>
  <si>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</si>
  <si>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</si>
  <si>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</si>
  <si>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</si>
  <si>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</si>
  <si>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</si>
  <si>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</si>
  <si>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</si>
  <si>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</si>
  <si>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</si>
  <si>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</si>
  <si>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</si>
  <si>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</si>
  <si>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</si>
  <si>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</si>
  <si>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</si>
  <si>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</si>
  <si>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</si>
  <si>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</si>
  <si>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</si>
  <si>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</si>
  <si>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</si>
  <si>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</si>
  <si>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</si>
  <si>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</si>
  <si>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</si>
  <si>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</si>
  <si>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</si>
  <si>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</si>
  <si>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</si>
  <si>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</si>
  <si>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</si>
  <si>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</si>
  <si>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</si>
  <si>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</si>
  <si>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</si>
  <si>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</si>
  <si>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</si>
  <si>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</si>
  <si>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</si>
  <si>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</si>
  <si>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</si>
  <si>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</si>
  <si>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</si>
  <si>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</si>
  <si>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</si>
  <si>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</si>
  <si>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</si>
  <si>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</si>
  <si>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</si>
  <si>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</si>
  <si>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</si>
  <si>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</si>
  <si>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</si>
  <si>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</si>
  <si>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</si>
  <si>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</si>
  <si>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</si>
  <si>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</si>
  <si>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</si>
  <si>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</si>
  <si>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</si>
  <si>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</si>
  <si>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</si>
  <si>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</si>
  <si>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</si>
  <si>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</si>
  <si>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</si>
  <si>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</si>
  <si>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</si>
  <si>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</si>
  <si>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</si>
  <si>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</si>
  <si>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</si>
  <si>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</si>
  <si>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</si>
  <si>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</si>
  <si>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</si>
  <si>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</si>
  <si>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</si>
  <si>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</si>
  <si>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</si>
  <si>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</si>
  <si>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</si>
  <si>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</si>
  <si>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</si>
  <si>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</si>
  <si>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</si>
  <si>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</si>
  <si>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</si>
  <si>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</si>
  <si>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</si>
  <si>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</si>
  <si>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</si>
  <si>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</si>
  <si>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</si>
  <si>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</si>
  <si>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</si>
  <si>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</si>
  <si>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</si>
  <si>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</si>
  <si>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</si>
  <si>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</si>
  <si>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</si>
  <si>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</si>
  <si>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</si>
  <si>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</si>
  <si>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</si>
  <si>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</si>
  <si>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</si>
  <si>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</si>
  <si>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</si>
  <si>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</si>
  <si>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</si>
  <si>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</si>
  <si>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</si>
  <si>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</si>
  <si>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</si>
  <si>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</si>
  <si>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</si>
  <si>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</si>
  <si>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</si>
  <si>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</si>
  <si>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</si>
  <si>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</si>
  <si>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</si>
  <si>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</si>
  <si>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</si>
  <si>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</si>
  <si>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</si>
  <si>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</si>
  <si>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</si>
  <si>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</si>
  <si>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</si>
  <si>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</si>
  <si>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</si>
  <si>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</si>
  <si>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</si>
  <si>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</si>
  <si>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</si>
  <si>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</si>
  <si>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</si>
  <si>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</si>
  <si>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</si>
  <si>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</si>
  <si>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</si>
  <si>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</si>
  <si>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</si>
  <si>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</si>
  <si>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</si>
  <si>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</si>
  <si>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</si>
  <si>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</si>
  <si>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</si>
  <si>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</si>
  <si>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</si>
  <si>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</si>
  <si>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</si>
  <si>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</si>
  <si>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</si>
  <si>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</si>
  <si>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</si>
  <si>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</si>
  <si>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</si>
  <si>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</si>
  <si>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</si>
  <si>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</si>
  <si>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</si>
  <si>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</si>
  <si>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</si>
  <si>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</si>
  <si>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</si>
  <si>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</si>
  <si>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</si>
  <si>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</si>
  <si>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</si>
  <si>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</si>
  <si>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</si>
  <si>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</si>
  <si>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</si>
  <si>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</si>
  <si>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</si>
  <si>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</si>
  <si>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</si>
  <si>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</si>
  <si>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</si>
  <si>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</si>
  <si>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</si>
  <si>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</si>
  <si>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</si>
  <si>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</si>
  <si>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</si>
  <si>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</si>
  <si>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</si>
  <si>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</si>
  <si>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</si>
  <si>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</si>
  <si>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</si>
  <si>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</si>
  <si>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</si>
  <si>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</si>
  <si>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</si>
  <si>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</si>
  <si>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</si>
  <si>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</si>
  <si>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</si>
  <si>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</si>
  <si>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</si>
  <si>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</si>
  <si>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</si>
  <si>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</si>
  <si>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</si>
  <si>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</si>
  <si>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</si>
  <si>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</si>
  <si>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</si>
  <si>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</si>
  <si>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</si>
  <si>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</si>
  <si>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</si>
  <si>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</si>
  <si>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</si>
  <si>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</si>
  <si>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</si>
  <si>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</si>
  <si>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</si>
  <si>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</si>
  <si>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</si>
  <si>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</si>
  <si>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</si>
  <si>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</si>
  <si>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</si>
  <si>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</si>
  <si>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</si>
  <si>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</si>
  <si>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</si>
  <si>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</si>
  <si>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</si>
  <si>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</si>
  <si>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</si>
  <si>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</si>
  <si>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</si>
  <si>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</si>
  <si>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</si>
  <si>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</si>
  <si>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</si>
  <si>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</si>
  <si>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</si>
  <si>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</si>
  <si>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</si>
  <si>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</si>
  <si>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</si>
  <si>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</si>
  <si>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</si>
  <si>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</si>
  <si>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</si>
  <si>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</si>
  <si>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</si>
  <si>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</si>
  <si>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</si>
  <si>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</si>
  <si>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</si>
  <si>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</si>
  <si>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</si>
  <si>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</si>
  <si>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</si>
  <si>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</si>
  <si>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</si>
  <si>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</si>
  <si>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</si>
  <si>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</si>
  <si>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</si>
  <si>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</si>
  <si>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</si>
  <si>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</si>
  <si>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</si>
  <si>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</si>
  <si>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</si>
  <si>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</si>
  <si>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</si>
  <si>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</si>
  <si>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</si>
  <si>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</si>
  <si>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</si>
  <si>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</si>
  <si>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</si>
  <si>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</si>
  <si>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</si>
  <si>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</si>
  <si>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</si>
  <si>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</si>
  <si>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</si>
  <si>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</si>
  <si>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</si>
  <si>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</si>
  <si>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</si>
  <si>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</si>
  <si>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</si>
  <si>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</si>
  <si>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</si>
  <si>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</si>
  <si>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</si>
  <si>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</si>
  <si>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</si>
  <si>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</si>
  <si>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</si>
  <si>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</si>
  <si>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</si>
  <si>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</si>
  <si>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</si>
  <si>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</si>
  <si>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</si>
  <si>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</si>
  <si>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</si>
  <si>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</si>
  <si>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</si>
  <si>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</si>
  <si>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</si>
  <si>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</si>
  <si>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</si>
  <si>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</si>
  <si>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</si>
  <si>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</si>
  <si>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</si>
  <si>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</si>
  <si>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</si>
  <si>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</si>
  <si>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</si>
  <si>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</si>
  <si>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</si>
  <si>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</si>
  <si>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</si>
  <si>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</si>
  <si>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</si>
  <si>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</si>
  <si>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</si>
  <si>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</si>
  <si>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</si>
  <si>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</si>
  <si>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</si>
  <si>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</si>
  <si>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</si>
  <si>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</si>
  <si>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</si>
  <si>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</si>
  <si>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</si>
  <si>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</si>
  <si>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</si>
  <si>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</si>
  <si>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</si>
  <si>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</si>
  <si>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</si>
  <si>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</si>
  <si>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</si>
  <si>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</si>
  <si>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</si>
  <si>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</si>
  <si>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</si>
  <si>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</si>
  <si>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</si>
  <si>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</si>
  <si>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</si>
  <si>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</si>
  <si>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</si>
  <si>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</si>
  <si>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</si>
  <si>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</si>
  <si>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</si>
  <si>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</si>
  <si>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</si>
  <si>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</si>
  <si>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</si>
  <si>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</si>
  <si>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</si>
  <si>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</si>
  <si>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</si>
  <si>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</si>
  <si>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</si>
  <si>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</si>
  <si>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</si>
  <si>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</si>
  <si>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</si>
  <si>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</si>
  <si>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</si>
  <si>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</si>
  <si>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</si>
  <si>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</si>
  <si>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</si>
  <si>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</si>
  <si>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</si>
  <si>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</si>
  <si>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</si>
  <si>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</si>
  <si>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</si>
  <si>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</si>
  <si>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</si>
  <si>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</si>
  <si>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</si>
  <si>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</si>
  <si>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</si>
  <si>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</si>
  <si>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</si>
  <si>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</si>
  <si>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</si>
  <si>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</si>
  <si>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</si>
  <si>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</si>
  <si>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</si>
  <si>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</si>
  <si>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</si>
  <si>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</si>
  <si>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</si>
  <si>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</si>
  <si>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</si>
  <si>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</si>
  <si>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</si>
  <si>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</si>
  <si>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</si>
  <si>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</si>
  <si>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</si>
  <si>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</si>
  <si>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</si>
  <si>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</si>
  <si>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</si>
  <si>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</si>
  <si>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</si>
  <si>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</si>
  <si>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</si>
  <si>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</si>
  <si>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</si>
  <si>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</si>
  <si>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</si>
  <si>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</si>
  <si>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</si>
  <si>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</si>
  <si>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</si>
  <si>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</si>
  <si>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</si>
  <si>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</si>
  <si>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</si>
  <si>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</si>
  <si>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</si>
  <si>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</si>
  <si>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</si>
  <si>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</si>
  <si>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</si>
  <si>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</si>
  <si>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</si>
  <si>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</si>
  <si>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</si>
  <si>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</si>
  <si>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</si>
  <si>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</si>
  <si>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</si>
  <si>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</si>
  <si>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</si>
  <si>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</si>
  <si>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</si>
  <si>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</si>
  <si>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</si>
  <si>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</si>
  <si>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</si>
  <si>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</si>
  <si>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</si>
  <si>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</si>
  <si>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</si>
  <si>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</si>
  <si>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</si>
  <si>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</si>
  <si>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</si>
  <si>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</si>
  <si>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</si>
  <si>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</si>
  <si>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</si>
  <si>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</si>
  <si>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</si>
  <si>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</si>
  <si>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</si>
  <si>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</si>
  <si>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</si>
  <si>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</si>
  <si>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</si>
  <si>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</si>
  <si>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</si>
  <si>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</si>
  <si>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</si>
  <si>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</si>
  <si>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</si>
  <si>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</si>
  <si>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</si>
  <si>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</si>
  <si>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</si>
  <si>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</si>
  <si>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</si>
  <si>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</si>
  <si>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</si>
  <si>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</si>
  <si>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</si>
  <si>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</si>
  <si>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</si>
  <si>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</si>
  <si>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</si>
  <si>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</si>
  <si>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</si>
  <si>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</si>
  <si>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</si>
  <si>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</si>
  <si>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</si>
  <si>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</si>
  <si>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</si>
  <si>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</si>
  <si>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</si>
  <si>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</si>
  <si>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</si>
  <si>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</si>
  <si>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</si>
  <si>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</si>
  <si>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</si>
  <si>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</si>
  <si>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</si>
  <si>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</si>
  <si>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</si>
  <si>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</si>
  <si>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</si>
  <si>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</si>
  <si>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</si>
  <si>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</si>
  <si>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</si>
  <si>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</si>
  <si>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</si>
  <si>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</si>
  <si>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</si>
  <si>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</si>
  <si>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</si>
  <si>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</si>
  <si>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</si>
  <si>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</si>
  <si>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</si>
  <si>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</si>
  <si>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</si>
  <si>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</si>
  <si>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</si>
  <si>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</si>
  <si>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</si>
  <si>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</si>
  <si>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</si>
  <si>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</si>
  <si>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</si>
  <si>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</si>
  <si>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</si>
  <si>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</si>
  <si>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</si>
  <si>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</si>
  <si>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</si>
  <si>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</si>
  <si>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</si>
  <si>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</si>
  <si>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</si>
  <si>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</si>
  <si>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</si>
  <si>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</si>
  <si>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</si>
  <si>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</si>
  <si>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</si>
  <si>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</si>
  <si>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</si>
  <si>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</si>
  <si>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</si>
  <si>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</si>
  <si>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</si>
  <si>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</si>
  <si>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</si>
  <si>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</si>
  <si>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</si>
  <si>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</si>
  <si>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</si>
  <si>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</si>
  <si>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</si>
  <si>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</si>
  <si>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</si>
  <si>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</si>
  <si>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</si>
  <si>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</si>
  <si>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</si>
  <si>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</si>
  <si>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</si>
  <si>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</si>
  <si>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</si>
  <si>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</si>
  <si>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</si>
  <si>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</si>
  <si>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</si>
  <si>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</si>
  <si>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</si>
  <si>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</si>
  <si>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</si>
  <si>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</si>
  <si>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</si>
  <si>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</si>
  <si>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</si>
  <si>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</si>
  <si>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</si>
  <si>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</si>
  <si>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</si>
  <si>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</si>
  <si>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</si>
  <si>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</si>
  <si>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</si>
  <si>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</si>
  <si>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</si>
  <si>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</si>
  <si>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</si>
  <si>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</si>
  <si>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</si>
  <si>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</si>
  <si>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</si>
  <si>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</si>
  <si>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</si>
  <si>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</si>
  <si>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</si>
  <si>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</si>
  <si>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</si>
  <si>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</si>
  <si>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</si>
  <si>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</si>
  <si>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</si>
  <si>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</si>
  <si>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</si>
  <si>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</si>
  <si>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</si>
  <si>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</si>
  <si>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</si>
  <si>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</si>
  <si>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</si>
  <si>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</si>
  <si>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</si>
  <si>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</si>
  <si>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</si>
  <si>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</si>
  <si>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</si>
  <si>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</si>
  <si>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</si>
  <si>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</si>
  <si>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</si>
  <si>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</si>
  <si>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</si>
  <si>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</si>
  <si>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</si>
  <si>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</si>
  <si>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</si>
  <si>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</si>
  <si>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</si>
  <si>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</si>
  <si>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</si>
  <si>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</si>
  <si>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</si>
  <si>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</si>
  <si>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</si>
  <si>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</si>
  <si>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</si>
  <si>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</si>
  <si>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</si>
  <si>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</si>
  <si>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</si>
  <si>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</si>
  <si>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</si>
  <si>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</si>
  <si>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</si>
  <si>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</si>
  <si>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</si>
  <si>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</si>
  <si>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</si>
  <si>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</si>
  <si>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</si>
  <si>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</si>
  <si>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</si>
  <si>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</si>
  <si>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</si>
  <si>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</si>
  <si>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</si>
  <si>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</si>
  <si>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</si>
  <si>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</si>
  <si>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</si>
  <si>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</si>
  <si>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</si>
  <si>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</si>
  <si>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</si>
  <si>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</si>
  <si>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</si>
  <si>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</si>
  <si>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</si>
  <si>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</si>
  <si>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</si>
  <si>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</si>
  <si>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</si>
  <si>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</si>
  <si>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</si>
  <si>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</si>
  <si>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</si>
  <si>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</si>
  <si>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</si>
  <si>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</si>
  <si>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</si>
  <si>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</si>
  <si>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</si>
  <si>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</si>
  <si>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</si>
  <si>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</si>
  <si>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</si>
  <si>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</si>
  <si>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</si>
  <si>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</si>
  <si>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</si>
  <si>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</si>
  <si>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</si>
  <si>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</si>
  <si>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</si>
  <si>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</si>
  <si>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</si>
  <si>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</si>
  <si>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</si>
  <si>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</si>
  <si>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</si>
  <si>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</si>
  <si>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</si>
  <si>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</si>
  <si>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</si>
  <si>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</si>
  <si>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</si>
  <si>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</si>
  <si>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</si>
  <si>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</si>
  <si>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</si>
  <si>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</si>
  <si>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</si>
  <si>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</si>
  <si>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</si>
  <si>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</si>
  <si>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</si>
  <si>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</si>
  <si>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</si>
  <si>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</si>
  <si>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</si>
  <si>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</si>
  <si>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</si>
  <si>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</si>
  <si>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</si>
  <si>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</si>
  <si>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</si>
  <si>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</si>
  <si>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</si>
  <si>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</si>
  <si>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</si>
  <si>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</si>
  <si>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</si>
  <si>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</si>
  <si>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</si>
  <si>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</si>
  <si>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</si>
  <si>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</si>
  <si>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</si>
  <si>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</si>
  <si>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</si>
  <si>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</si>
  <si>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</si>
  <si>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</si>
  <si>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</si>
  <si>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</si>
  <si>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</si>
  <si>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</si>
  <si>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</si>
  <si>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</si>
  <si>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</si>
  <si>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</si>
  <si>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</si>
  <si>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</si>
  <si>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</si>
  <si>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</si>
  <si>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</si>
  <si>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</si>
  <si>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</si>
  <si>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</si>
  <si>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</si>
  <si>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</si>
  <si>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</si>
  <si>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</si>
  <si>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</si>
  <si>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</si>
  <si>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</si>
  <si>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</si>
  <si>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</si>
  <si>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</si>
  <si>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</si>
  <si>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</si>
  <si>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</si>
  <si>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</si>
  <si>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</si>
  <si>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</si>
  <si>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</si>
  <si>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</si>
  <si>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</si>
  <si>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</si>
  <si>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</si>
  <si>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</si>
  <si>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</si>
  <si>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</si>
  <si>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</si>
  <si>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</si>
  <si>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</si>
  <si>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</si>
  <si>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</si>
  <si>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</si>
  <si>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</si>
  <si>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</si>
  <si>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</si>
  <si>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</si>
  <si>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</si>
  <si>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</si>
  <si>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</si>
  <si>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</si>
  <si>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</si>
  <si>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</si>
  <si>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</si>
  <si>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</si>
  <si>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</si>
  <si>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</si>
  <si>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</si>
  <si>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</si>
  <si>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</si>
  <si>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</si>
  <si>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</si>
  <si>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</si>
  <si>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</si>
  <si>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</si>
  <si>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</si>
  <si>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</si>
  <si>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</si>
  <si>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</si>
  <si>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</si>
  <si>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</si>
  <si>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</si>
  <si>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</si>
  <si>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</si>
  <si>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</si>
  <si>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</si>
  <si>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</si>
  <si>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</si>
  <si>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</si>
  <si>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</si>
  <si>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</si>
  <si>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</si>
  <si>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</si>
  <si>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</si>
  <si>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</si>
  <si>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</si>
  <si>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</si>
  <si>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</si>
  <si>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</si>
  <si>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</si>
  <si>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</si>
  <si>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</si>
  <si>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</si>
  <si>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</si>
  <si>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</si>
  <si>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</si>
  <si>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</si>
  <si>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</si>
  <si>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</si>
  <si>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</si>
  <si>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</si>
  <si>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</si>
  <si>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</si>
  <si>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</si>
  <si>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</si>
  <si>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</si>
  <si>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</si>
  <si>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</si>
  <si>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</si>
  <si>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</si>
  <si>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</si>
  <si>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</si>
  <si>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</si>
  <si>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</si>
  <si>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</si>
  <si>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</si>
  <si>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</si>
  <si>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</si>
  <si>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</si>
  <si>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</si>
  <si>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</si>
  <si>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</si>
  <si>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</si>
  <si>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</si>
  <si>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</si>
  <si>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</si>
  <si>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</si>
  <si>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</si>
  <si>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</si>
  <si>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</si>
  <si>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</si>
  <si>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</si>
  <si>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</si>
  <si>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</si>
  <si>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</si>
  <si>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</si>
  <si>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</si>
  <si>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</si>
  <si>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</si>
  <si>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</si>
  <si>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</si>
  <si>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</si>
  <si>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</si>
  <si>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</si>
  <si>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</si>
  <si>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</si>
  <si>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</si>
  <si>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</si>
  <si>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</si>
  <si>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</si>
  <si>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</si>
  <si>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</si>
  <si>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</si>
  <si>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</si>
  <si>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</si>
  <si>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</si>
  <si>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</si>
  <si>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</si>
  <si>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</si>
  <si>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</si>
  <si>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</si>
  <si>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</si>
  <si>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</si>
  <si>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</si>
  <si>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</si>
  <si>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</si>
  <si>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</si>
  <si>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</si>
  <si>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</si>
  <si>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</si>
  <si>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</si>
  <si>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</si>
  <si>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</si>
  <si>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</si>
  <si>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</si>
  <si>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</si>
  <si>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</si>
  <si>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</si>
  <si>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</si>
  <si>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</si>
  <si>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</si>
  <si>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</si>
  <si>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</si>
  <si>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</si>
  <si>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</si>
  <si>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</si>
  <si>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</si>
  <si>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</si>
  <si>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</si>
  <si>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</si>
  <si>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</si>
  <si>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</si>
  <si>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</si>
  <si>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</si>
  <si>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</si>
  <si>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</si>
  <si>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</si>
  <si>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</si>
  <si>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</si>
  <si>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</si>
  <si>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</si>
  <si>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</si>
  <si>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</si>
  <si>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</si>
  <si>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</si>
  <si>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</si>
  <si>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</si>
  <si>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</si>
  <si>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</si>
  <si>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</si>
  <si>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</si>
  <si>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</si>
  <si>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</si>
  <si>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</si>
  <si>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</si>
  <si>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</si>
  <si>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</si>
  <si>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</si>
  <si>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</si>
  <si>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</si>
  <si>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</si>
  <si>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</si>
  <si>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</si>
  <si>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</si>
  <si>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</si>
  <si>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</si>
  <si>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</si>
  <si>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</si>
  <si>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</si>
  <si>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</si>
  <si>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</si>
  <si>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</si>
  <si>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</si>
  <si>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</si>
  <si>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</si>
  <si>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</si>
  <si>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</si>
  <si>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</si>
  <si>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</si>
  <si>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</si>
  <si>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</si>
  <si>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</si>
  <si>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</si>
  <si>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</si>
  <si>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</si>
  <si>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</si>
  <si>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</si>
  <si>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</si>
  <si>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</si>
  <si>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</si>
  <si>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</si>
  <si>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</si>
  <si>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</si>
  <si>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</si>
  <si>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</si>
  <si>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</si>
  <si>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</si>
  <si>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</si>
  <si>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</si>
  <si>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</si>
  <si>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</si>
  <si>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</si>
  <si>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</si>
  <si>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</si>
  <si>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</si>
  <si>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</si>
  <si>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</si>
  <si>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</si>
  <si>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</si>
  <si>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</si>
  <si>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</si>
  <si>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</si>
  <si>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</si>
  <si>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</si>
  <si>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</si>
  <si>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</si>
  <si>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</si>
  <si>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</si>
  <si>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</si>
  <si>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</si>
  <si>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</si>
  <si>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</si>
  <si>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</si>
  <si>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</si>
  <si>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</si>
  <si>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</si>
  <si>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</si>
  <si>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</si>
  <si>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</si>
  <si>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</si>
  <si>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</si>
  <si>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</si>
  <si>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</si>
  <si>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</si>
  <si>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</si>
  <si>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</si>
  <si>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</si>
  <si>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</si>
  <si>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</si>
  <si>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</si>
  <si>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</si>
  <si>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</si>
  <si>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</si>
  <si>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</si>
  <si>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</si>
  <si>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</si>
  <si>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</si>
  <si>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</si>
  <si>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</si>
  <si>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</si>
  <si>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</si>
  <si>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</si>
  <si>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</si>
  <si>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</si>
  <si>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</si>
  <si>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</si>
  <si>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</si>
  <si>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</si>
  <si>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</si>
  <si>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</si>
  <si>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</si>
  <si>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</si>
  <si>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</si>
  <si>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</si>
  <si>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</si>
  <si>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</si>
  <si>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</si>
  <si>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</si>
  <si>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</si>
  <si>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</si>
  <si>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</si>
  <si>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</si>
  <si>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</si>
  <si>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</si>
  <si>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</si>
  <si>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</si>
  <si>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</si>
  <si>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</si>
  <si>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</si>
  <si>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</si>
  <si>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</si>
  <si>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</si>
  <si>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</si>
  <si>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</si>
  <si>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</si>
  <si>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</si>
  <si>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</si>
  <si>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</si>
  <si>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</si>
  <si>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</si>
  <si>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</si>
  <si>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</si>
  <si>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</si>
  <si>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</si>
  <si>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</si>
  <si>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</si>
  <si>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</si>
  <si>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</si>
  <si>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</si>
  <si>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</si>
  <si>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</si>
  <si>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</si>
  <si>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</si>
  <si>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</si>
  <si>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</si>
  <si>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</si>
  <si>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</si>
  <si>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</si>
  <si>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</si>
  <si>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</si>
  <si>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</si>
  <si>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</si>
  <si>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</si>
  <si>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</si>
  <si>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</si>
  <si>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</si>
  <si>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</si>
  <si>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</si>
  <si>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</si>
  <si>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</si>
  <si>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</si>
  <si>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</si>
  <si>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</si>
  <si>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</si>
  <si>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</si>
  <si>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</si>
  <si>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</si>
  <si>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</si>
  <si>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</si>
  <si>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</si>
  <si>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</si>
  <si>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</si>
  <si>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</si>
  <si>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</si>
  <si>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</si>
  <si>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</si>
  <si>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</si>
  <si>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</si>
  <si>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</si>
  <si>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</si>
  <si>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</si>
  <si>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</si>
  <si>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</si>
  <si>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</si>
  <si>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</si>
  <si>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</si>
  <si>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</si>
  <si>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</si>
  <si>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</si>
  <si>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</si>
  <si>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</si>
  <si>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</si>
  <si>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</si>
  <si>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</si>
  <si>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</si>
  <si>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</si>
  <si>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</si>
  <si>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</si>
  <si>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</si>
  <si>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</si>
  <si>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</si>
  <si>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</si>
  <si>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</si>
  <si>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</si>
  <si>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</si>
  <si>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</si>
  <si>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</si>
  <si>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</si>
  <si>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</si>
  <si>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</si>
  <si>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</si>
  <si>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</si>
  <si>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</si>
  <si>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</si>
  <si>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</si>
  <si>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</si>
  <si>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</si>
  <si>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</si>
  <si>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</si>
  <si>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</si>
  <si>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</si>
  <si>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</si>
  <si>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</si>
  <si>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</si>
  <si>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</si>
  <si>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</si>
  <si>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</si>
  <si>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</si>
  <si>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</si>
  <si>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</si>
  <si>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</si>
  <si>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</si>
  <si>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</si>
  <si>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</si>
  <si>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</si>
  <si>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</si>
  <si>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</si>
  <si>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</si>
  <si>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</si>
  <si>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</si>
  <si>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</si>
  <si>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</si>
  <si>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</si>
  <si>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</si>
  <si>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</si>
  <si>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</si>
  <si>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</si>
  <si>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</si>
  <si>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</si>
  <si>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</si>
  <si>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</si>
  <si>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</si>
  <si>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</si>
  <si>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</si>
  <si>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</si>
  <si>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</si>
  <si>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</si>
  <si>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</si>
  <si>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</si>
  <si>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</si>
  <si>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</si>
  <si>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</si>
  <si>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</si>
  <si>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</si>
  <si>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</si>
  <si>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</si>
  <si>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</si>
  <si>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</si>
  <si>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</si>
  <si>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</si>
  <si>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</si>
  <si>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</si>
  <si>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</si>
  <si>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</si>
  <si>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</si>
  <si>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</si>
  <si>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</si>
  <si>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</si>
  <si>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</si>
  <si>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</si>
  <si>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</si>
  <si>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</si>
  <si>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</si>
  <si>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</si>
  <si>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</si>
  <si>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</si>
  <si>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</si>
  <si>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</si>
  <si>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</si>
  <si>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</si>
  <si>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</si>
  <si>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</si>
  <si>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</si>
  <si>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</si>
  <si>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</si>
  <si>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</si>
  <si>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</si>
  <si>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</si>
  <si>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</si>
  <si>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</si>
  <si>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</si>
  <si>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</si>
  <si>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</si>
  <si>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</si>
  <si>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</si>
  <si>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</si>
  <si>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</si>
  <si>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</si>
  <si>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</si>
  <si>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</si>
  <si>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</si>
  <si>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</si>
  <si>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</si>
  <si>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</si>
  <si>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</si>
  <si>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</si>
  <si>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</si>
  <si>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</si>
  <si>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</si>
  <si>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</si>
  <si>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</si>
  <si>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</si>
  <si>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</si>
  <si>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</si>
  <si>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</si>
  <si>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</si>
  <si>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</si>
  <si>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</si>
  <si>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</si>
  <si>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</si>
  <si>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</si>
  <si>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</si>
  <si>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</si>
  <si>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</si>
  <si>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</si>
  <si>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</si>
  <si>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</si>
  <si>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</si>
  <si>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</si>
  <si>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</si>
  <si>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</si>
  <si>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</si>
  <si>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</si>
  <si>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</si>
  <si>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</si>
  <si>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</si>
  <si>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</si>
  <si>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</si>
  <si>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</si>
  <si>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</si>
  <si>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</si>
  <si>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</si>
  <si>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</si>
  <si>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</si>
  <si>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</si>
  <si>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</si>
  <si>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</si>
  <si>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</si>
  <si>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</si>
  <si>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</si>
  <si>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</si>
  <si>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</si>
  <si>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</si>
  <si>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</si>
  <si>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</si>
  <si>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</si>
  <si>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</si>
  <si>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</si>
  <si>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</si>
  <si>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</si>
  <si>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</si>
  <si>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</si>
  <si>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</si>
  <si>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</si>
  <si>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</si>
  <si>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</si>
  <si>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</si>
  <si>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</si>
  <si>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</si>
  <si>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</si>
  <si>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</si>
  <si>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</si>
  <si>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</si>
  <si>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</si>
  <si>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</si>
  <si>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</si>
  <si>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</si>
  <si>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</si>
  <si>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</si>
  <si>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</si>
  <si>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</si>
  <si>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</si>
  <si>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</si>
  <si>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</si>
  <si>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</si>
  <si>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</si>
  <si>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</si>
  <si>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</si>
  <si>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</si>
  <si>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</si>
  <si>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</si>
  <si>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</si>
  <si>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</si>
  <si>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</si>
  <si>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</si>
  <si>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</si>
  <si>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</si>
  <si>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</si>
  <si>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</si>
  <si>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</si>
  <si>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</si>
  <si>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</si>
  <si>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</si>
  <si>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</si>
  <si>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</si>
  <si>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</si>
  <si>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</si>
  <si>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</si>
  <si>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</si>
  <si>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</si>
  <si>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</si>
  <si>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</si>
  <si>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</si>
  <si>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</si>
  <si>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</si>
  <si>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</si>
  <si>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</si>
  <si>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</si>
  <si>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</si>
  <si>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</si>
  <si>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</si>
  <si>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</si>
  <si>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</si>
  <si>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</si>
  <si>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</si>
  <si>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</si>
  <si>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</si>
  <si>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</si>
  <si>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</si>
  <si>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</si>
  <si>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</si>
  <si>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</si>
  <si>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</si>
  <si>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</si>
  <si>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</si>
  <si>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</si>
  <si>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</si>
  <si>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</si>
  <si>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</si>
  <si>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</si>
  <si>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</si>
  <si>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</si>
  <si>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</si>
  <si>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</si>
  <si>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</si>
  <si>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</si>
  <si>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</si>
  <si>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</si>
  <si>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</si>
  <si>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</si>
  <si>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</si>
  <si>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</si>
  <si>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</si>
  <si>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</si>
  <si>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</si>
  <si>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</si>
  <si>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</si>
  <si>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</si>
  <si>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</si>
  <si>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</si>
  <si>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</si>
  <si>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</si>
  <si>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</si>
  <si>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</si>
  <si>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</si>
  <si>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</si>
  <si>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</si>
  <si>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</si>
  <si>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</si>
  <si>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</si>
  <si>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</si>
  <si>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</si>
  <si>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</si>
  <si>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</si>
  <si>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</si>
  <si>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</si>
  <si>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</si>
  <si>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</si>
  <si>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</si>
  <si>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</si>
  <si>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</si>
  <si>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</si>
  <si>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</si>
  <si>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</si>
  <si>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</si>
  <si>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</si>
  <si>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</si>
  <si>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</si>
  <si>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</si>
  <si>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</si>
  <si>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</si>
  <si>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</si>
  <si>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</si>
  <si>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</si>
  <si>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</si>
  <si>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</si>
  <si>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</si>
  <si>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</si>
  <si>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</si>
  <si>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</si>
  <si>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</si>
  <si>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</si>
  <si>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</si>
  <si>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</si>
  <si>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</si>
  <si>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</si>
  <si>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</si>
  <si>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</si>
  <si>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</si>
  <si>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</si>
  <si>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</si>
  <si>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</si>
  <si>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</si>
  <si>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</si>
  <si>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</si>
  <si>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</si>
  <si>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</si>
  <si>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</si>
  <si>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</si>
  <si>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</si>
  <si>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</si>
  <si>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</si>
  <si>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</si>
  <si>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</si>
  <si>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</si>
  <si>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</si>
  <si>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</si>
  <si>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</si>
  <si>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</si>
  <si>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</si>
  <si>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</si>
  <si>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</si>
  <si>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</si>
  <si>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</si>
  <si>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</si>
  <si>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</si>
  <si>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</si>
  <si>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</si>
  <si>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</si>
  <si>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</si>
  <si>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</si>
  <si>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</si>
  <si>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</si>
  <si>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</si>
  <si>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</si>
  <si>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</si>
  <si>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</si>
  <si>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</si>
  <si>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</si>
  <si>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</si>
  <si>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</si>
  <si>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</si>
  <si>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</si>
  <si>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</si>
  <si>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</si>
  <si>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</si>
  <si>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</si>
  <si>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</si>
  <si>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</si>
  <si>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</si>
  <si>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</si>
  <si>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</si>
  <si>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</si>
  <si>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</si>
  <si>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</si>
  <si>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</si>
  <si>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</si>
  <si>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</si>
  <si>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</si>
  <si>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</si>
  <si>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</si>
  <si>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</si>
  <si>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</si>
  <si>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</si>
  <si>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</si>
  <si>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</si>
  <si>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</si>
  <si>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</si>
  <si>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</si>
  <si>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</si>
  <si>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</si>
  <si>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</si>
  <si>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</si>
  <si>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</si>
  <si>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</si>
  <si>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</si>
  <si>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</si>
  <si>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</si>
  <si>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</si>
  <si>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</si>
  <si>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</si>
  <si>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</si>
  <si>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</si>
  <si>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</si>
  <si>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</si>
  <si>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</si>
  <si>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</si>
  <si>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</si>
  <si>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</si>
  <si>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</si>
  <si>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</si>
  <si>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</si>
  <si>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</si>
  <si>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</si>
  <si>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</si>
  <si>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</si>
  <si>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</si>
  <si>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</si>
  <si>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</si>
  <si>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</si>
  <si>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</si>
  <si>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</si>
  <si>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</si>
  <si>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</si>
  <si>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</si>
  <si>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</si>
  <si>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</si>
  <si>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</si>
  <si>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</si>
  <si>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</si>
  <si>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</si>
  <si>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</si>
  <si>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</si>
  <si>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</si>
  <si>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</si>
  <si>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</si>
  <si>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</si>
  <si>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</si>
  <si>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</si>
  <si>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</si>
  <si>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</si>
  <si>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</si>
  <si>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</si>
  <si>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</si>
  <si>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</si>
  <si>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</si>
  <si>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</si>
  <si>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</si>
  <si>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</si>
  <si>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</si>
  <si>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</si>
  <si>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</si>
  <si>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</si>
  <si>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</si>
  <si>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</si>
  <si>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</si>
  <si>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</si>
  <si>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</si>
  <si>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</si>
  <si>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</si>
  <si>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</si>
  <si>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</si>
  <si>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</si>
  <si>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</si>
  <si>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</si>
  <si>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</si>
  <si>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</si>
  <si>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</si>
  <si>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</si>
  <si>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</si>
  <si>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</si>
  <si>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</si>
  <si>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</si>
  <si>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</si>
  <si>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</si>
  <si>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</si>
  <si>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</si>
  <si>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</si>
  <si>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</si>
  <si>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</si>
  <si>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</si>
  <si>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</si>
  <si>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</si>
  <si>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</si>
  <si>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</si>
  <si>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</si>
  <si>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</si>
  <si>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</si>
  <si>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</si>
  <si>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</si>
  <si>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</si>
  <si>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</si>
  <si>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</si>
  <si>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</si>
  <si>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</si>
  <si>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</si>
  <si>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</si>
  <si>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</si>
  <si>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</si>
  <si>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</si>
  <si>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</si>
  <si>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</si>
  <si>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</si>
  <si>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</si>
  <si>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</si>
  <si>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</si>
  <si>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</si>
  <si>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</si>
  <si>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</si>
  <si>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</si>
  <si>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</si>
  <si>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</si>
  <si>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</si>
  <si>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</si>
  <si>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</si>
  <si>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</si>
  <si>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</si>
  <si>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</si>
  <si>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</si>
  <si>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</si>
  <si>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</si>
  <si>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</si>
  <si>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</si>
  <si>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</si>
  <si>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</si>
  <si>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</si>
  <si>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</si>
  <si>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</si>
  <si>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</si>
  <si>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</si>
  <si>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</si>
  <si>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</si>
  <si>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</si>
  <si>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</si>
  <si>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</si>
  <si>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</si>
  <si>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</si>
  <si>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</si>
  <si>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</si>
  <si>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</si>
  <si>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</si>
  <si>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</si>
  <si>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</si>
  <si>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</si>
  <si>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</si>
  <si>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</si>
  <si>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</si>
  <si>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</si>
  <si>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</si>
  <si>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</si>
  <si>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</si>
  <si>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</si>
  <si>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</si>
  <si>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</si>
  <si>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</si>
  <si>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</si>
  <si>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</si>
  <si>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</si>
  <si>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</si>
  <si>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</si>
  <si>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</si>
  <si>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</si>
  <si>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</si>
  <si>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</si>
  <si>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</si>
  <si>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</si>
  <si>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</si>
  <si>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</si>
  <si>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</si>
  <si>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</si>
  <si>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</si>
  <si>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</si>
  <si>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</si>
  <si>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</si>
  <si>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</si>
  <si>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</si>
  <si>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</si>
  <si>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</si>
  <si>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</si>
  <si>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</si>
  <si>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</si>
  <si>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</si>
  <si>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</si>
  <si>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</si>
  <si>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</si>
  <si>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</si>
  <si>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</si>
  <si>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</si>
  <si>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</si>
  <si>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</si>
  <si>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</si>
  <si>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</si>
  <si>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</si>
  <si>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</si>
  <si>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</si>
  <si>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</si>
  <si>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</si>
  <si>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</si>
  <si>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</si>
  <si>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</si>
  <si>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</si>
  <si>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</si>
  <si>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</si>
  <si>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</si>
  <si>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</si>
  <si>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</si>
  <si>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</si>
  <si>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</si>
  <si>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</si>
  <si>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</si>
  <si>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</si>
  <si>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</si>
  <si>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</si>
  <si>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</si>
  <si>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</si>
  <si>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</si>
  <si>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</si>
  <si>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</si>
  <si>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</si>
  <si>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</si>
  <si>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</si>
  <si>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</si>
  <si>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</si>
  <si>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</si>
  <si>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</si>
  <si>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</si>
  <si>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</si>
  <si>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</si>
  <si>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</si>
  <si>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</si>
  <si>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</si>
  <si>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</si>
  <si>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</si>
  <si>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</si>
  <si>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</si>
  <si>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</si>
  <si>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</si>
  <si>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</si>
  <si>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</si>
  <si>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</si>
  <si>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</si>
  <si>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</si>
  <si>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</si>
  <si>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</si>
  <si>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</si>
  <si>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</si>
  <si>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</si>
  <si>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</si>
  <si>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</si>
  <si>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</si>
  <si>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</si>
  <si>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</si>
  <si>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</si>
  <si>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</si>
  <si>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</si>
  <si>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</si>
  <si>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</si>
  <si>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</si>
  <si>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</si>
  <si>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</si>
  <si>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</si>
  <si>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</si>
  <si>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</si>
  <si>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</si>
  <si>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</si>
  <si>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</si>
  <si>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</si>
  <si>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</si>
  <si>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</si>
  <si>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</si>
  <si>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</si>
  <si>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</si>
  <si>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</si>
  <si>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</si>
  <si>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</si>
  <si>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</si>
  <si>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</si>
  <si>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</si>
  <si>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</si>
  <si>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</si>
  <si>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</si>
  <si>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</si>
  <si>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</si>
  <si>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</si>
  <si>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</si>
  <si>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</si>
  <si>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</si>
  <si>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</si>
  <si>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</si>
  <si>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</si>
  <si>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</si>
  <si>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</si>
  <si>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</si>
  <si>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</si>
  <si>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</si>
  <si>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</si>
  <si>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</si>
  <si>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</si>
  <si>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</si>
  <si>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</si>
  <si>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</si>
  <si>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</si>
  <si>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</si>
  <si>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</si>
  <si>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</si>
  <si>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</si>
  <si>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</si>
  <si>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</si>
  <si>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</si>
  <si>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</si>
  <si>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</si>
  <si>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</si>
  <si>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</si>
  <si>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</si>
  <si>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</si>
  <si>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</si>
  <si>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</si>
  <si>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</si>
  <si>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</si>
  <si>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</si>
  <si>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</si>
  <si>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</si>
  <si>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</si>
  <si>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</si>
  <si>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</si>
  <si>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</si>
  <si>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</si>
  <si>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</si>
  <si>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</si>
  <si>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</si>
  <si>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</si>
  <si>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</si>
  <si>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</si>
  <si>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</si>
  <si>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</si>
  <si>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</si>
  <si>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</si>
  <si>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</si>
  <si>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</si>
  <si>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</si>
  <si>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</si>
  <si>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</si>
  <si>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</si>
  <si>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</si>
  <si>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</si>
  <si>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</si>
  <si>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</si>
  <si>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</si>
  <si>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</si>
  <si>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</si>
  <si>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</si>
  <si>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</si>
  <si>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</si>
  <si>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</si>
  <si>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</si>
  <si>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</si>
  <si>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</si>
  <si>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</si>
  <si>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</si>
  <si>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</si>
  <si>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</si>
  <si>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</si>
  <si>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</si>
  <si>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</si>
  <si>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</si>
  <si>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</si>
  <si>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</si>
  <si>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</si>
  <si>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</si>
  <si>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</si>
  <si>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</si>
  <si>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</si>
  <si>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</si>
  <si>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</si>
  <si>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</si>
  <si>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</si>
  <si>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</si>
  <si>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</si>
  <si>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</si>
  <si>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</si>
  <si>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</si>
  <si>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</si>
  <si>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</si>
  <si>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</si>
  <si>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</si>
  <si>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</si>
  <si>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</si>
  <si>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</si>
  <si>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</si>
  <si>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</si>
  <si>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</si>
  <si>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</si>
  <si>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</si>
  <si>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</si>
  <si>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</si>
  <si>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</si>
  <si>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</si>
  <si>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</si>
  <si>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</si>
  <si>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</si>
  <si>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</si>
  <si>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</si>
  <si>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</si>
  <si>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</si>
  <si>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</si>
  <si>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</si>
  <si>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</si>
  <si>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</si>
  <si>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</si>
  <si>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</si>
  <si>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</si>
  <si>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</si>
  <si>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</si>
  <si>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</si>
  <si>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</si>
  <si>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</si>
  <si>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</si>
  <si>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</si>
  <si>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</si>
  <si>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</si>
  <si>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</si>
  <si>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</si>
  <si>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</si>
  <si>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</si>
  <si>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</si>
  <si>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</si>
  <si>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</si>
  <si>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</si>
  <si>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</si>
  <si>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</si>
  <si>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</si>
  <si>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</si>
  <si>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</si>
  <si>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</si>
  <si>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</si>
  <si>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</si>
  <si>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</si>
  <si>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</si>
  <si>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</si>
  <si>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</si>
  <si>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</si>
  <si>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</si>
  <si>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</si>
  <si>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</si>
  <si>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</si>
  <si>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</si>
  <si>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</si>
  <si>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</si>
  <si>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</si>
  <si>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</si>
  <si>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</si>
  <si>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</si>
  <si>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</si>
  <si>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</si>
  <si>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</si>
  <si>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</si>
  <si>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</si>
  <si>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</si>
  <si>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</si>
  <si>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</si>
  <si>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</si>
  <si>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</si>
  <si>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</si>
  <si>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</si>
  <si>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</si>
  <si>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</si>
  <si>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</si>
  <si>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</si>
  <si>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</si>
  <si>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</si>
  <si>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</si>
  <si>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</si>
  <si>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</si>
  <si>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</si>
  <si>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</si>
  <si>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</si>
  <si>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</si>
  <si>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</si>
  <si>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</si>
  <si>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</si>
  <si>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</si>
  <si>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</si>
  <si>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</si>
  <si>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</si>
  <si>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</si>
  <si>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</si>
  <si>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</si>
  <si>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</si>
  <si>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</si>
  <si>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</si>
  <si>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</si>
  <si>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</si>
  <si>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</si>
  <si>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</si>
  <si>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</si>
  <si>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</si>
  <si>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</si>
  <si>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</si>
  <si>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</si>
  <si>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</si>
  <si>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</si>
  <si>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</si>
  <si>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</si>
  <si>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</si>
  <si>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</si>
  <si>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</si>
  <si>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</si>
  <si>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</si>
  <si>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</si>
  <si>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</si>
  <si>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</si>
  <si>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</si>
  <si>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</si>
  <si>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</si>
  <si>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</si>
  <si>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</si>
  <si>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</si>
  <si>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</si>
  <si>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</si>
  <si>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</si>
  <si>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</si>
  <si>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</si>
  <si>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</si>
  <si>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</si>
  <si>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</si>
  <si>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</si>
  <si>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</si>
  <si>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</si>
  <si>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</si>
  <si>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</si>
  <si>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</si>
  <si>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</si>
  <si>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</si>
  <si>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</si>
  <si>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</si>
  <si>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</si>
  <si>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</si>
  <si>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</si>
  <si>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</si>
  <si>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</si>
  <si>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</si>
  <si>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</si>
  <si>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</si>
  <si>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</si>
  <si>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</si>
  <si>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</si>
  <si>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</si>
  <si>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</si>
  <si>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</si>
  <si>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</si>
  <si>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</si>
  <si>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</si>
  <si>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</si>
  <si>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</si>
  <si>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</si>
  <si>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</si>
  <si>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</si>
  <si>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</si>
  <si>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</si>
  <si>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</si>
  <si>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</si>
  <si>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</si>
  <si>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</si>
  <si>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</si>
  <si>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</si>
  <si>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</si>
  <si>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</si>
  <si>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</si>
  <si>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</si>
  <si>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</si>
  <si>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</si>
  <si>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</si>
  <si>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</si>
  <si>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</si>
  <si>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</si>
  <si>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</si>
  <si>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</si>
  <si>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</si>
  <si>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</si>
  <si>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</si>
  <si>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</si>
  <si>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</si>
  <si>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</si>
  <si>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</si>
  <si>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</si>
  <si>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</si>
  <si>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</si>
  <si>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</si>
  <si>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</si>
  <si>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</si>
  <si>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</si>
  <si>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</si>
  <si>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</si>
  <si>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</si>
  <si>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</si>
  <si>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</si>
  <si>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</si>
  <si>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</si>
  <si>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</si>
  <si>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</si>
  <si>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</si>
  <si>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</si>
  <si>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</si>
  <si>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</si>
  <si>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</si>
  <si>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</si>
  <si>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</si>
  <si>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</si>
  <si>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</si>
  <si>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</si>
  <si>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</si>
  <si>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</si>
  <si>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</si>
  <si>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</si>
  <si>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</si>
  <si>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</si>
  <si>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</si>
  <si>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</si>
  <si>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</si>
  <si>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</si>
  <si>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</si>
  <si>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</si>
  <si>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</si>
  <si>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</si>
  <si>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</si>
  <si>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</si>
  <si>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</si>
  <si>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</si>
  <si>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</si>
  <si>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</si>
  <si>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</si>
  <si>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</si>
  <si>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</si>
  <si>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</si>
  <si>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</si>
  <si>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</si>
  <si>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</si>
  <si>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</si>
  <si>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</si>
  <si>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</si>
  <si>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</si>
  <si>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</si>
  <si>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</si>
  <si>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</si>
  <si>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</si>
  <si>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</si>
  <si>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</si>
  <si>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</si>
  <si>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</si>
  <si>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</si>
  <si>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</si>
  <si>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</si>
  <si>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</si>
  <si>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</si>
  <si>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</si>
  <si>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</si>
  <si>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</si>
  <si>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</si>
  <si>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</si>
  <si>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</si>
  <si>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</si>
  <si>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</si>
  <si>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</si>
  <si>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</si>
  <si>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</si>
  <si>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</si>
  <si>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</si>
  <si>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</si>
  <si>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</si>
  <si>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</si>
  <si>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</si>
  <si>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</si>
  <si>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</si>
  <si>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</si>
  <si>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</si>
  <si>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</si>
  <si>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</si>
  <si>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</si>
  <si>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</si>
  <si>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</si>
  <si>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</si>
  <si>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</si>
  <si>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</si>
  <si>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</si>
  <si>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</si>
  <si>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</si>
  <si>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</si>
  <si>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</si>
  <si>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</si>
  <si>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</si>
  <si>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</si>
  <si>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</si>
  <si>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</si>
  <si>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</si>
  <si>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</si>
  <si>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</si>
  <si>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</si>
  <si>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</si>
  <si>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</si>
  <si>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</si>
  <si>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</si>
  <si>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</si>
  <si>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</si>
  <si>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</si>
  <si>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</si>
  <si>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</si>
  <si>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</si>
  <si>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</si>
  <si>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</si>
  <si>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</si>
  <si>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</si>
  <si>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</si>
  <si>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</si>
  <si>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</si>
  <si>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</si>
  <si>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</si>
  <si>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</si>
  <si>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</si>
  <si>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</si>
  <si>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</si>
  <si>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</si>
  <si>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</si>
  <si>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</si>
  <si>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</si>
  <si>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</si>
  <si>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</si>
  <si>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</si>
  <si>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</si>
  <si>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</si>
  <si>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</si>
  <si>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</si>
  <si>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</si>
  <si>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</si>
  <si>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</si>
  <si>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</si>
  <si>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</si>
  <si>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</si>
  <si>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</si>
  <si>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</si>
  <si>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</si>
  <si>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</si>
  <si>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</si>
  <si>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</si>
  <si>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</si>
  <si>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</si>
  <si>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</si>
  <si>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</si>
  <si>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</si>
  <si>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</si>
  <si>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</si>
  <si>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</si>
  <si>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</si>
  <si>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</si>
  <si>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</si>
  <si>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</si>
  <si>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</si>
  <si>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</si>
  <si>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</si>
  <si>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</si>
  <si>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</si>
  <si>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</si>
  <si>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</si>
  <si>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</si>
  <si>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</si>
  <si>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</si>
  <si>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</si>
  <si>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</si>
  <si>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</si>
  <si>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</si>
  <si>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</si>
  <si>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</si>
  <si>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</si>
  <si>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</si>
  <si>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</si>
  <si>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</si>
  <si>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</si>
  <si>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</si>
  <si>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</si>
  <si>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</si>
  <si>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</si>
  <si>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</si>
  <si>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</si>
  <si>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</si>
  <si>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</si>
  <si>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</si>
  <si>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</si>
  <si>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</si>
  <si>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</si>
  <si>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</si>
  <si>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</si>
  <si>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</si>
  <si>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</si>
  <si>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</si>
  <si>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</si>
  <si>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</si>
  <si>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</si>
  <si>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</si>
  <si>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</si>
  <si>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</si>
  <si>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</si>
  <si>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</si>
  <si>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</si>
  <si>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</si>
  <si>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</si>
  <si>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</si>
  <si>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</si>
  <si>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</si>
  <si>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</si>
  <si>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</si>
  <si>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</si>
  <si>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</si>
  <si>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</si>
  <si>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</si>
  <si>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</si>
  <si>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</si>
  <si>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</si>
  <si>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</si>
  <si>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</si>
  <si>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</si>
  <si>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</si>
  <si>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</si>
  <si>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</si>
  <si>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</si>
  <si>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</si>
  <si>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</si>
  <si>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</si>
  <si>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</si>
  <si>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</si>
  <si>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</si>
  <si>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</si>
  <si>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</si>
  <si>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</si>
  <si>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</si>
  <si>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</si>
  <si>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</si>
  <si>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</si>
  <si>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</si>
  <si>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</si>
  <si>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</si>
  <si>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</si>
  <si>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</si>
  <si>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</si>
  <si>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</si>
  <si>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</si>
  <si>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</si>
  <si>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</si>
  <si>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</si>
  <si>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</si>
  <si>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</si>
  <si>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</si>
  <si>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</si>
  <si>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</si>
  <si>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</si>
  <si>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</si>
  <si>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</si>
  <si>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</si>
  <si>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</si>
  <si>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</si>
  <si>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</si>
  <si>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</si>
  <si>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</si>
  <si>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</si>
  <si>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</si>
  <si>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</si>
  <si>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</si>
  <si>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</si>
  <si>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</si>
  <si>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</si>
  <si>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</si>
  <si>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</si>
  <si>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</si>
  <si>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</si>
  <si>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</si>
  <si>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</si>
  <si>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</si>
  <si>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</si>
  <si>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</si>
  <si>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</si>
  <si>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</si>
  <si>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</si>
  <si>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</si>
  <si>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</si>
  <si>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</si>
  <si>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</si>
  <si>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</si>
  <si>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</si>
  <si>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</si>
  <si>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</si>
  <si>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</si>
  <si>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</si>
  <si>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</si>
  <si>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</si>
  <si>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</si>
  <si>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</si>
  <si>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</si>
  <si>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</si>
  <si>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</si>
  <si>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</si>
  <si>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</si>
  <si>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</si>
  <si>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</si>
  <si>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</si>
  <si>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</si>
  <si>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</si>
  <si>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</si>
  <si>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</si>
  <si>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</si>
  <si>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</si>
  <si>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</si>
  <si>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</si>
  <si>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</si>
  <si>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</si>
  <si>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</si>
  <si>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</si>
  <si>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</si>
  <si>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</si>
  <si>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</si>
  <si>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</si>
  <si>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</si>
  <si>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</si>
  <si>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</si>
  <si>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</si>
  <si>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</si>
  <si>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</si>
  <si>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</si>
  <si>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</si>
  <si>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</si>
  <si>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</si>
  <si>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</si>
  <si>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</si>
  <si>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</si>
  <si>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</si>
  <si>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</si>
  <si>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</si>
  <si>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</si>
  <si>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</si>
  <si>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</si>
  <si>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</si>
  <si>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</si>
  <si>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</si>
  <si>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</si>
  <si>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</si>
  <si>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</si>
  <si>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</si>
  <si>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</si>
  <si>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</si>
  <si>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</si>
  <si>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</si>
  <si>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</si>
  <si>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</si>
  <si>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</si>
  <si>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</si>
  <si>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</si>
  <si>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</si>
  <si>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</si>
  <si>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</si>
  <si>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</si>
  <si>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</si>
  <si>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</si>
  <si>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</si>
  <si>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</si>
  <si>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</si>
  <si>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</si>
  <si>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</si>
  <si>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</si>
  <si>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</si>
  <si>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</si>
  <si>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</si>
  <si>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</si>
  <si>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</si>
  <si>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</si>
  <si>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</si>
  <si>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</si>
  <si>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</si>
  <si>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</si>
  <si>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</si>
  <si>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</si>
  <si>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</si>
  <si>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</si>
  <si>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</si>
  <si>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</si>
  <si>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</si>
  <si>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</si>
  <si>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</si>
  <si>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</si>
  <si>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</si>
  <si>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</si>
  <si>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</si>
  <si>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</si>
  <si>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</si>
  <si>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</si>
  <si>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</si>
  <si>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</si>
  <si>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</si>
  <si>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</si>
  <si>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</si>
  <si>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</si>
  <si>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</si>
  <si>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</si>
  <si>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</si>
  <si>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</si>
  <si>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</si>
  <si>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</si>
  <si>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</si>
  <si>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</si>
  <si>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</si>
  <si>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</si>
  <si>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</si>
  <si>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</si>
  <si>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</si>
  <si>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</si>
  <si>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</si>
  <si>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</si>
  <si>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</si>
  <si>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</si>
  <si>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</si>
  <si>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</si>
  <si>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</si>
  <si>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</si>
  <si>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</si>
  <si>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</si>
  <si>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</si>
  <si>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</si>
  <si>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</si>
  <si>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</si>
  <si>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</si>
  <si>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</si>
  <si>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</si>
  <si>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</si>
  <si>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</si>
  <si>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</si>
  <si>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</si>
  <si>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</si>
  <si>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</si>
  <si>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</si>
  <si>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</si>
  <si>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</si>
  <si>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</si>
  <si>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</si>
  <si>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</si>
  <si>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</si>
  <si>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</si>
  <si>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</si>
  <si>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</si>
  <si>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</si>
  <si>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</si>
  <si>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</si>
  <si>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</si>
  <si>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</si>
  <si>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</si>
  <si>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</si>
  <si>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</si>
  <si>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</si>
  <si>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</si>
  <si>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</si>
  <si>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</si>
  <si>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</si>
  <si>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</si>
  <si>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</si>
  <si>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</si>
  <si>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</si>
  <si>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</si>
  <si>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</si>
  <si>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</si>
  <si>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</si>
  <si>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</si>
  <si>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</si>
  <si>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</si>
  <si>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</si>
  <si>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</si>
  <si>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</si>
  <si>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</si>
  <si>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</si>
  <si>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</si>
  <si>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</si>
  <si>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</si>
  <si>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</si>
  <si>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</si>
  <si>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</si>
  <si>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</si>
  <si>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</si>
  <si>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</si>
  <si>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</si>
  <si>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</si>
  <si>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</si>
  <si>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</si>
  <si>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</si>
  <si>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</si>
  <si>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</si>
  <si>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</si>
  <si>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</si>
  <si>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</si>
  <si>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</si>
  <si>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</si>
  <si>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</si>
  <si>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</si>
  <si>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</si>
  <si>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</si>
  <si>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</si>
  <si>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</si>
  <si>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</si>
  <si>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</si>
  <si>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</si>
  <si>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</si>
  <si>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</si>
  <si>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</si>
  <si>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</si>
  <si>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</si>
  <si>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</si>
  <si>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</si>
  <si>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</si>
  <si>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</si>
  <si>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</si>
  <si>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</si>
  <si>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</si>
  <si>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</si>
  <si>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</si>
  <si>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</si>
  <si>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</si>
  <si>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</si>
  <si>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</si>
  <si>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</si>
  <si>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</si>
  <si>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</si>
  <si>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</si>
  <si>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</si>
  <si>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</si>
  <si>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</si>
  <si>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</si>
  <si>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</si>
  <si>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</si>
  <si>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</si>
  <si>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</si>
  <si>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</si>
  <si>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</si>
  <si>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</si>
  <si>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</si>
  <si>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</si>
  <si>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</si>
  <si>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</si>
  <si>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</si>
  <si>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</si>
  <si>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</si>
  <si>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</si>
  <si>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</si>
  <si>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</si>
  <si>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</si>
  <si>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</si>
  <si>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</si>
  <si>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</si>
  <si>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</si>
  <si>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</si>
  <si>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</si>
  <si>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</si>
  <si>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</si>
  <si>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</si>
  <si>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</si>
  <si>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</si>
  <si>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</si>
  <si>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</si>
  <si>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</si>
  <si>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</si>
  <si>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</si>
  <si>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</si>
  <si>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</si>
  <si>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</si>
  <si>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</si>
  <si>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</si>
  <si>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</si>
  <si>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</si>
  <si>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</si>
  <si>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</si>
  <si>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</si>
  <si>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</si>
  <si>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</si>
  <si>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</si>
  <si>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</si>
  <si>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</si>
  <si>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</si>
  <si>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</si>
  <si>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</si>
  <si>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</si>
  <si>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</si>
  <si>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</si>
  <si>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</si>
  <si>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</si>
  <si>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</si>
  <si>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</si>
  <si>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</si>
  <si>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</si>
  <si>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</si>
  <si>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</si>
  <si>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</si>
  <si>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</si>
  <si>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</si>
  <si>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</si>
  <si>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</si>
  <si>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</si>
  <si>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</si>
  <si>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</si>
  <si>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</si>
  <si>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</si>
  <si>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</si>
  <si>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</si>
  <si>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</si>
  <si>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</si>
  <si>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</si>
  <si>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</si>
  <si>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</si>
  <si>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</si>
  <si>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</si>
  <si>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</si>
  <si>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</si>
  <si>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</si>
  <si>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</si>
  <si>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</si>
  <si>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</si>
  <si>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</si>
  <si>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</si>
  <si>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</si>
  <si>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</si>
  <si>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</si>
  <si>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</si>
  <si>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</si>
  <si>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</si>
  <si>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</si>
  <si>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</si>
  <si>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</si>
  <si>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</si>
  <si>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</si>
  <si>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</si>
  <si>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</si>
  <si>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</si>
  <si>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</si>
  <si>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</si>
  <si>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</si>
  <si>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</si>
  <si>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</si>
  <si>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</si>
  <si>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</si>
  <si>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</si>
  <si>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</si>
  <si>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</si>
  <si>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</si>
  <si>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</si>
  <si>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</si>
  <si>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</si>
  <si>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</si>
  <si>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</si>
  <si>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</si>
  <si>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</si>
  <si>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</si>
  <si>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</si>
  <si>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</si>
  <si>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</si>
  <si>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</si>
  <si>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</si>
  <si>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</si>
  <si>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</si>
  <si>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</si>
  <si>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</si>
  <si>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</si>
  <si>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</si>
  <si>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</si>
  <si>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</si>
  <si>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</si>
  <si>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</si>
  <si>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</si>
  <si>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</si>
  <si>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</si>
  <si>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</si>
  <si>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</si>
  <si>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</si>
  <si>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</si>
  <si>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</si>
  <si>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</si>
  <si>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</si>
  <si>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</si>
  <si>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</si>
  <si>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</si>
  <si>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</si>
  <si>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</si>
  <si>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</si>
  <si>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</si>
  <si>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</si>
  <si>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</si>
  <si>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</si>
  <si>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</si>
  <si>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</si>
  <si>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</si>
  <si>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</si>
  <si>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</si>
  <si>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</si>
  <si>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</si>
  <si>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</si>
  <si>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</si>
  <si>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</si>
  <si>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</si>
  <si>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</si>
  <si>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</si>
  <si>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</si>
  <si>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</si>
  <si>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</si>
  <si>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</si>
  <si>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</si>
  <si>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</si>
  <si>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</si>
  <si>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</si>
  <si>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</si>
  <si>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</si>
  <si>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</si>
  <si>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</si>
  <si>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</si>
  <si>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</si>
  <si>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</si>
  <si>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</si>
  <si>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</si>
  <si>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</si>
  <si>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</si>
  <si>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</si>
  <si>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</si>
  <si>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</si>
  <si>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</si>
  <si>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</si>
  <si>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</si>
  <si>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</si>
  <si>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</si>
  <si>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</si>
  <si>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</si>
  <si>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</si>
  <si>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</si>
  <si>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</si>
  <si>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</si>
  <si>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</si>
  <si>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</si>
  <si>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</si>
  <si>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</si>
  <si>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</si>
  <si>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</si>
  <si>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</si>
  <si>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</si>
  <si>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</si>
  <si>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</si>
  <si>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</si>
  <si>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</si>
  <si>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</si>
  <si>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</si>
  <si>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</si>
  <si>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</si>
  <si>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</si>
  <si>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</si>
  <si>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</si>
  <si>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</si>
  <si>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</si>
  <si>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</si>
  <si>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</si>
  <si>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</si>
  <si>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</si>
  <si>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</si>
  <si>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</si>
  <si>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</si>
  <si>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</si>
  <si>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</si>
  <si>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</si>
  <si>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</si>
  <si>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</si>
  <si>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</si>
  <si>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</si>
  <si>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</si>
  <si>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</si>
  <si>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</si>
  <si>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</si>
  <si>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</si>
  <si>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</si>
  <si>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</si>
  <si>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</si>
  <si>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</si>
  <si>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</si>
  <si>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</si>
  <si>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</si>
  <si>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</si>
  <si>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</si>
  <si>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</si>
  <si>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</si>
  <si>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</si>
  <si>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</si>
  <si>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</si>
  <si>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</si>
  <si>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</si>
  <si>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</si>
  <si>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</si>
  <si>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</si>
  <si>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</si>
  <si>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</si>
  <si>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</si>
  <si>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</si>
  <si>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</si>
  <si>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</si>
  <si>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</si>
  <si>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</si>
  <si>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</si>
  <si>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</si>
  <si>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</si>
  <si>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</si>
  <si>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</si>
  <si>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</si>
  <si>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</si>
  <si>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</si>
  <si>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</si>
  <si>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</si>
  <si>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</si>
  <si>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</si>
  <si>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</si>
  <si>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</si>
  <si>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</si>
  <si>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</si>
  <si>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</si>
  <si>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</si>
  <si>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</si>
  <si>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</si>
  <si>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</si>
  <si>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</si>
  <si>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</si>
  <si>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</si>
  <si>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</si>
  <si>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</si>
  <si>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</si>
  <si>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</si>
  <si>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</si>
  <si>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</si>
  <si>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</si>
  <si>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</si>
  <si>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</si>
  <si>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</si>
  <si>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</si>
  <si>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</si>
  <si>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</si>
  <si>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</si>
  <si>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</si>
  <si>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</si>
  <si>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</si>
  <si>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</si>
  <si>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</si>
  <si>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</si>
  <si>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</si>
  <si>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</si>
  <si>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</si>
  <si>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</si>
  <si>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</si>
  <si>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</si>
  <si>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</si>
  <si>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</si>
  <si>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</si>
  <si>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</si>
  <si>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</si>
  <si>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</si>
  <si>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</si>
  <si>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</si>
  <si>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</si>
  <si>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</si>
  <si>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</si>
  <si>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</si>
  <si>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</si>
  <si>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</si>
  <si>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</si>
  <si>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</si>
  <si>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</si>
  <si>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</si>
  <si>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</si>
  <si>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</si>
  <si>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</si>
  <si>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</si>
  <si>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</si>
  <si>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</si>
  <si>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</si>
  <si>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</si>
  <si>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</si>
  <si>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</si>
  <si>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</si>
  <si>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</si>
  <si>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</si>
  <si>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</si>
  <si>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</si>
  <si>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</si>
  <si>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</si>
  <si>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</si>
  <si>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</si>
  <si>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</si>
  <si>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</si>
  <si>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</si>
  <si>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</si>
  <si>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</si>
  <si>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</si>
  <si>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</si>
  <si>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</si>
  <si>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</si>
  <si>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</si>
  <si>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</si>
  <si>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</si>
  <si>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</si>
  <si>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</si>
  <si>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</si>
  <si>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</si>
  <si>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</si>
  <si>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</si>
  <si>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</si>
  <si>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</si>
  <si>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</si>
  <si>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</si>
  <si>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</si>
  <si>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</si>
  <si>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</si>
  <si>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</si>
  <si>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</si>
  <si>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</si>
  <si>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</si>
  <si>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</si>
  <si>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</si>
  <si>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</si>
  <si>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</si>
  <si>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</si>
  <si>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</si>
  <si>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</si>
  <si>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</si>
  <si>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</si>
  <si>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</si>
  <si>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</si>
  <si>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</si>
  <si>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</si>
  <si>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</si>
  <si>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</si>
  <si>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</si>
  <si>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</si>
  <si>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</si>
  <si>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</si>
  <si>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</si>
  <si>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</si>
  <si>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</si>
  <si>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</si>
  <si>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</si>
  <si>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</si>
  <si>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</si>
  <si>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</si>
  <si>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</si>
  <si>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</si>
  <si>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</si>
  <si>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</si>
  <si>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</si>
  <si>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</si>
  <si>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</si>
  <si>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</si>
  <si>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</si>
  <si>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</si>
  <si>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</si>
  <si>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</si>
  <si>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</si>
  <si>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</si>
  <si>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</si>
  <si>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</si>
  <si>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</si>
  <si>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</si>
  <si>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</si>
  <si>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</si>
  <si>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</si>
  <si>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</si>
  <si>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</si>
  <si>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</si>
  <si>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</si>
  <si>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</si>
  <si>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</si>
  <si>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</si>
  <si>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</si>
  <si>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</si>
  <si>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</si>
  <si>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</si>
  <si>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</si>
  <si>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</si>
  <si>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</si>
  <si>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</si>
  <si>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</si>
  <si>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</si>
  <si>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</si>
  <si>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</si>
  <si>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</si>
  <si>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</si>
  <si>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</si>
  <si>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</si>
  <si>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</si>
  <si>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</si>
  <si>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</si>
  <si>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</si>
  <si>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</si>
  <si>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</si>
  <si>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</si>
  <si>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</si>
  <si>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</si>
  <si>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</si>
  <si>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</si>
  <si>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</si>
  <si>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</si>
  <si>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</si>
  <si>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</si>
  <si>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</si>
  <si>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</si>
  <si>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</si>
  <si>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</si>
  <si>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</si>
  <si>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</si>
  <si>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</si>
  <si>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</si>
  <si>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</si>
  <si>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</si>
  <si>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</si>
  <si>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</si>
  <si>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</si>
  <si>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</si>
  <si>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</si>
  <si>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</si>
  <si>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</si>
  <si>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</si>
  <si>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</si>
  <si>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</si>
  <si>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</si>
  <si>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</si>
  <si>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</si>
  <si>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</si>
  <si>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</si>
  <si>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</si>
  <si>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</si>
  <si>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</si>
  <si>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</si>
  <si>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</si>
  <si>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</si>
  <si>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</si>
  <si>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</si>
  <si>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</si>
  <si>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</si>
  <si>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</si>
  <si>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</si>
  <si>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</si>
  <si>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</si>
  <si>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</si>
  <si>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</si>
  <si>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</si>
  <si>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</si>
  <si>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</si>
  <si>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</si>
  <si>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</si>
  <si>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</si>
  <si>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</si>
  <si>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</si>
  <si>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</si>
  <si>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</si>
  <si>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</si>
  <si>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</si>
  <si>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</si>
  <si>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</si>
  <si>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</si>
  <si>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</si>
  <si>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</si>
  <si>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</si>
  <si>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</si>
  <si>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</si>
  <si>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</si>
  <si>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</si>
  <si>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</si>
  <si>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</si>
  <si>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</si>
  <si>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</si>
  <si>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</si>
  <si>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</si>
  <si>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</si>
  <si>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</si>
  <si>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</si>
  <si>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</si>
  <si>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</si>
  <si>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</si>
  <si>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</si>
  <si>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</si>
  <si>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</si>
  <si>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</si>
  <si>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</si>
  <si>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</si>
  <si>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</si>
  <si>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</si>
  <si>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</si>
  <si>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</si>
  <si>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</si>
  <si>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</si>
  <si>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</si>
  <si>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</si>
  <si>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</si>
  <si>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</si>
  <si>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</si>
  <si>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</si>
  <si>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</si>
  <si>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</si>
  <si>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</si>
  <si>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</si>
  <si>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</si>
  <si>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</si>
  <si>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</si>
  <si>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</si>
  <si>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</si>
  <si>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</si>
  <si>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</si>
  <si>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</si>
  <si>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</si>
  <si>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</si>
  <si>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</si>
  <si>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</si>
  <si>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</si>
  <si>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</si>
  <si>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</si>
  <si>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</si>
  <si>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</si>
  <si>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</si>
  <si>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</si>
  <si>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</si>
  <si>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</si>
  <si>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</si>
  <si>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</si>
  <si>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</si>
  <si>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</si>
  <si>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</si>
  <si>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</si>
  <si>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</si>
  <si>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</si>
  <si>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</si>
  <si>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</si>
  <si>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</si>
  <si>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</si>
  <si>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</si>
  <si>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</si>
  <si>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</si>
  <si>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</si>
  <si>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</si>
  <si>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</si>
  <si>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</si>
  <si>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</si>
  <si>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</si>
  <si>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</si>
  <si>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</si>
  <si>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</si>
  <si>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</si>
  <si>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</si>
  <si>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</si>
  <si>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</si>
  <si>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</si>
  <si>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</si>
  <si>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</si>
  <si>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</si>
  <si>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</si>
  <si>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</si>
  <si>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</si>
  <si>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</si>
  <si>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</si>
  <si>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</si>
  <si>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</si>
  <si>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</si>
  <si>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</si>
  <si>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</si>
  <si>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</si>
  <si>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</si>
  <si>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</si>
  <si>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</si>
  <si>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</si>
  <si>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</si>
  <si>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</si>
  <si>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</si>
  <si>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</si>
  <si>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</si>
  <si>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</si>
  <si>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</si>
  <si>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</si>
  <si>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</si>
  <si>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</si>
  <si>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</si>
  <si>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</si>
  <si>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</si>
  <si>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</si>
  <si>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</si>
  <si>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</si>
  <si>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</si>
  <si>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</si>
  <si>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</si>
  <si>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</si>
  <si>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</si>
  <si>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</si>
  <si>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</si>
  <si>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</si>
  <si>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</si>
  <si>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</si>
  <si>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</si>
  <si>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</si>
  <si>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</si>
  <si>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</si>
  <si>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</si>
  <si>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</si>
  <si>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</si>
  <si>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</si>
  <si>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</si>
  <si>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</si>
  <si>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</si>
  <si>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</si>
  <si>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</si>
  <si>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</si>
  <si>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</si>
  <si>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</si>
  <si>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</si>
  <si>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</si>
  <si>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</si>
  <si>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</si>
  <si>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</si>
  <si>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</si>
  <si>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</si>
  <si>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</si>
  <si>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</si>
  <si>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</si>
  <si>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</si>
  <si>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</si>
  <si>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</si>
  <si>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</si>
  <si>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</si>
  <si>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</si>
  <si>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</si>
  <si>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</si>
  <si>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</si>
  <si>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</si>
  <si>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</si>
  <si>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</si>
  <si>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</si>
  <si>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</si>
  <si>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</si>
  <si>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</si>
  <si>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</si>
  <si>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</si>
  <si>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</si>
  <si>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</si>
  <si>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</si>
  <si>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</si>
  <si>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</si>
  <si>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</si>
  <si>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</si>
  <si>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</si>
  <si>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</si>
  <si>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</si>
  <si>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</si>
  <si>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</si>
  <si>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</si>
  <si>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</si>
  <si>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</si>
  <si>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</si>
  <si>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</si>
  <si>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</si>
  <si>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</si>
  <si>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</si>
  <si>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</si>
  <si>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</si>
  <si>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</si>
  <si>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</si>
  <si>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</si>
  <si>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</si>
  <si>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</si>
  <si>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</si>
  <si>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</si>
  <si>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</si>
  <si>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</si>
  <si>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</si>
  <si>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</si>
  <si>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</si>
  <si>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</si>
  <si>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</si>
  <si>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</si>
  <si>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</si>
  <si>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</si>
  <si>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</si>
  <si>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</si>
  <si>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</si>
  <si>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</si>
  <si>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</si>
  <si>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</si>
  <si>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</si>
  <si>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</si>
  <si>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</si>
  <si>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</si>
  <si>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</si>
  <si>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</si>
  <si>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</si>
  <si>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</si>
  <si>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</si>
  <si>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</si>
  <si>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</si>
  <si>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</si>
  <si>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</si>
  <si>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</si>
  <si>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</si>
  <si>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</si>
  <si>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</si>
  <si>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</si>
  <si>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</si>
  <si>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</si>
  <si>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</si>
  <si>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</si>
  <si>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</si>
  <si>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</si>
  <si>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</si>
  <si>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</si>
  <si>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</si>
  <si>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</si>
  <si>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</si>
  <si>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</si>
  <si>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</si>
  <si>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</si>
  <si>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</si>
  <si>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</si>
  <si>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</si>
  <si>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</si>
  <si>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</si>
  <si>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</si>
  <si>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</si>
  <si>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</si>
  <si>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</si>
  <si>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</si>
  <si>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</si>
  <si>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</si>
  <si>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</si>
  <si>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</si>
  <si>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</si>
  <si>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</si>
  <si>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</si>
  <si>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</si>
  <si>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</si>
  <si>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</si>
  <si>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</si>
  <si>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</si>
  <si>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</si>
  <si>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</si>
  <si>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</si>
  <si>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</si>
  <si>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</si>
  <si>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</si>
  <si>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</si>
  <si>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</si>
  <si>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</si>
  <si>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</si>
  <si>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</si>
  <si>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</si>
  <si>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</si>
  <si>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</si>
  <si>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</si>
  <si>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</si>
  <si>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</si>
  <si>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</si>
  <si>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</si>
  <si>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</si>
  <si>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</si>
  <si>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</si>
  <si>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</si>
  <si>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</si>
  <si>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</si>
  <si>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</si>
  <si>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</si>
  <si>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</si>
  <si>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</si>
  <si>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</si>
  <si>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</si>
  <si>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</si>
  <si>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</si>
  <si>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</si>
  <si>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</si>
  <si>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</si>
  <si>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</si>
  <si>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</si>
  <si>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</si>
  <si>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</si>
  <si>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</si>
  <si>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</si>
  <si>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</si>
  <si>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</si>
  <si>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</si>
  <si>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</si>
  <si>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</si>
  <si>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</si>
  <si>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</si>
  <si>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</si>
  <si>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</si>
  <si>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</si>
  <si>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</si>
  <si>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</si>
  <si>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</si>
  <si>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</si>
  <si>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</si>
  <si>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</si>
  <si>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</si>
  <si>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</si>
  <si>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</si>
  <si>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</si>
  <si>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</si>
  <si>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</si>
  <si>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</si>
  <si>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</si>
  <si>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</si>
  <si>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</si>
  <si>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</si>
  <si>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</si>
  <si>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</si>
  <si>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</si>
  <si>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</si>
  <si>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</si>
  <si>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</si>
  <si>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</si>
  <si>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</si>
  <si>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</si>
  <si>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</si>
  <si>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</si>
  <si>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</si>
  <si>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</si>
  <si>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</si>
  <si>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</si>
  <si>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</si>
  <si>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</si>
  <si>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</si>
  <si>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</si>
  <si>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</si>
  <si>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</si>
  <si>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</si>
  <si>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</si>
  <si>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</si>
  <si>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</si>
  <si>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</si>
  <si>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</si>
  <si>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</si>
  <si>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</si>
  <si>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</si>
  <si>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</si>
  <si>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</si>
  <si>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</si>
  <si>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</si>
  <si>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</si>
  <si>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</si>
  <si>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</si>
  <si>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</si>
  <si>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</si>
  <si>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</si>
  <si>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</si>
  <si>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</si>
  <si>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</si>
  <si>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</si>
  <si>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</si>
  <si>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</si>
  <si>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</si>
  <si>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</si>
  <si>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</si>
  <si>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</si>
  <si>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</si>
  <si>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</si>
  <si>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</si>
  <si>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</si>
  <si>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</si>
  <si>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</si>
  <si>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</si>
  <si>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</si>
  <si>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</si>
  <si>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</si>
  <si>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</si>
  <si>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</si>
  <si>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</si>
  <si>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</si>
  <si>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</si>
  <si>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</si>
  <si>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</si>
  <si>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</si>
  <si>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</si>
  <si>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</si>
  <si>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</si>
  <si>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</si>
  <si>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</si>
  <si>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</si>
  <si>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</si>
  <si>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</si>
  <si>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</si>
  <si>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</si>
  <si>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</si>
  <si>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</si>
  <si>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</si>
  <si>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</si>
  <si>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</si>
  <si>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</si>
  <si>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</si>
  <si>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</si>
  <si>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</si>
  <si>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</si>
  <si>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</si>
  <si>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</si>
  <si>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</si>
  <si>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</si>
  <si>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</si>
  <si>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</si>
  <si>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</si>
  <si>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</si>
  <si>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</si>
  <si>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</si>
  <si>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</si>
  <si>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</si>
  <si>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</si>
  <si>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</si>
  <si>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</si>
  <si>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</si>
  <si>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</si>
  <si>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</si>
  <si>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</si>
  <si>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</si>
  <si>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</si>
  <si>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</si>
  <si>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</si>
  <si>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</si>
  <si>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</si>
  <si>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</si>
  <si>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</si>
  <si>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</si>
  <si>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</si>
  <si>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</si>
  <si>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</si>
  <si>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</si>
  <si>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</si>
  <si>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</si>
  <si>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</si>
  <si>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</si>
  <si>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</si>
  <si>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</si>
  <si>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</si>
  <si>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</si>
  <si>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</si>
  <si>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</si>
  <si>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</si>
  <si>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</si>
  <si>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</si>
  <si>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</si>
  <si>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</si>
  <si>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</si>
  <si>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</si>
  <si>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</si>
  <si>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</si>
  <si>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</si>
  <si>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</si>
  <si>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</si>
  <si>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</si>
  <si>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</si>
  <si>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</si>
  <si>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</si>
  <si>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</si>
  <si>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</si>
  <si>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</si>
  <si>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</si>
  <si>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</si>
  <si>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</si>
  <si>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</si>
  <si>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</si>
  <si>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</si>
  <si>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</si>
  <si>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</si>
  <si>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</si>
  <si>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</si>
  <si>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</si>
  <si>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</si>
  <si>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</si>
  <si>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</si>
  <si>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</si>
  <si>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</si>
  <si>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</si>
  <si>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</si>
  <si>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</si>
  <si>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</si>
  <si>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</si>
  <si>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</si>
  <si>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</si>
  <si>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</si>
  <si>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</si>
  <si>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</si>
  <si>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</si>
  <si>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</si>
  <si>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</si>
  <si>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</si>
  <si>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</si>
  <si>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</si>
  <si>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</si>
  <si>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</si>
  <si>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</si>
  <si>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</si>
  <si>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</si>
  <si>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</si>
  <si>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</si>
  <si>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</si>
  <si>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</si>
  <si>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</si>
  <si>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</si>
  <si>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</si>
  <si>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</si>
  <si>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</si>
  <si>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</si>
  <si>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</si>
  <si>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</si>
  <si>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</si>
  <si>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</si>
  <si>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</si>
  <si>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</si>
  <si>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</si>
  <si>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</si>
  <si>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</si>
  <si>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</si>
  <si>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</si>
  <si>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</si>
  <si>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</si>
  <si>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</si>
  <si>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</si>
  <si>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</si>
  <si>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</si>
  <si>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</si>
  <si>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</si>
  <si>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</si>
  <si>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</si>
  <si>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</si>
  <si>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</si>
  <si>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</si>
  <si>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</si>
  <si>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</si>
  <si>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</si>
  <si>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</si>
  <si>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</si>
  <si>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</si>
  <si>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</si>
  <si>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</si>
  <si>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</si>
  <si>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</si>
  <si>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</si>
  <si>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</si>
  <si>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</si>
  <si>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</si>
  <si>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</si>
  <si>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</si>
  <si>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</si>
  <si>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</si>
  <si>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</si>
  <si>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</si>
  <si>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</si>
  <si>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</si>
  <si>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</si>
  <si>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</si>
  <si>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</si>
  <si>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</si>
  <si>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</si>
  <si>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</si>
  <si>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</si>
  <si>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</si>
  <si>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</si>
  <si>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</si>
  <si>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</si>
  <si>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</si>
  <si>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</si>
  <si>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</si>
  <si>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</si>
  <si>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</si>
  <si>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</si>
  <si>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</si>
  <si>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</si>
  <si>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</si>
  <si>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</si>
  <si>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</si>
  <si>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</si>
  <si>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</si>
  <si>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</si>
  <si>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</si>
  <si>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</si>
  <si>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</si>
  <si>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</si>
  <si>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</si>
  <si>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</si>
  <si>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</si>
  <si>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</si>
  <si>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</si>
  <si>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</si>
  <si>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</si>
  <si>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</si>
  <si>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</si>
  <si>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</si>
  <si>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</si>
  <si>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</si>
  <si>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</si>
  <si>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</si>
  <si>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</si>
  <si>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</si>
  <si>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</si>
  <si>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</si>
  <si>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</si>
  <si>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</si>
  <si>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</si>
  <si>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</si>
  <si>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</si>
  <si>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</si>
  <si>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</si>
  <si>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</si>
  <si>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</si>
  <si>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</si>
  <si>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</si>
  <si>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</si>
  <si>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</si>
  <si>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</si>
  <si>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</si>
  <si>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</si>
  <si>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</si>
  <si>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</si>
  <si>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</si>
  <si>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</si>
  <si>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</si>
  <si>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</si>
  <si>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</si>
  <si>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</si>
  <si>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</si>
  <si>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</si>
  <si>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</si>
  <si>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</si>
  <si>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</si>
  <si>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</si>
  <si>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</si>
  <si>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</si>
  <si>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</si>
  <si>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</si>
  <si>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</si>
  <si>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</si>
  <si>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</si>
  <si>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</si>
  <si>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</si>
  <si>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</si>
  <si>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</si>
  <si>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</si>
  <si>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</si>
  <si>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</si>
  <si>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</si>
  <si>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</si>
  <si>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</si>
  <si>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</si>
  <si>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</si>
  <si>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</si>
  <si>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</si>
  <si>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</si>
  <si>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</si>
  <si>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</si>
  <si>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</si>
  <si>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</si>
  <si>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</si>
  <si>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</si>
  <si>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</si>
  <si>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</si>
  <si>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</si>
  <si>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</si>
  <si>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</si>
  <si>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</si>
  <si>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</si>
  <si>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</si>
  <si>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</si>
  <si>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</si>
  <si>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</si>
  <si>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</si>
  <si>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</si>
  <si>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</si>
  <si>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</si>
  <si>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</si>
  <si>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</si>
  <si>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</si>
  <si>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</si>
  <si>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</si>
  <si>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</si>
  <si>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</si>
  <si>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</si>
  <si>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</si>
  <si>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</si>
  <si>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</si>
  <si>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</si>
  <si>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</si>
  <si>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</si>
  <si>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</si>
  <si>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</si>
  <si>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</si>
  <si>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</si>
  <si>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</si>
  <si>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</si>
  <si>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</si>
  <si>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</si>
  <si>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</si>
  <si>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</si>
  <si>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</si>
  <si>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</si>
  <si>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</si>
  <si>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</si>
  <si>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</si>
  <si>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</si>
  <si>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</si>
  <si>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</si>
  <si>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</si>
  <si>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</si>
  <si>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</si>
  <si>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</si>
  <si>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</si>
  <si>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</si>
  <si>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</si>
  <si>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</si>
  <si>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</si>
  <si>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</si>
  <si>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</si>
  <si>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</si>
  <si>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</si>
  <si>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</si>
  <si>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</si>
  <si>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</si>
  <si>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</si>
  <si>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</si>
  <si>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</si>
  <si>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</si>
  <si>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</si>
  <si>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</si>
  <si>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</si>
  <si>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</si>
  <si>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</si>
  <si>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</si>
  <si>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</si>
  <si>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</si>
  <si>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</si>
  <si>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</si>
  <si>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</si>
  <si>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</si>
  <si>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</si>
  <si>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</si>
  <si>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</si>
  <si>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</si>
  <si>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</si>
  <si>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</si>
  <si>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</si>
  <si>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</si>
  <si>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</si>
  <si>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</si>
  <si>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</si>
  <si>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</si>
  <si>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</si>
  <si>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</si>
  <si>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</si>
  <si>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</si>
  <si>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</si>
  <si>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</si>
  <si>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</si>
  <si>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</si>
  <si>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</si>
  <si>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</si>
  <si>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</si>
  <si>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</si>
  <si>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</si>
  <si>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</si>
  <si>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</si>
  <si>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</si>
  <si>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</si>
  <si>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</si>
  <si>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</si>
  <si>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</si>
  <si>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</si>
  <si>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</si>
  <si>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</si>
  <si>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</si>
  <si>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</si>
  <si>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</si>
  <si>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</si>
  <si>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</si>
  <si>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</si>
  <si>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</si>
  <si>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</si>
  <si>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</si>
  <si>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</si>
  <si>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</si>
  <si>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</si>
  <si>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</si>
  <si>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</si>
  <si>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</si>
  <si>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</si>
  <si>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</si>
  <si>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</si>
  <si>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</si>
  <si>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</si>
  <si>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</si>
  <si>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</si>
  <si>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</si>
  <si>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</si>
  <si>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</si>
  <si>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</si>
  <si>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</si>
  <si>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</si>
  <si>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</si>
  <si>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</si>
  <si>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</si>
  <si>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</si>
  <si>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</si>
  <si>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</si>
  <si>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</si>
  <si>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</si>
  <si>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</si>
  <si>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</si>
  <si>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</si>
  <si>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</si>
  <si>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</si>
  <si>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</si>
  <si>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</si>
  <si>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</si>
  <si>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</si>
  <si>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</si>
  <si>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</si>
  <si>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</si>
  <si>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</si>
  <si>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</si>
  <si>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</si>
  <si>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</si>
  <si>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</si>
  <si>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</si>
  <si>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</si>
  <si>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</si>
  <si>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</si>
  <si>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</si>
  <si>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</si>
  <si>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</si>
  <si>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</si>
  <si>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</si>
  <si>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</si>
  <si>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</si>
  <si>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</si>
  <si>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</si>
  <si>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</si>
  <si>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</si>
  <si>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</si>
  <si>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</si>
  <si>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</si>
  <si>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</si>
  <si>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</si>
  <si>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</si>
  <si>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</si>
  <si>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</si>
  <si>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</si>
  <si>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</si>
  <si>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</si>
  <si>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</si>
  <si>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</si>
  <si>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</si>
  <si>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</si>
  <si>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</si>
  <si>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</si>
  <si>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</si>
  <si>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</si>
  <si>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</si>
  <si>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</si>
  <si>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</si>
  <si>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</si>
  <si>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</si>
  <si>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</si>
  <si>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</si>
  <si>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</si>
  <si>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</si>
  <si>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</si>
  <si>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</si>
  <si>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</si>
  <si>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</si>
  <si>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</si>
  <si>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</si>
  <si>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</si>
  <si>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</si>
  <si>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</si>
  <si>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</si>
  <si>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</si>
  <si>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</si>
  <si>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</si>
  <si>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</si>
  <si>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</si>
  <si>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</si>
  <si>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</si>
  <si>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</si>
  <si>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</si>
  <si>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</si>
  <si>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</si>
  <si>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</si>
  <si>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</si>
  <si>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</si>
  <si>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</si>
  <si>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</si>
  <si>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</si>
  <si>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</si>
  <si>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</si>
  <si>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</si>
  <si>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</si>
  <si>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</si>
  <si>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</si>
  <si>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</si>
  <si>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</si>
  <si>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</si>
  <si>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</si>
  <si>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</si>
  <si>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</si>
  <si>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</si>
  <si>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</si>
  <si>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</si>
  <si>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</si>
  <si>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</si>
  <si>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</si>
  <si>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</si>
  <si>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</si>
  <si>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</si>
  <si>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</si>
  <si>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</si>
  <si>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</si>
  <si>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</si>
  <si>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</si>
  <si>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</si>
  <si>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</si>
  <si>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</si>
  <si>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</si>
  <si>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</si>
  <si>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</si>
  <si>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</si>
  <si>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</si>
  <si>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</si>
  <si>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</si>
  <si>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</si>
  <si>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</si>
  <si>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</si>
  <si>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</si>
  <si>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</si>
  <si>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</si>
  <si>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</si>
  <si>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</si>
  <si>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</si>
  <si>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</si>
  <si>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</si>
  <si>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</si>
  <si>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</si>
  <si>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</si>
  <si>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</si>
  <si>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</si>
  <si>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</si>
  <si>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</si>
  <si>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</si>
  <si>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</si>
  <si>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</si>
  <si>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</si>
  <si>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</si>
  <si>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</si>
  <si>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</si>
  <si>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</si>
  <si>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</si>
  <si>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</si>
  <si>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</si>
  <si>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</si>
  <si>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</si>
  <si>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</si>
  <si>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</si>
  <si>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</si>
  <si>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</si>
  <si>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</si>
  <si>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</si>
  <si>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</si>
  <si>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</si>
  <si>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</si>
  <si>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</si>
  <si>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</si>
  <si>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</si>
  <si>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</si>
  <si>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</si>
  <si>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</si>
  <si>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</si>
  <si>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</si>
  <si>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</si>
  <si>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</si>
  <si>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</si>
  <si>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</si>
  <si>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</si>
  <si>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</si>
  <si>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</si>
  <si>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</si>
  <si>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</si>
  <si>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</si>
  <si>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</si>
  <si>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</si>
  <si>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</si>
  <si>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</si>
  <si>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</si>
  <si>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</si>
  <si>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</si>
  <si>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</si>
  <si>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</si>
  <si>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</si>
  <si>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</si>
  <si>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</si>
  <si>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</si>
  <si>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</si>
  <si>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</si>
  <si>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</si>
  <si>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</si>
  <si>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</si>
  <si>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</si>
  <si>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</si>
  <si>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</si>
  <si>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</si>
  <si>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</si>
  <si>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</si>
  <si>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</si>
  <si>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</si>
  <si>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</si>
  <si>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</si>
  <si>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</si>
  <si>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</si>
  <si>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</si>
  <si>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</si>
  <si>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</si>
  <si>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</si>
  <si>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</si>
  <si>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</si>
  <si>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</si>
  <si>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</si>
  <si>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</si>
  <si>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</si>
  <si>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</si>
  <si>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</si>
  <si>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</si>
  <si>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</si>
  <si>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</si>
  <si>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</si>
  <si>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</si>
  <si>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</si>
  <si>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</si>
  <si>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</si>
  <si>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</si>
  <si>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</si>
  <si>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</si>
  <si>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</si>
  <si>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</si>
  <si>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</si>
  <si>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</si>
  <si>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</si>
  <si>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</si>
  <si>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</si>
  <si>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</si>
  <si>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</si>
  <si>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</si>
  <si>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</si>
  <si>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</si>
  <si>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</si>
  <si>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</si>
  <si>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</si>
  <si>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</si>
  <si>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</si>
  <si>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</si>
  <si>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</si>
  <si>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</si>
  <si>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</si>
  <si>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</si>
  <si>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</si>
  <si>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</si>
  <si>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</si>
  <si>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</si>
  <si>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</si>
  <si>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</si>
  <si>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</si>
  <si>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</si>
  <si>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</si>
  <si>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</si>
  <si>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</si>
  <si>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</si>
  <si>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</si>
  <si>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</si>
  <si>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</si>
  <si>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</si>
  <si>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</si>
  <si>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</si>
  <si>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</si>
  <si>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</si>
  <si>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</si>
  <si>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</si>
  <si>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</si>
  <si>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</si>
  <si>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</si>
  <si>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</si>
  <si>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</si>
  <si>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</si>
  <si>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</si>
  <si>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</si>
  <si>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</si>
  <si>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</si>
  <si>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</si>
  <si>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</si>
  <si>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</si>
  <si>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</si>
  <si>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</si>
  <si>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</si>
  <si>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</si>
  <si>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</si>
  <si>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</si>
  <si>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</si>
  <si>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</si>
  <si>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</si>
  <si>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</si>
  <si>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</si>
  <si>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</si>
  <si>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</si>
  <si>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</si>
  <si>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</si>
  <si>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</si>
  <si>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</si>
  <si>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</si>
  <si>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</si>
  <si>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</si>
  <si>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</si>
  <si>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</si>
  <si>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</si>
  <si>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</si>
  <si>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</si>
  <si>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</si>
  <si>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</si>
  <si>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</si>
  <si>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</si>
  <si>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</si>
  <si>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</si>
  <si>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</si>
  <si>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</si>
  <si>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</si>
  <si>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</si>
  <si>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</si>
  <si>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</si>
  <si>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</si>
  <si>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</si>
  <si>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</si>
  <si>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</si>
  <si>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</si>
  <si>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</si>
  <si>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</si>
  <si>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</si>
  <si>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</si>
  <si>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</si>
  <si>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</si>
  <si>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</si>
  <si>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</si>
  <si>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</si>
  <si>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</si>
  <si>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</si>
  <si>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</si>
  <si>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</si>
  <si>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</si>
  <si>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</si>
  <si>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</si>
  <si>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</si>
  <si>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</si>
  <si>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</si>
  <si>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</si>
  <si>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</si>
  <si>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</si>
  <si>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</si>
  <si>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</si>
  <si>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</si>
  <si>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</si>
  <si>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</si>
  <si>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</si>
  <si>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</si>
  <si>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</si>
  <si>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</si>
  <si>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</si>
  <si>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</si>
  <si>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</si>
  <si>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</si>
  <si>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</si>
  <si>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</si>
  <si>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</si>
  <si>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</si>
  <si>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</si>
  <si>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</si>
  <si>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</si>
  <si>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</si>
  <si>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</si>
  <si>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</si>
  <si>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</si>
  <si>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</si>
  <si>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</si>
  <si>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</si>
  <si>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</si>
  <si>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</si>
  <si>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</si>
  <si>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</si>
  <si>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</si>
  <si>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</si>
  <si>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</si>
  <si>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</si>
  <si>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</si>
  <si>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</si>
  <si>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</si>
  <si>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</si>
  <si>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</si>
  <si>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</si>
  <si>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</si>
  <si>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</si>
  <si>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</si>
  <si>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</si>
  <si>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</si>
  <si>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</si>
  <si>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</si>
  <si>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</si>
  <si>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</si>
  <si>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</si>
  <si>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</si>
  <si>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</si>
  <si>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</si>
  <si>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</si>
  <si>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</si>
  <si>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</si>
  <si>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</si>
  <si>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</si>
  <si>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</si>
  <si>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</si>
  <si>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</si>
  <si>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</si>
  <si>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</si>
  <si>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</si>
  <si>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</si>
  <si>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</si>
  <si>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</si>
  <si>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</si>
  <si>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</si>
  <si>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</si>
  <si>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</si>
  <si>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</si>
  <si>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</si>
  <si>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</si>
  <si>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</si>
  <si>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</si>
  <si>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</si>
  <si>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</si>
  <si>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</si>
  <si>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</si>
  <si>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</si>
  <si>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</si>
  <si>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</si>
  <si>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</si>
  <si>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</si>
  <si>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</si>
  <si>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</si>
  <si>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</si>
  <si>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</si>
  <si>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</si>
  <si>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</si>
  <si>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</si>
  <si>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</si>
  <si>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</si>
  <si>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</si>
  <si>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</si>
  <si>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</si>
  <si>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</si>
  <si>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</si>
  <si>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</si>
  <si>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</si>
  <si>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</si>
  <si>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</si>
  <si>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</si>
  <si>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</si>
  <si>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</si>
  <si>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</si>
  <si>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</si>
  <si>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</si>
  <si>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</si>
  <si>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</si>
  <si>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</si>
  <si>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</si>
  <si>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</si>
  <si>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</si>
  <si>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</si>
  <si>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</si>
  <si>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</si>
  <si>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</si>
  <si>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</si>
  <si>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</si>
  <si>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</si>
  <si>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</si>
  <si>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</si>
  <si>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</si>
  <si>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</si>
  <si>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</si>
  <si>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</si>
  <si>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</si>
  <si>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</si>
  <si>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</si>
  <si>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</si>
  <si>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</si>
  <si>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</si>
  <si>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</si>
  <si>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</si>
  <si>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</si>
  <si>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</si>
  <si>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</si>
  <si>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</si>
  <si>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</si>
  <si>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</si>
  <si>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</si>
  <si>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</si>
  <si>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</si>
  <si>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</si>
  <si>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</si>
  <si>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</si>
  <si>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</si>
  <si>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</si>
  <si>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</si>
  <si>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</si>
  <si>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</si>
  <si>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</si>
  <si>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</si>
  <si>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</si>
  <si>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</si>
  <si>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</si>
  <si>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</si>
  <si>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</si>
  <si>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</si>
  <si>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</si>
  <si>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</si>
  <si>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</si>
  <si>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</si>
  <si>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</si>
  <si>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</si>
  <si>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</si>
  <si>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</si>
  <si>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</si>
  <si>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</si>
  <si>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</si>
  <si>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</si>
  <si>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</si>
  <si>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</si>
  <si>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</si>
  <si>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</si>
  <si>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</si>
  <si>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</si>
  <si>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</si>
  <si>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</si>
  <si>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</si>
  <si>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</si>
  <si>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</si>
  <si>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</si>
  <si>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</si>
  <si>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</si>
  <si>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</si>
  <si>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</si>
  <si>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</si>
  <si>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</si>
  <si>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</si>
  <si>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</si>
  <si>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</si>
  <si>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</si>
  <si>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</si>
  <si>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</si>
  <si>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</si>
  <si>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</si>
  <si>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</si>
  <si>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</si>
  <si>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</si>
  <si>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</si>
  <si>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</si>
  <si>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</si>
  <si>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</si>
  <si>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</si>
  <si>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</si>
  <si>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</si>
  <si>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</si>
  <si>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</si>
  <si>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</si>
  <si>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</si>
  <si>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</si>
  <si>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</si>
  <si>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</si>
  <si>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</si>
  <si>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</si>
  <si>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</si>
  <si>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</si>
  <si>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</si>
  <si>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</si>
  <si>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</si>
  <si>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</si>
  <si>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</si>
  <si>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</si>
  <si>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</si>
  <si>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</si>
  <si>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</si>
  <si>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</si>
  <si>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</si>
  <si>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</si>
  <si>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</si>
  <si>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</si>
  <si>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</si>
  <si>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</si>
  <si>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</si>
  <si>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</si>
  <si>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</si>
  <si>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</si>
  <si>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</si>
  <si>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</si>
  <si>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</si>
  <si>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</si>
  <si>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</si>
  <si>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</si>
  <si>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</si>
  <si>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</si>
  <si>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</si>
  <si>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</si>
  <si>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</si>
  <si>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</si>
  <si>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</si>
  <si>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</si>
  <si>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</si>
  <si>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</si>
  <si>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</si>
  <si>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</si>
  <si>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</si>
  <si>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</si>
  <si>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</si>
  <si>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</si>
  <si>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</si>
  <si>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</si>
  <si>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</si>
  <si>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</si>
  <si>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</si>
  <si>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</si>
  <si>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</si>
  <si>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</si>
  <si>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</si>
  <si>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</si>
  <si>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</si>
  <si>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</si>
  <si>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</si>
  <si>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</si>
  <si>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</si>
  <si>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</si>
  <si>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</si>
  <si>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</si>
  <si>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</si>
  <si>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</si>
  <si>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</si>
  <si>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</si>
  <si>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</si>
  <si>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</si>
  <si>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</si>
  <si>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</si>
  <si>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</si>
  <si>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</si>
  <si>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</si>
  <si>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</si>
  <si>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</si>
  <si>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</si>
  <si>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</si>
  <si>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</si>
  <si>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</si>
  <si>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</si>
  <si>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</si>
  <si>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</si>
  <si>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</si>
  <si>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</si>
  <si>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</si>
  <si>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</si>
  <si>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</si>
  <si>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</si>
  <si>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</si>
  <si>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</si>
  <si>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</si>
  <si>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</si>
  <si>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</si>
  <si>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</si>
  <si>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</si>
  <si>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</si>
  <si>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</si>
  <si>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</si>
  <si>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</si>
  <si>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</si>
  <si>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</si>
  <si>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</si>
  <si>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</si>
  <si>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</si>
  <si>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</si>
  <si>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</si>
  <si>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</si>
  <si>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</si>
  <si>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</si>
  <si>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</si>
  <si>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</si>
  <si>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</si>
  <si>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</si>
  <si>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</si>
  <si>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</si>
  <si>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</si>
  <si>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</si>
  <si>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</si>
  <si>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</si>
  <si>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</si>
  <si>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</si>
  <si>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</si>
  <si>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</si>
  <si>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</si>
  <si>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</si>
  <si>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</si>
  <si>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</si>
  <si>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</si>
  <si>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</si>
  <si>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</si>
  <si>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</si>
  <si>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</si>
  <si>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</si>
  <si>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</si>
  <si>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</si>
  <si>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</si>
  <si>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</si>
  <si>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</si>
  <si>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</si>
  <si>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</si>
  <si>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</si>
  <si>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</si>
  <si>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</si>
  <si>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</si>
  <si>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</si>
  <si>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</si>
  <si>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</si>
  <si>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</si>
  <si>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</si>
  <si>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</si>
  <si>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</si>
  <si>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</si>
  <si>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</si>
  <si>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</si>
  <si>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</si>
  <si>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</si>
  <si>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</si>
  <si>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</si>
  <si>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</si>
  <si>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</si>
  <si>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</si>
  <si>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</si>
  <si>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</si>
  <si>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</si>
  <si>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</si>
  <si>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</si>
  <si>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</si>
  <si>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</si>
  <si>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</si>
  <si>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</si>
  <si>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</si>
  <si>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</si>
  <si>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</si>
  <si>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</si>
  <si>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</si>
  <si>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</si>
  <si>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</si>
  <si>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</si>
  <si>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</si>
  <si>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</si>
  <si>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</si>
  <si>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</si>
  <si>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</si>
  <si>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</si>
  <si>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</si>
  <si>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</si>
  <si>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</si>
  <si>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</si>
  <si>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</si>
  <si>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</si>
  <si>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</si>
  <si>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</si>
  <si>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</si>
  <si>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</si>
  <si>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</si>
  <si>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</si>
  <si>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</si>
  <si>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</si>
  <si>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</si>
  <si>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</si>
  <si>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</si>
  <si>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</si>
  <si>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</si>
  <si>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</si>
  <si>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</si>
  <si>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</si>
  <si>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</si>
  <si>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</si>
  <si>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</si>
  <si>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</si>
  <si>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</si>
  <si>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</si>
  <si>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</si>
  <si>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</si>
  <si>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</si>
  <si>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</si>
  <si>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</si>
  <si>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</si>
  <si>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</si>
  <si>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</si>
  <si>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</si>
  <si>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</si>
  <si>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</si>
  <si>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</si>
  <si>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</si>
  <si>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</si>
  <si>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</si>
  <si>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</si>
  <si>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</si>
  <si>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</si>
  <si>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</si>
  <si>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</si>
  <si>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</si>
  <si>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</si>
  <si>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</si>
  <si>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</si>
  <si>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</si>
  <si>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</si>
  <si>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</si>
  <si>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</si>
  <si>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</si>
  <si>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</si>
  <si>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</si>
  <si>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</si>
  <si>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</si>
  <si>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</si>
  <si>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</si>
  <si>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</si>
  <si>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</si>
  <si>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</si>
  <si>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</si>
  <si>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</si>
  <si>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</si>
  <si>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</si>
  <si>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</si>
  <si>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</si>
  <si>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</si>
  <si>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</si>
  <si>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</si>
  <si>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</si>
  <si>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</si>
  <si>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</si>
  <si>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</si>
  <si>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</si>
  <si>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</si>
  <si>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</si>
  <si>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</si>
  <si>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</si>
  <si>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</si>
  <si>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</si>
  <si>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</si>
  <si>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</si>
  <si>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</si>
  <si>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</si>
  <si>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</si>
  <si>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</si>
  <si>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</si>
  <si>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</si>
  <si>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</si>
  <si>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</si>
  <si>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</si>
  <si>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</si>
  <si>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</si>
  <si>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</si>
  <si>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</si>
  <si>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</si>
  <si>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</si>
  <si>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</si>
  <si>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</si>
  <si>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</si>
  <si>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</si>
  <si>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</si>
  <si>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</si>
  <si>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</si>
  <si>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</si>
  <si>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</si>
  <si>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</si>
  <si>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</si>
  <si>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</si>
  <si>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</si>
  <si>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</si>
  <si>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</si>
  <si>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</si>
  <si>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</si>
  <si>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</si>
  <si>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</si>
  <si>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</si>
  <si>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</si>
  <si>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</si>
  <si>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</si>
  <si>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</si>
  <si>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</si>
  <si>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</si>
  <si>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</si>
  <si>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</si>
  <si>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</si>
  <si>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</si>
  <si>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</si>
  <si>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</si>
  <si>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</si>
  <si>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</si>
  <si>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</si>
  <si>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</si>
  <si>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</si>
  <si>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</si>
  <si>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</si>
  <si>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</si>
  <si>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</si>
  <si>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</si>
  <si>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</si>
  <si>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</si>
  <si>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</si>
  <si>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</si>
  <si>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</si>
  <si>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</si>
  <si>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</si>
  <si>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</si>
  <si>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</si>
  <si>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</si>
  <si>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</si>
  <si>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</si>
  <si>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</si>
  <si>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</si>
  <si>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</si>
  <si>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</si>
  <si>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</si>
  <si>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</si>
  <si>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</si>
  <si>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</si>
  <si>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</si>
  <si>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</si>
  <si>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</si>
  <si>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</si>
  <si>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</si>
  <si>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</si>
  <si>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</si>
  <si>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</si>
  <si>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</si>
  <si>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</si>
  <si>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</si>
  <si>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</si>
  <si>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</si>
  <si>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</si>
  <si>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</si>
  <si>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</si>
  <si>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</si>
  <si>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</si>
  <si>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</si>
  <si>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</si>
  <si>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</si>
  <si>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</si>
  <si>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</si>
  <si>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</si>
  <si>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</si>
  <si>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</si>
  <si>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</si>
  <si>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</si>
  <si>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</si>
  <si>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</si>
  <si>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</si>
  <si>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</si>
  <si>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</si>
  <si>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</si>
  <si>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</si>
  <si>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</si>
  <si>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</si>
  <si>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</si>
  <si>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</si>
  <si>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</si>
  <si>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</si>
  <si>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</si>
  <si>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</si>
  <si>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</si>
  <si>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</si>
  <si>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</si>
  <si>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</si>
  <si>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</si>
  <si>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</si>
  <si>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</si>
  <si>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</si>
  <si>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</si>
  <si>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</si>
  <si>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</si>
  <si>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</si>
  <si>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</si>
  <si>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</si>
  <si>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</si>
  <si>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</si>
  <si>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</si>
  <si>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</si>
  <si>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</si>
  <si>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</si>
  <si>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</si>
  <si>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</si>
  <si>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</si>
  <si>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</si>
  <si>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</si>
  <si>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</si>
  <si>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</si>
  <si>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</si>
  <si>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</si>
  <si>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</si>
  <si>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</si>
  <si>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</si>
  <si>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</si>
  <si>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</si>
  <si>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</si>
  <si>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</si>
  <si>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</si>
  <si>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</si>
  <si>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</si>
  <si>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</si>
  <si>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</si>
  <si>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</si>
  <si>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</si>
  <si>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</si>
  <si>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</si>
  <si>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</si>
  <si>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</si>
  <si>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</si>
  <si>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</si>
  <si>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</si>
  <si>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</si>
  <si>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</si>
  <si>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</si>
  <si>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</si>
  <si>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</si>
  <si>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</si>
  <si>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</si>
  <si>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</si>
  <si>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</si>
  <si>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</si>
  <si>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</si>
  <si>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</si>
  <si>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</si>
  <si>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</si>
  <si>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</si>
  <si>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</si>
  <si>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</si>
  <si>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</si>
  <si>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</si>
  <si>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</si>
  <si>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</si>
  <si>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</si>
  <si>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</si>
  <si>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</si>
  <si>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</si>
  <si>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</si>
  <si>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</si>
  <si>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</si>
  <si>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</si>
  <si>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</si>
  <si>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</si>
  <si>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</si>
  <si>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</si>
  <si>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</si>
  <si>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</si>
  <si>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</si>
  <si>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</si>
  <si>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</si>
  <si>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</si>
  <si>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</si>
  <si>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</si>
  <si>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</si>
  <si>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</si>
  <si>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</si>
  <si>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</si>
  <si>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</si>
  <si>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</si>
  <si>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</si>
  <si>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</si>
  <si>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</si>
  <si>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</si>
  <si>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</si>
  <si>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</si>
  <si>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</si>
  <si>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</si>
  <si>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</si>
  <si>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</si>
  <si>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</si>
  <si>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</si>
  <si>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</si>
  <si>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</si>
  <si>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</si>
  <si>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</si>
  <si>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</si>
  <si>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</si>
  <si>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</si>
  <si>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</si>
  <si>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</si>
  <si>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</si>
  <si>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</si>
  <si>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</si>
  <si>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</si>
  <si>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</si>
  <si>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</si>
  <si>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</si>
  <si>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</si>
  <si>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</si>
  <si>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</si>
  <si>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</si>
  <si>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</si>
  <si>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</si>
  <si>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</si>
  <si>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</si>
  <si>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</si>
  <si>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</si>
  <si>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</si>
  <si>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</si>
  <si>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</si>
  <si>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</si>
  <si>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</si>
  <si>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</si>
  <si>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</si>
  <si>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</si>
  <si>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</si>
  <si>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</si>
  <si>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</si>
  <si>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</si>
  <si>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</si>
  <si>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</si>
  <si>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</si>
  <si>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</si>
  <si>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</si>
  <si>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</si>
  <si>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</si>
  <si>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</si>
  <si>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</si>
  <si>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</si>
  <si>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</si>
  <si>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</si>
  <si>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</si>
  <si>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</si>
  <si>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</si>
  <si>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</si>
  <si>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</si>
  <si>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</si>
  <si>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</si>
  <si>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</si>
  <si>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</si>
  <si>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</si>
  <si>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</si>
  <si>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</si>
  <si>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</si>
  <si>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</si>
  <si>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</si>
  <si>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</si>
  <si>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</si>
  <si>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</si>
  <si>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</si>
  <si>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</si>
  <si>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</si>
  <si>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</si>
  <si>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</si>
  <si>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</si>
  <si>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</si>
  <si>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</si>
  <si>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</si>
  <si>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</si>
  <si>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</si>
  <si>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</si>
  <si>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</si>
  <si>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</si>
  <si>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</si>
  <si>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</si>
  <si>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</si>
  <si>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</si>
  <si>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</si>
  <si>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</si>
  <si>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</si>
  <si>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</si>
  <si>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</si>
  <si>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</si>
  <si>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</si>
  <si>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</si>
  <si>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</si>
  <si>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</si>
  <si>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</si>
  <si>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</si>
  <si>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</si>
  <si>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</si>
  <si>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</si>
  <si>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</si>
  <si>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</si>
  <si>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</si>
  <si>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</si>
  <si>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</si>
  <si>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</si>
  <si>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</si>
  <si>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</si>
  <si>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</si>
  <si>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</si>
  <si>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</si>
  <si>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</si>
  <si>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</si>
  <si>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</si>
  <si>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</si>
  <si>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</si>
  <si>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</si>
  <si>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</si>
  <si>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</si>
  <si>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</si>
  <si>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</si>
  <si>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</si>
  <si>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</si>
  <si>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</si>
  <si>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</si>
  <si>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</si>
  <si>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</si>
  <si>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</si>
  <si>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</si>
  <si>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</si>
  <si>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</si>
  <si>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</si>
  <si>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</si>
  <si>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</si>
  <si>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</si>
  <si>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</si>
  <si>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</si>
  <si>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</si>
  <si>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</si>
  <si>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</si>
  <si>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</si>
  <si>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</si>
  <si>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</si>
  <si>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</si>
  <si>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</si>
  <si>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</si>
  <si>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</si>
  <si>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</si>
  <si>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</si>
  <si>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</si>
  <si>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</si>
  <si>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</si>
  <si>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</si>
  <si>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</si>
  <si>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</si>
  <si>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</si>
  <si>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</si>
  <si>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</si>
  <si>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</si>
  <si>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</si>
  <si>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</si>
  <si>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</si>
  <si>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</si>
  <si>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</si>
  <si>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</si>
  <si>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</si>
  <si>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</si>
  <si>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</si>
  <si>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</si>
  <si>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</si>
  <si>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</si>
  <si>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</si>
  <si>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</si>
  <si>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</si>
  <si>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</si>
  <si>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</si>
  <si>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</si>
  <si>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</si>
  <si>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</si>
  <si>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</si>
  <si>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</si>
  <si>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</si>
  <si>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</si>
  <si>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</si>
  <si>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</si>
  <si>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</si>
  <si>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</si>
  <si>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</si>
  <si>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</si>
  <si>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</si>
  <si>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</si>
  <si>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</si>
  <si>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</si>
  <si>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</si>
  <si>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</si>
  <si>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</si>
  <si>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</si>
  <si>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</si>
  <si>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</si>
  <si>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</si>
  <si>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</si>
  <si>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</si>
  <si>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</si>
  <si>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</si>
  <si>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</si>
  <si>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</si>
  <si>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</si>
  <si>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</si>
  <si>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</si>
  <si>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</si>
  <si>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</si>
  <si>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</si>
  <si>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</si>
  <si>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</si>
  <si>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</si>
  <si>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</si>
  <si>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</si>
  <si>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</si>
  <si>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</si>
  <si>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</si>
  <si>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</si>
  <si>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</si>
  <si>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</si>
  <si>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</si>
  <si>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</si>
  <si>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</si>
  <si>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</si>
  <si>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</si>
  <si>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</si>
  <si>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</si>
  <si>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</si>
  <si>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</si>
  <si>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</si>
  <si>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</si>
  <si>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</si>
  <si>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</si>
  <si>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</si>
  <si>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</si>
  <si>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</si>
  <si>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</si>
  <si>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</si>
  <si>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</si>
  <si>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</si>
  <si>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</si>
  <si>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</si>
  <si>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</si>
  <si>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</si>
  <si>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</si>
  <si>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</si>
  <si>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</si>
  <si>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</si>
  <si>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</si>
  <si>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</si>
  <si>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</si>
  <si>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</si>
  <si>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</si>
  <si>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</si>
  <si>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</si>
  <si>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</si>
  <si>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</si>
  <si>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</si>
  <si>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</si>
  <si>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</si>
  <si>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</si>
  <si>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</si>
  <si>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</si>
  <si>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</si>
  <si>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</si>
  <si>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</si>
  <si>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</si>
  <si>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</si>
  <si>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</si>
  <si>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</si>
  <si>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</si>
  <si>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</si>
  <si>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</si>
  <si>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</si>
  <si>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</si>
  <si>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</si>
  <si>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</si>
  <si>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</si>
  <si>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</si>
  <si>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</si>
  <si>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</si>
  <si>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</si>
  <si>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</si>
  <si>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</si>
  <si>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</si>
  <si>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</si>
  <si>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</si>
  <si>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</si>
  <si>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</si>
  <si>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</si>
  <si>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</si>
  <si>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</si>
  <si>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</si>
  <si>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</si>
  <si>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</si>
  <si>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</si>
  <si>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</si>
  <si>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</si>
  <si>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</si>
  <si>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</si>
  <si>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</si>
  <si>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</si>
  <si>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</si>
  <si>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</si>
  <si>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</si>
  <si>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</si>
  <si>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</si>
  <si>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</si>
  <si>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</si>
  <si>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</si>
  <si>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</si>
  <si>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</si>
  <si>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</si>
  <si>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</si>
  <si>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</si>
  <si>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</si>
  <si>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</si>
  <si>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</si>
  <si>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</si>
  <si>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</si>
  <si>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</si>
  <si>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</si>
  <si>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</si>
  <si>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</si>
  <si>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</si>
  <si>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</si>
  <si>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</si>
  <si>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</si>
  <si>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</si>
  <si>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</si>
  <si>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</si>
  <si>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</si>
  <si>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</si>
  <si>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</si>
  <si>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</si>
  <si>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</si>
  <si>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</si>
  <si>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</si>
  <si>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</si>
  <si>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</si>
  <si>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</si>
  <si>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</si>
  <si>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</si>
  <si>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</si>
  <si>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</si>
  <si>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</si>
  <si>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</si>
  <si>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</si>
  <si>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</si>
  <si>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</si>
  <si>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</si>
  <si>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</si>
  <si>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</si>
  <si>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</si>
  <si>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</si>
  <si>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</si>
  <si>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</si>
  <si>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</si>
  <si>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</si>
  <si>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</si>
  <si>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</si>
  <si>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</si>
  <si>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</si>
  <si>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</si>
  <si>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</si>
  <si>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</si>
  <si>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</si>
  <si>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</si>
  <si>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</si>
  <si>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</si>
  <si>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</si>
  <si>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</si>
  <si>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</si>
  <si>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</si>
  <si>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</si>
  <si>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</si>
  <si>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</si>
  <si>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</si>
  <si>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</si>
  <si>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</si>
  <si>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</si>
  <si>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</si>
  <si>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</si>
  <si>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</si>
  <si>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</si>
  <si>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</si>
  <si>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</si>
  <si>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</si>
  <si>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</si>
  <si>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</si>
  <si>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</si>
  <si>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</si>
  <si>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</si>
  <si>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</si>
  <si>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</si>
  <si>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</si>
  <si>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</si>
  <si>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</si>
  <si>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</si>
  <si>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</si>
  <si>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</si>
  <si>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</si>
  <si>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</si>
  <si>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</si>
  <si>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</si>
  <si>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</si>
  <si>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</si>
  <si>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</si>
  <si>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</si>
  <si>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</si>
  <si>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</si>
  <si>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</si>
  <si>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</si>
  <si>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</si>
  <si>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</si>
  <si>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</si>
  <si>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</si>
  <si>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</si>
  <si>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</si>
  <si>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</si>
  <si>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</si>
  <si>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</si>
  <si>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</si>
  <si>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</si>
  <si>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</si>
  <si>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</si>
  <si>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</si>
  <si>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</si>
  <si>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</si>
  <si>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</si>
  <si>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</si>
  <si>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</si>
  <si>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</si>
  <si>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</si>
  <si>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</si>
  <si>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</si>
  <si>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</si>
  <si>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</si>
  <si>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</si>
  <si>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</si>
  <si>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</si>
  <si>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</si>
  <si>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</si>
  <si>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</si>
  <si>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</si>
  <si>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</si>
  <si>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</si>
  <si>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</si>
  <si>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</si>
  <si>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</si>
  <si>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</si>
  <si>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</si>
  <si>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</si>
  <si>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</si>
  <si>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</si>
  <si>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</si>
  <si>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</si>
  <si>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</si>
  <si>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</si>
  <si>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</si>
  <si>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</si>
  <si>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</si>
  <si>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</si>
  <si>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</si>
  <si>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</si>
  <si>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</si>
  <si>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</si>
  <si>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</si>
  <si>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</si>
  <si>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</si>
  <si>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</si>
  <si>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</si>
  <si>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</si>
  <si>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</si>
  <si>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</si>
  <si>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</si>
  <si>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</si>
  <si>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</si>
  <si>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</si>
  <si>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</si>
  <si>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</si>
  <si>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</si>
  <si>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</si>
  <si>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</si>
  <si>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</si>
  <si>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</si>
  <si>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</si>
  <si>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</si>
  <si>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</si>
  <si>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</si>
  <si>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</si>
  <si>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</si>
  <si>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</si>
  <si>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</si>
  <si>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</si>
  <si>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</si>
  <si>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</si>
  <si>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</si>
  <si>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</si>
  <si>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</si>
  <si>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</si>
  <si>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</si>
  <si>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</si>
  <si>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</si>
  <si>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</si>
  <si>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</si>
  <si>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</si>
  <si>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</si>
  <si>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</si>
  <si>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</si>
  <si>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</si>
  <si>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</si>
  <si>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</si>
  <si>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</si>
  <si>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</si>
  <si>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</si>
  <si>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</si>
  <si>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</si>
  <si>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</si>
  <si>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</si>
  <si>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</si>
  <si>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</si>
  <si>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</si>
  <si>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</si>
  <si>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</si>
  <si>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</si>
  <si>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</si>
  <si>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</si>
  <si>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</si>
  <si>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</si>
  <si>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</si>
  <si>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</si>
  <si>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</si>
  <si>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</si>
  <si>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</si>
  <si>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</si>
  <si>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</si>
  <si>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</si>
  <si>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</si>
  <si>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</si>
  <si>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</si>
  <si>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</si>
  <si>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</si>
  <si>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</si>
  <si>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</si>
  <si>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</si>
  <si>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</si>
  <si>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</si>
  <si>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</si>
  <si>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</si>
  <si>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</si>
  <si>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</si>
  <si>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</si>
  <si>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</si>
  <si>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</si>
  <si>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</si>
  <si>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</si>
  <si>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</si>
  <si>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</si>
  <si>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</si>
  <si>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</si>
  <si>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</si>
  <si>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</si>
  <si>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</si>
  <si>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</si>
  <si>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</si>
  <si>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</si>
  <si>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</si>
  <si>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</si>
  <si>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</si>
  <si>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</si>
  <si>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</si>
  <si>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</si>
  <si>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</si>
  <si>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</si>
  <si>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</si>
  <si>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</si>
  <si>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</si>
  <si>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</si>
  <si>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</si>
  <si>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</si>
  <si>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</si>
  <si>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</si>
  <si>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</si>
  <si>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</si>
  <si>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</si>
  <si>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</si>
  <si>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</si>
  <si>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</si>
  <si>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</si>
  <si>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</si>
  <si>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</si>
  <si>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</si>
  <si>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</si>
  <si>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</si>
  <si>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(All)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</si>
  <si>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</si>
  <si>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</si>
  <si>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</si>
  <si>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</si>
  <si>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</si>
  <si>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</si>
  <si>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</si>
  <si>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</si>
  <si>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</si>
  <si>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</si>
  <si>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Parent Category</t>
  </si>
  <si>
    <t>Count of state</t>
  </si>
  <si>
    <t>Count of Outcome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</si>
  <si>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</si>
  <si>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</si>
  <si>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</si>
  <si>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</si>
  <si>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</si>
  <si>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</si>
  <si>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</si>
  <si>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</si>
  <si>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</si>
  <si>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</si>
  <si>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</si>
  <si>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</si>
  <si>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</si>
  <si>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</si>
  <si>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</si>
  <si>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</si>
  <si>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</si>
  <si>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</si>
  <si>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</si>
  <si>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</si>
  <si>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</si>
  <si>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</si>
  <si>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</si>
  <si>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</si>
  <si>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</si>
  <si>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</si>
  <si>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</si>
  <si>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</si>
  <si>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</si>
  <si>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</si>
  <si>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</si>
  <si>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</si>
  <si>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</si>
  <si>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</si>
  <si>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</si>
  <si>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Sum of backers_count</t>
  </si>
  <si>
    <t>Percentage over Goal</t>
  </si>
  <si>
    <t>1 to 5</t>
  </si>
  <si>
    <t>5 to 10</t>
  </si>
  <si>
    <t>10 to 15</t>
  </si>
  <si>
    <t>15 to 20</t>
  </si>
  <si>
    <t>20+</t>
  </si>
  <si>
    <t>Number of Campaigns</t>
  </si>
  <si>
    <t>US Dollar</t>
  </si>
  <si>
    <t>Euro</t>
  </si>
  <si>
    <t>British Pound</t>
  </si>
  <si>
    <t>Australian Dollar</t>
  </si>
  <si>
    <t>Canadian Dollar</t>
  </si>
  <si>
    <t>Singapore Dollar</t>
  </si>
  <si>
    <t>Swiss Franc</t>
  </si>
  <si>
    <t>Name</t>
  </si>
  <si>
    <t>Rate</t>
  </si>
  <si>
    <t>ISO</t>
  </si>
  <si>
    <t>New Zealand Dollar</t>
  </si>
  <si>
    <t>Hong Kong Dollar</t>
  </si>
  <si>
    <t>Danish Krone</t>
  </si>
  <si>
    <t>Norwegian Krone</t>
  </si>
  <si>
    <t>Swedish Krona</t>
  </si>
  <si>
    <t>Mexican Peso</t>
  </si>
  <si>
    <t>Goal Conversion (USD)</t>
  </si>
  <si>
    <t>Pledge Conversion (USD)</t>
  </si>
  <si>
    <t>Last Updated 9/15/2020</t>
  </si>
  <si>
    <t>Average of Goal Conversion (USD)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</si>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</sst>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44" fontId="1" fillId="0" borderId="0" xfId="1" applyFont="1" applyAlignment="1">
      <alignment horizontal="center"/>
    </xf>
    <xf numFmtId="168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7">
    <dxf>
      <numFmt numFmtId="168" formatCode="&quot;$&quot;#,##0.00"/>
    </dxf>
    <dxf>
      <numFmt numFmtId="1" formatCode="0"/>
    </dxf>
    <dxf>
      <numFmt numFmtId="3" formatCode="#,##0"/>
    </dxf>
    <dxf>
      <numFmt numFmtId="3" formatCode="#,##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1" formatCode="0"/>
    </dxf>
    <dxf>
      <numFmt numFmtId="168" formatCode="&quot;$&quot;#,##0.0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1" formatCode="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34" formatCode="_(&quot;$&quot;* #,##0.00_);_(&quot;$&quot;* \(#,##0.00\);_(&quot;$&quot;* &quot;-&quot;??_);_(@_)"/>
    </dxf>
    <dxf>
      <numFmt numFmtId="168" formatCode="&quot;$&quot;#,##0.00"/>
    </dxf>
    <dxf>
      <numFmt numFmtId="168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[StarterBook.xlsx]OutcomeByCategoryPivot!StateByCatPivot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5-4A89-8BCF-1DDA7A897C3D}"/>
            </c:ext>
          </c:extLst>
        </c:ser>
        <c:ser>
          <c:idx val="1"/>
          <c:order val="1"/>
          <c:tx>
            <c:strRef>
              <c:f>OutcomeByCategoryPivot!$C$3:$C$4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5-4A89-8BCF-1DDA7A897C3D}"/>
            </c:ext>
          </c:extLst>
        </c:ser>
        <c:ser>
          <c:idx val="2"/>
          <c:order val="2"/>
          <c:tx>
            <c:strRef>
              <c:f>OutcomeByCategoryPivot!$D$3:$D$4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5-4A89-8BCF-1DDA7A897C3D}"/>
            </c:ext>
          </c:extLst>
        </c:ser>
        <c:ser>
          <c:idx val="3"/>
          <c:order val="3"/>
          <c:tx>
            <c:strRef>
              <c:f>OutcomeByCategoryPivot!$E$3:$E$4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F5-4A89-8BCF-1DDA7A89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[StarterBook.xlsx]OutcomeBySubCategoryPivot!StateBySubCatPivot</c:name>
    <c:fmtId val="1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8-479D-8817-66C3A3DBE3FD}"/>
            </c:ext>
          </c:extLst>
        </c:ser>
        <c:ser>
          <c:idx val="1"/>
          <c:order val="1"/>
          <c:tx>
            <c:strRef>
              <c:f>OutcomeBySubCategoryPivot!$C$4:$C$5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8-479D-8817-66C3A3DBE3FD}"/>
            </c:ext>
          </c:extLst>
        </c:ser>
        <c:ser>
          <c:idx val="2"/>
          <c:order val="2"/>
          <c:tx>
            <c:strRef>
              <c:f>OutcomeBySubCategoryPivot!$D$4:$D$5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8-479D-8817-66C3A3DBE3FD}"/>
            </c:ext>
          </c:extLst>
        </c:ser>
        <c:ser>
          <c:idx val="3"/>
          <c:order val="3"/>
          <c:tx>
            <c:strRef>
              <c:f>OutcomeBySubCategoryPivot!$E$4:$E$5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48-479D-8817-66C3A3DB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[StarterBook.xlsx]OutcomeByMonthCreatedPivot!StateBySubCatPivot</c:name>
    <c:fmtId val="2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OutcomeByMonthCreatedPivot!$B$5:$B$6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DFD-BD15-56CD254F0C22}"/>
            </c:ext>
          </c:extLst>
        </c:ser>
        <c:ser>
          <c:idx val="1"/>
          <c:order val="1"/>
          <c:tx>
            <c:strRef>
              <c:f>OutcomeByMonthCreatedPivot!$C$5:$C$6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DFD-BD15-56CD254F0C22}"/>
            </c:ext>
          </c:extLst>
        </c:ser>
        <c:ser>
          <c:idx val="2"/>
          <c:order val="2"/>
          <c:tx>
            <c:strRef>
              <c:f>OutcomeByMonthCreatedPivot!$D$5:$D$6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DFD-BD15-56CD254F0C22}"/>
            </c:ext>
          </c:extLst>
        </c:ser>
        <c:ser>
          <c:idx val="3"/>
          <c:order val="3"/>
          <c:tx>
            <c:strRef>
              <c:f>OutcomeByMonthCreatedPivot!$E$5:$E$6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7-4DFD-BD15-56CD254F0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723759"/>
        <c:axId val="2076725391"/>
      </c:line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4-4476-8093-C827CF8F082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04-4476-8093-C827CF8F082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04-4476-8093-C827CF8F0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357759"/>
        <c:axId val="2041171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04-4476-8093-C827CF8F08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04-4476-8093-C827CF8F08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04-4476-8093-C827CF8F08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04-4476-8093-C827CF8F082F}"/>
                  </c:ext>
                </c:extLst>
              </c15:ser>
            </c15:filteredLineSeries>
          </c:ext>
        </c:extLst>
      </c:lineChart>
      <c:catAx>
        <c:axId val="26435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7199"/>
        <c:crosses val="autoZero"/>
        <c:auto val="1"/>
        <c:lblAlgn val="ctr"/>
        <c:lblOffset val="100"/>
        <c:noMultiLvlLbl val="0"/>
      </c:catAx>
      <c:valAx>
        <c:axId val="20411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5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[StarterBook.xlsx]Extra Analysis!StateByCatPivot</c:name>
    <c:fmtId val="1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Analysis'!$B$5:$B$14</c:f>
              <c:numCache>
                <c:formatCode>#,##0</c:formatCode>
                <c:ptCount val="9"/>
                <c:pt idx="0">
                  <c:v>7808</c:v>
                </c:pt>
                <c:pt idx="1">
                  <c:v>585</c:v>
                </c:pt>
                <c:pt idx="2">
                  <c:v>377</c:v>
                </c:pt>
                <c:pt idx="4">
                  <c:v>183</c:v>
                </c:pt>
                <c:pt idx="5">
                  <c:v>233</c:v>
                </c:pt>
                <c:pt idx="7">
                  <c:v>29</c:v>
                </c:pt>
                <c:pt idx="8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9-4F27-AA1E-ACE58833812B}"/>
            </c:ext>
          </c:extLst>
        </c:ser>
        <c:ser>
          <c:idx val="1"/>
          <c:order val="1"/>
          <c:tx>
            <c:strRef>
              <c:f>'Extra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Analysis'!$C$5:$C$14</c:f>
              <c:numCache>
                <c:formatCode>#,##0</c:formatCode>
                <c:ptCount val="9"/>
                <c:pt idx="0">
                  <c:v>8720</c:v>
                </c:pt>
                <c:pt idx="1">
                  <c:v>4766</c:v>
                </c:pt>
                <c:pt idx="2">
                  <c:v>3211</c:v>
                </c:pt>
                <c:pt idx="3">
                  <c:v>4614</c:v>
                </c:pt>
                <c:pt idx="4">
                  <c:v>1041</c:v>
                </c:pt>
                <c:pt idx="5">
                  <c:v>848</c:v>
                </c:pt>
                <c:pt idx="6">
                  <c:v>2921</c:v>
                </c:pt>
                <c:pt idx="7">
                  <c:v>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19-4F27-AA1E-ACE58833812B}"/>
            </c:ext>
          </c:extLst>
        </c:ser>
        <c:ser>
          <c:idx val="2"/>
          <c:order val="2"/>
          <c:tx>
            <c:strRef>
              <c:f>'Extra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Analysis'!$D$5:$D$14</c:f>
              <c:numCache>
                <c:formatCode>#,##0</c:formatCode>
                <c:ptCount val="9"/>
                <c:pt idx="1">
                  <c:v>388</c:v>
                </c:pt>
                <c:pt idx="4">
                  <c:v>1272</c:v>
                </c:pt>
                <c:pt idx="7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19-4F27-AA1E-ACE58833812B}"/>
            </c:ext>
          </c:extLst>
        </c:ser>
        <c:ser>
          <c:idx val="3"/>
          <c:order val="3"/>
          <c:tx>
            <c:strRef>
              <c:f>'Extra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Analysis'!$E$5:$E$14</c:f>
              <c:numCache>
                <c:formatCode>#,##0</c:formatCode>
                <c:ptCount val="9"/>
                <c:pt idx="0">
                  <c:v>158269</c:v>
                </c:pt>
                <c:pt idx="1">
                  <c:v>58457</c:v>
                </c:pt>
                <c:pt idx="2">
                  <c:v>54758</c:v>
                </c:pt>
                <c:pt idx="3">
                  <c:v>44208</c:v>
                </c:pt>
                <c:pt idx="4">
                  <c:v>44801</c:v>
                </c:pt>
                <c:pt idx="5">
                  <c:v>33591</c:v>
                </c:pt>
                <c:pt idx="6">
                  <c:v>18882</c:v>
                </c:pt>
                <c:pt idx="7">
                  <c:v>11853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F27-AA1E-ACE588338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D1D54-F242-47FB-BF49-4CE44FC42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2720</xdr:colOff>
      <xdr:row>0</xdr:row>
      <xdr:rowOff>21089</xdr:rowOff>
    </xdr:from>
    <xdr:to>
      <xdr:col>21</xdr:col>
      <xdr:colOff>0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0B00D-3BFD-4C27-9C65-6931FFF82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D20ED-6D14-40FB-A247-266A997B8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159883</xdr:rowOff>
    </xdr:from>
    <xdr:to>
      <xdr:col>8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412BF-0BC5-4A43-A48A-8E9914B9B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97372-6E94-4CE4-8D40-069F5A1C7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" refreshedDate="44089.750250347221" createdVersion="6" refreshedVersion="6" minRefreshableVersion="3" recordCount="4114" xr:uid="{B04C546C-17E7-4E69-9B79-895D01C6BFF2}">
  <cacheSource type="worksheet">
    <worksheetSource name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Goal Conversion (USD)" numFmtId="44">
      <sharedItems containsSemiMixedTypes="0" containsString="0" containsNumber="1" minValue="0.77" maxValue="100000000"/>
    </cacheField>
    <cacheField name="Pledge Conversion (USD)" numFmtId="44">
      <sharedItems containsSemiMixedTypes="0" containsString="0" containsNumber="1" minValue="0" maxValue="4262965.6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n v="8500"/>
    <n v="1163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n v="10275"/>
    <n v="1465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n v="385"/>
    <n v="404.2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n v="10000"/>
    <n v="1039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n v="44000"/>
    <n v="54116.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n v="3999"/>
    <n v="439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n v="8000"/>
    <n v="8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n v="9000"/>
    <n v="911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n v="3500"/>
    <n v="3501.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n v="500"/>
    <n v="629.9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n v="3000"/>
    <n v="3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n v="5000"/>
    <n v="60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n v="30000"/>
    <n v="4958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n v="3500"/>
    <n v="559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n v="8220"/>
    <n v="8296.720000000001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n v="1680"/>
    <n v="1790.87999999999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n v="12000"/>
    <n v="1202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n v="1155"/>
    <n v="1162.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n v="30000"/>
    <n v="31896.3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n v="850"/>
    <n v="123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n v="2000"/>
    <n v="200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n v="18500"/>
    <n v="2019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n v="350"/>
    <n v="4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n v="2000"/>
    <n v="237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n v="35000"/>
    <n v="38082.6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n v="600"/>
    <n v="8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n v="1250"/>
    <n v="19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n v="29800"/>
    <n v="33294.05000000000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n v="12000"/>
    <n v="1204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n v="2310"/>
    <n v="284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n v="4000"/>
    <n v="4051.9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n v="28450"/>
    <n v="285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n v="5250"/>
    <n v="536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n v="2600"/>
    <n v="339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n v="1000"/>
    <n v="166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n v="6000"/>
    <n v="852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n v="22000"/>
    <n v="4035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n v="2500"/>
    <n v="275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n v="19250"/>
    <n v="25213.6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n v="2000"/>
    <n v="20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n v="2000"/>
    <n v="20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n v="14000"/>
    <n v="1986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n v="10000"/>
    <n v="3086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n v="2000"/>
    <n v="20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n v="5000"/>
    <n v="60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n v="11508"/>
    <n v="11987.50000000000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n v="5000"/>
    <n v="5380.5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n v="1540"/>
    <n v="1662.4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n v="12000"/>
    <n v="120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n v="462"/>
    <n v="46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n v="11000"/>
    <n v="1408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n v="10000"/>
    <n v="1162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n v="3000"/>
    <n v="328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n v="10000"/>
    <n v="101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n v="8600"/>
    <n v="1109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n v="6160"/>
    <n v="6607.3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n v="15000"/>
    <n v="1528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n v="10000"/>
    <n v="102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n v="20000"/>
    <n v="20025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n v="3465"/>
    <n v="3579.214100000000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n v="5000"/>
    <n v="74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n v="3000"/>
    <n v="464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n v="2000"/>
    <n v="2270.3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n v="1200"/>
    <n v="208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n v="9240"/>
    <n v="9935.640000000001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n v="2000"/>
    <n v="237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n v="2000"/>
    <n v="23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n v="462"/>
    <n v="587.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n v="10000"/>
    <n v="11094.2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n v="500"/>
    <n v="6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n v="1800"/>
    <n v="22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n v="2200"/>
    <n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n v="900"/>
    <n v="9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n v="420"/>
    <n v="474.314399999999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n v="3500"/>
    <n v="404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n v="300"/>
    <n v="4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n v="400"/>
    <n v="15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n v="42"/>
    <n v="1134.83999999999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n v="1001"/>
    <n v="1271.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n v="12000"/>
    <n v="1287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n v="750"/>
    <n v="14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n v="4000"/>
    <n v="400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n v="154"/>
    <n v="157.8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n v="500"/>
    <n v="5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n v="1200"/>
    <n v="150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n v="5040"/>
    <n v="5365.9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n v="2500"/>
    <n v="26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n v="3500"/>
    <n v="36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n v="6000"/>
    <n v="690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n v="500"/>
    <n v="50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n v="3000"/>
    <n v="36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n v="6600"/>
    <n v="6943.2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n v="1000"/>
    <n v="110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n v="192.5"/>
    <n v="200.2000000000000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n v="350"/>
    <n v="46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n v="1500"/>
    <n v="17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n v="400"/>
    <n v="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n v="3200"/>
    <n v="34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n v="1500"/>
    <n v="1590.2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n v="5000"/>
    <n v="50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n v="3500"/>
    <n v="35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n v="6000"/>
    <n v="766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n v="1001"/>
    <n v="1052.589999999999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n v="500"/>
    <n v="6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n v="2200"/>
    <n v="236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n v="5000"/>
    <n v="50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n v="7500"/>
    <n v="768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n v="1500"/>
    <n v="37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n v="1000"/>
    <n v="219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n v="1300"/>
    <n v="17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n v="4795"/>
    <n v="7411.70000000000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n v="5000"/>
    <n v="52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n v="5000"/>
    <n v="70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n v="3000"/>
    <n v="31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n v="450"/>
    <n v="63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n v="3500"/>
    <n v="397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n v="4500"/>
    <n v="4522.2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n v="5000"/>
    <n v="5651.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n v="3250"/>
    <n v="3398.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n v="542500"/>
    <n v="77.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n v="300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n v="10000000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n v="55000"/>
    <n v="15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n v="400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n v="660"/>
    <n v="92.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n v="25000"/>
    <n v="138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n v="8000"/>
    <n v="19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n v="100000"/>
    <n v="18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n v="2000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n v="46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n v="120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n v="80000"/>
    <n v="765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n v="71764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n v="500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n v="3000"/>
    <n v="40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n v="300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n v="34540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n v="150000"/>
    <n v="471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n v="20000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n v="12000"/>
    <n v="129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n v="300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n v="7535.0000000000009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n v="9900"/>
    <n v="2732.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n v="4500"/>
    <n v="3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n v="20000"/>
    <n v="11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n v="539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n v="5000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n v="10000"/>
    <n v="9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n v="130000"/>
    <n v="301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n v="342500"/>
    <n v="191.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n v="38000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n v="50000"/>
    <n v="35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n v="150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n v="1350000"/>
    <n v="8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n v="46200"/>
    <n v="2356.200000000000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n v="2995"/>
    <n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n v="500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n v="50000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n v="500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n v="5000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n v="2800"/>
    <n v="4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n v="200000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n v="120000"/>
    <n v="64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n v="1309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n v="5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n v="110000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n v="8000"/>
    <n v="32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n v="1925"/>
    <n v="431.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n v="10000"/>
    <n v="3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n v="5000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n v="9500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n v="854.7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n v="504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n v="15400"/>
    <n v="998.6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n v="150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n v="450"/>
    <n v="18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n v="4200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n v="1000"/>
    <n v="2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n v="924"/>
    <n v="308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n v="2635.71"/>
    <n v="555.9400000000000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n v="100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n v="9625"/>
    <n v="3451.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n v="1980"/>
    <n v="67.32000000000000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n v="361599.99999999994"/>
    <n v="19887.99999999999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n v="500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n v="5000"/>
    <n v="8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n v="150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n v="500000"/>
    <n v="34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n v="1200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n v="6850.0000000000009"/>
    <n v="342.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n v="1000000"/>
    <n v="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n v="77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n v="1925"/>
    <n v="2.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n v="200000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n v="2695"/>
    <n v="1128.0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n v="1925"/>
    <n v="201.7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n v="25000"/>
    <n v="27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n v="1000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n v="6000"/>
    <n v="1571.5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n v="650"/>
    <n v="38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n v="600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n v="1925"/>
    <n v="574.4199999999999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n v="411000.00000000006"/>
    <n v="208466.0500000000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n v="8000"/>
    <n v="13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n v="1270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n v="18480"/>
    <n v="2811.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n v="6850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n v="2500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n v="12000"/>
    <n v="30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n v="5000"/>
    <n v="22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n v="630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n v="5000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n v="1250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n v="3388"/>
    <n v="7.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n v="50000"/>
    <n v="27849.2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n v="878999.99999999988"/>
    <n v="104978.9699999999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n v="50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n v="50000"/>
    <n v="881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n v="50000"/>
    <n v="36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n v="5000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n v="1000"/>
    <n v="1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n v="150000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n v="8220000.0000000009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n v="20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n v="22330"/>
    <n v="192.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n v="2800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n v="616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n v="252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n v="15000"/>
    <n v="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n v="150000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n v="3080"/>
    <n v="84.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n v="35000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n v="1000"/>
    <n v="40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n v="1000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n v="15000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n v="1500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n v="2600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n v="1370"/>
    <n v="342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n v="15000"/>
    <n v="16145.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n v="36400"/>
    <n v="410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n v="13000"/>
    <n v="147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n v="25000"/>
    <n v="2564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n v="3500"/>
    <n v="3981.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n v="5000"/>
    <n v="518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n v="5000"/>
    <n v="1527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n v="5000"/>
    <n v="670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n v="85000"/>
    <n v="861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n v="10000"/>
    <n v="112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n v="30000"/>
    <n v="316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n v="3500"/>
    <n v="439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n v="5000"/>
    <n v="92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n v="1500"/>
    <n v="151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n v="24000"/>
    <n v="28067.3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n v="8000"/>
    <n v="8538.6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n v="13000"/>
    <n v="1808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n v="35000"/>
    <n v="37354.26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n v="30000"/>
    <n v="573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n v="75000"/>
    <n v="98953.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n v="10000"/>
    <n v="1064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n v="20000"/>
    <n v="2148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n v="2500"/>
    <n v="60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n v="25000"/>
    <n v="29520.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n v="5000"/>
    <n v="59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n v="5000"/>
    <n v="555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n v="1000"/>
    <n v="145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n v="7584.5"/>
    <n v="9983.388800000000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n v="5000"/>
    <n v="55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n v="137000"/>
    <n v="201710.264900000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n v="2300"/>
    <n v="35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n v="30000"/>
    <n v="314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n v="3000"/>
    <n v="5323.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n v="5000"/>
    <n v="5388.7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n v="4000"/>
    <n v="624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n v="20000"/>
    <n v="2167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n v="4000"/>
    <n v="590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n v="65000"/>
    <n v="7174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n v="27000"/>
    <n v="405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n v="17000"/>
    <n v="26744.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n v="75000"/>
    <n v="11710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n v="5500"/>
    <n v="6632.3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n v="45000"/>
    <n v="4553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n v="18000"/>
    <n v="20569.0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n v="40000"/>
    <n v="41850.4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n v="14000"/>
    <n v="32035.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n v="15000"/>
    <n v="1637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n v="15000"/>
    <n v="2644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n v="50000"/>
    <n v="51605.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n v="11550"/>
    <n v="12106.71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n v="4500"/>
    <n v="4800.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n v="5000"/>
    <n v="60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n v="75000"/>
    <n v="76130.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n v="26000"/>
    <n v="2636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n v="5000"/>
    <n v="50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n v="50000"/>
    <n v="66554.55999999999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n v="25000"/>
    <n v="29681.5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n v="20000"/>
    <n v="201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n v="126000"/>
    <n v="137254.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n v="10000"/>
    <n v="17895.2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n v="25000"/>
    <n v="25430.6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n v="13000"/>
    <n v="15435.5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n v="10000"/>
    <n v="100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n v="3000"/>
    <n v="412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n v="3400"/>
    <n v="787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n v="7500"/>
    <n v="977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n v="1000"/>
    <n v="292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n v="22000"/>
    <n v="2449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n v="12000"/>
    <n v="12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n v="18000"/>
    <n v="214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n v="1000"/>
    <n v="1041.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n v="20000"/>
    <n v="20820.3300000000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n v="8000"/>
    <n v="89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n v="17000"/>
    <n v="178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n v="1000"/>
    <n v="3851.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n v="25000"/>
    <n v="253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n v="19800"/>
    <n v="22527.12000000000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n v="30000"/>
    <n v="3024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n v="5000"/>
    <n v="1416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n v="5000"/>
    <n v="56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n v="15400"/>
    <n v="16413.3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n v="29400"/>
    <n v="30182.87999999999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n v="25000"/>
    <n v="2697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n v="5400"/>
    <n v="66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n v="8500"/>
    <n v="86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n v="50000"/>
    <n v="5219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n v="150000"/>
    <n v="169394.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n v="4000"/>
    <n v="545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n v="75000"/>
    <n v="77710.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n v="10000"/>
    <n v="1055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n v="35000"/>
    <n v="3564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n v="40000"/>
    <n v="4264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n v="100000"/>
    <n v="113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n v="40000"/>
    <n v="500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n v="10000"/>
    <n v="101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n v="8500"/>
    <n v="87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n v="25000"/>
    <n v="29209.7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n v="3000"/>
    <n v="3035.0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n v="15000"/>
    <n v="16520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n v="6000"/>
    <n v="648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n v="35000"/>
    <n v="4375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n v="3500"/>
    <n v="37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n v="55000"/>
    <n v="55201.5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n v="30000"/>
    <n v="30608.5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n v="33500"/>
    <n v="3419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n v="14500"/>
    <n v="178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n v="10000"/>
    <n v="17028.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n v="40000"/>
    <n v="44636.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n v="10000"/>
    <n v="103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n v="11260"/>
    <n v="12007.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n v="25000"/>
    <n v="28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n v="28560"/>
    <n v="36368.639999999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n v="10000"/>
    <n v="116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n v="58425"/>
    <n v="63460.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n v="3500"/>
    <n v="363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n v="35000"/>
    <n v="4069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n v="7500"/>
    <n v="7701.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n v="15000"/>
    <n v="261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n v="50000"/>
    <n v="515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n v="24200"/>
    <n v="2537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n v="12000"/>
    <n v="1216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n v="35000"/>
    <n v="38876.94999999999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n v="9665"/>
    <n v="120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n v="8925"/>
    <n v="904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n v="7000"/>
    <n v="7711.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n v="11550"/>
    <n v="12008.9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n v="38000"/>
    <n v="385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n v="10000"/>
    <n v="10335.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n v="12500"/>
    <n v="130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n v="6500"/>
    <n v="7160.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n v="25000"/>
    <n v="305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n v="150000"/>
    <n v="17125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n v="231"/>
    <n v="289.5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n v="7500"/>
    <n v="80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n v="6000"/>
    <n v="78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n v="500"/>
    <n v="6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n v="1886.5"/>
    <n v="1998.9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n v="12000"/>
    <n v="1372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n v="3960"/>
    <n v="4425.9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n v="15000"/>
    <n v="174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n v="4000"/>
    <n v="566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n v="25000"/>
    <n v="26182.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n v="600"/>
    <n v="15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n v="999"/>
    <n v="20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n v="20000"/>
    <n v="2242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n v="25000"/>
    <n v="26495.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n v="600"/>
    <n v="60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n v="38000"/>
    <n v="8131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n v="5000"/>
    <n v="630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n v="68000"/>
    <n v="123444.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n v="1000"/>
    <n v="10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n v="20000"/>
    <n v="201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n v="18500"/>
    <n v="1866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n v="50000"/>
    <n v="552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n v="3948"/>
    <n v="4417.559999999999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n v="10000"/>
    <n v="10804.4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n v="15000"/>
    <n v="160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n v="12444"/>
    <n v="12929.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n v="7500"/>
    <n v="9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n v="15400"/>
    <n v="16447.9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n v="10000"/>
    <n v="11230.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n v="50000"/>
    <n v="519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n v="2000"/>
    <n v="283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n v="5000"/>
    <n v="526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n v="35000"/>
    <n v="3608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n v="2820"/>
    <n v="303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n v="2800"/>
    <n v="3015.7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n v="2000"/>
    <n v="203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n v="6000"/>
    <n v="6086.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n v="385"/>
    <n v="526.680000000000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n v="1320"/>
    <n v="1693.56000000000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n v="30000"/>
    <n v="3031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n v="2500"/>
    <n v="317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n v="12800"/>
    <n v="134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n v="18500"/>
    <n v="190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n v="1848"/>
    <n v="1887.679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n v="1000"/>
    <n v="1202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n v="10500"/>
    <n v="1052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n v="22400"/>
    <n v="225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n v="8000"/>
    <n v="80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n v="3300"/>
    <n v="14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n v="15000"/>
    <n v="3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n v="40000"/>
    <n v="4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n v="20000"/>
    <n v="15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n v="3000"/>
    <n v="203.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n v="50000"/>
    <n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n v="10000"/>
    <n v="13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n v="650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n v="12000"/>
    <n v="67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n v="500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n v="1000"/>
    <n v="2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n v="2310"/>
    <n v="319.5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n v="6000"/>
    <n v="5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n v="300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n v="2500"/>
    <n v="12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n v="110000"/>
    <n v="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n v="100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n v="924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n v="20000"/>
    <n v="187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n v="45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n v="500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n v="308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n v="17000"/>
    <n v="669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n v="13200"/>
    <n v="13.20000000000000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n v="100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n v="60000"/>
    <n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n v="10500"/>
    <n v="76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n v="23100"/>
    <n v="3.8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n v="2500"/>
    <n v="82.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n v="1540"/>
    <n v="34.6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n v="50000"/>
    <n v="39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n v="2000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n v="750"/>
    <n v="48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n v="94875"/>
    <n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n v="10000"/>
    <n v="8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n v="650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n v="8888"/>
    <n v="6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n v="2640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n v="7700"/>
    <n v="632.1699999999999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n v="3900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n v="8500"/>
    <n v="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n v="423.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n v="10000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n v="55000"/>
    <n v="125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n v="848.4"/>
    <n v="0.8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n v="512"/>
    <n v="13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n v="10000"/>
    <n v="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n v="20000"/>
    <n v="43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n v="750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n v="462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n v="5000"/>
    <n v="5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n v="55000"/>
    <n v="654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n v="800"/>
    <n v="14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n v="30000"/>
    <n v="86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n v="330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n v="200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n v="220000"/>
    <n v="4906.5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n v="150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n v="1000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n v="15000"/>
    <n v="488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n v="40000"/>
    <n v="776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n v="30000"/>
    <n v="18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n v="1000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n v="11550"/>
    <n v="5798.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n v="61600"/>
    <n v="114.7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n v="29226.12"/>
    <n v="6402.557700000000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n v="753500.00000000012"/>
    <n v="68.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n v="6600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n v="1200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n v="74997"/>
    <n v="21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n v="100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n v="1000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n v="87899999.99999998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n v="2310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n v="20000"/>
    <n v="3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n v="700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n v="6000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n v="4480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n v="65108"/>
    <n v="299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n v="20000"/>
    <n v="19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n v="6500"/>
    <n v="21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n v="1000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n v="20000"/>
    <n v="2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n v="5005"/>
    <n v="87.7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n v="24500"/>
    <n v="3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n v="12000"/>
    <n v="5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n v="20000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n v="20000"/>
    <n v="6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n v="50000"/>
    <n v="4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n v="3850"/>
    <n v="7.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n v="1400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n v="5000"/>
    <n v="15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n v="8000"/>
    <n v="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n v="50000"/>
    <n v="696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n v="1980"/>
    <n v="6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n v="97000"/>
    <n v="2465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n v="385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n v="15000"/>
    <n v="2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n v="717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n v="12001"/>
    <n v="27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n v="3850"/>
    <n v="3930.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n v="5000"/>
    <n v="523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n v="3000"/>
    <n v="34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n v="5000"/>
    <n v="60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n v="2695"/>
    <n v="2928.733500000000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n v="12000"/>
    <n v="12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n v="1155"/>
    <n v="1316.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n v="10000"/>
    <n v="1008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n v="1150"/>
    <n v="13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n v="1584"/>
    <n v="2065.800000000000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n v="3405"/>
    <n v="367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n v="4000"/>
    <n v="40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n v="10000"/>
    <n v="1232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n v="1540"/>
    <n v="1543.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n v="135600"/>
    <n v="1419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n v="1540"/>
    <n v="1578.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n v="2541"/>
    <n v="3004.92500000000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n v="2000"/>
    <n v="24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n v="5000"/>
    <n v="151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n v="385"/>
    <n v="387.4794000000000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n v="1500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n v="450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n v="25000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n v="30140.000000000004"/>
    <n v="95.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n v="500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n v="42000"/>
    <n v="11501.2799999999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n v="60000"/>
    <n v="5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n v="5775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n v="7700"/>
    <n v="6.9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n v="1925"/>
    <n v="52.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n v="6600"/>
    <n v="46.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n v="75000"/>
    <n v="378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n v="5940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n v="25000"/>
    <n v="1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n v="3870"/>
    <n v="14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n v="5775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n v="80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n v="126000"/>
    <n v="1147.4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n v="7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n v="24000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n v="132000"/>
    <n v="15.8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n v="15000"/>
    <n v="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n v="4200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n v="102750.00000000001"/>
    <n v="93.16000000000001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n v="15120"/>
    <n v="0.8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n v="1925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n v="500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n v="1000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n v="36505"/>
    <n v="365.0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n v="3300"/>
    <n v="26.40000000000000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n v="8500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n v="25000"/>
    <n v="10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n v="250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n v="88888"/>
    <n v="34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n v="8608.6"/>
    <n v="61.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n v="50400"/>
    <n v="217.5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n v="8000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n v="500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n v="96250"/>
    <n v="10.78000000000000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n v="12000"/>
    <n v="17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n v="300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n v="40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n v="10000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n v="900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n v="1000"/>
    <n v="1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n v="693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n v="10000"/>
    <n v="5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n v="39600"/>
    <n v="359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n v="7560"/>
    <n v="252.8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n v="750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n v="3850"/>
    <n v="171.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n v="100000"/>
    <n v="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n v="750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n v="385"/>
    <n v="88.5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n v="25000"/>
    <n v="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n v="100000"/>
    <n v="4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n v="20000"/>
    <n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n v="7500"/>
    <n v="2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n v="2500"/>
    <n v="85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n v="50000"/>
    <n v="3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n v="50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n v="13200"/>
    <n v="184.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n v="7000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n v="15000"/>
    <n v="590.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n v="150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n v="5000"/>
    <n v="1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n v="4200"/>
    <n v="8.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n v="25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n v="150000"/>
    <n v="146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n v="600.6"/>
    <n v="3.8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n v="1380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n v="6720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n v="840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n v="60000"/>
    <n v="128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n v="1000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n v="767.35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n v="420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n v="1540"/>
    <n v="46.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n v="40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n v="250000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n v="39600"/>
    <n v="39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n v="25000"/>
    <n v="26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n v="6000"/>
    <n v="34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n v="102750.00000000001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n v="500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n v="3300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n v="25000"/>
    <n v="43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n v="3955499.9999999995"/>
    <n v="791.0999999999999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n v="500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n v="274000"/>
    <n v="479.5000000000000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n v="1199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n v="66000"/>
    <n v="910.8000000000000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n v="1680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n v="10000"/>
    <n v="124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n v="500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n v="2500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n v="1540"/>
    <n v="3.0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n v="7700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n v="168000"/>
    <n v="15.1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n v="100000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n v="58.8"/>
    <n v="84.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n v="40000"/>
    <n v="476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n v="16800"/>
    <n v="245361.4799999999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n v="25000"/>
    <n v="264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n v="25000"/>
    <n v="75029.4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n v="2000"/>
    <n v="55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n v="800"/>
    <n v="1055.0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n v="2640"/>
    <n v="2826.120000000000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n v="35000"/>
    <n v="4438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n v="2500"/>
    <n v="34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n v="1500"/>
    <n v="16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n v="25000"/>
    <n v="2513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n v="3000"/>
    <n v="30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n v="75000"/>
    <n v="106084.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n v="12000"/>
    <n v="3207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n v="8000"/>
    <n v="1175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n v="5000"/>
    <n v="1067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n v="15000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n v="28888"/>
    <n v="3017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n v="3000"/>
    <n v="30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n v="50000"/>
    <n v="15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n v="10000"/>
    <n v="9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n v="39000"/>
    <n v="15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n v="1256000"/>
    <n v="439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n v="12000"/>
    <n v="90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n v="10000"/>
    <n v="186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n v="200000"/>
    <n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n v="42000"/>
    <n v="4208.399999999999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n v="15000"/>
    <n v="68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n v="1757999.9999999998"/>
    <n v="378101.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n v="75600"/>
    <n v="22133.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n v="30000"/>
    <n v="118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n v="50000"/>
    <n v="108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n v="100000"/>
    <n v="20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n v="50000"/>
    <n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n v="6000"/>
    <n v="89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n v="132000"/>
    <n v="1941.7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n v="42000"/>
    <n v="10745.27999999999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n v="29000"/>
    <n v="110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n v="57000"/>
    <n v="882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n v="75000"/>
    <n v="194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n v="250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n v="50000"/>
    <n v="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n v="35000"/>
    <n v="29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n v="320000"/>
    <n v="239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n v="2000"/>
    <n v="55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n v="42000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n v="2114000"/>
    <n v="750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n v="20000"/>
    <n v="1459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n v="200000"/>
    <n v="115297.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n v="20000"/>
    <n v="246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n v="50000"/>
    <n v="26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n v="15400"/>
    <n v="1005.6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n v="100000"/>
    <n v="3533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n v="150000"/>
    <n v="59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n v="60000"/>
    <n v="63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n v="147000"/>
    <n v="0.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n v="4200"/>
    <n v="1947.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n v="100000"/>
    <n v="1539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n v="130000"/>
    <n v="107148.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n v="12600"/>
    <n v="338.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n v="17710"/>
    <n v="4710.859999999999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n v="15000"/>
    <n v="4622.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n v="15000"/>
    <n v="83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n v="72600"/>
    <n v="634.9200000000000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n v="84000"/>
    <n v="820.6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n v="8400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n v="52360"/>
    <n v="41326.362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n v="30800"/>
    <n v="6804.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n v="15000"/>
    <n v="6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n v="1584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n v="84000"/>
    <n v="28384.4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n v="48500"/>
    <n v="10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n v="21000"/>
    <n v="167.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n v="15000"/>
    <n v="224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n v="27500"/>
    <n v="138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n v="7000"/>
    <n v="7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n v="100000"/>
    <n v="30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n v="12000"/>
    <n v="9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n v="15000"/>
    <n v="19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n v="1900"/>
    <n v="273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n v="8200"/>
    <n v="100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n v="25000"/>
    <n v="3300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n v="5000"/>
    <n v="5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n v="7000"/>
    <n v="7383.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n v="20000"/>
    <n v="2007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n v="2500"/>
    <n v="25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n v="3500"/>
    <n v="54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n v="7500"/>
    <n v="7917.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n v="4000"/>
    <n v="522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n v="20000"/>
    <n v="2643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n v="5000"/>
    <n v="63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n v="30.8"/>
    <n v="49.2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n v="1925"/>
    <n v="2319.240000000000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n v="11220"/>
    <n v="14084.4000000000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n v="47000"/>
    <n v="5377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n v="3600"/>
    <n v="1134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n v="5000"/>
    <n v="61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n v="1500"/>
    <n v="16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n v="6000"/>
    <n v="95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n v="3000"/>
    <n v="32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n v="13000"/>
    <n v="13293.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n v="1400"/>
    <n v="15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n v="550"/>
    <n v="8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n v="5000"/>
    <n v="51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n v="2220"/>
    <n v="397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n v="2987"/>
    <n v="33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n v="5880"/>
    <n v="5882.51999999999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n v="2000"/>
    <n v="200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n v="10000"/>
    <n v="105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n v="4444"/>
    <n v="455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n v="3000"/>
    <n v="35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n v="6850.0000000000009"/>
    <n v="7651.450000000000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n v="10000"/>
    <n v="128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n v="2000"/>
    <n v="207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n v="2500"/>
    <n v="2547.6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n v="700"/>
    <n v="82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n v="250"/>
    <n v="59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n v="2500"/>
    <n v="25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n v="3850"/>
    <n v="3923.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n v="220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n v="5000"/>
    <n v="2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n v="7399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n v="3303.3"/>
    <n v="3.8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n v="500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n v="7000"/>
    <n v="25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n v="528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n v="5000"/>
    <n v="17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n v="250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n v="4000"/>
    <n v="165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n v="1750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n v="3800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n v="15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n v="2894.4300000000003"/>
    <n v="24.6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n v="500"/>
    <n v="35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n v="10000"/>
    <n v="17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n v="7000"/>
    <n v="35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n v="3000"/>
    <n v="2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n v="50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n v="15000"/>
    <n v="4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n v="1000"/>
    <n v="104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n v="800"/>
    <n v="1065.2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n v="700"/>
    <n v="7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n v="1500"/>
    <n v="22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n v="1000"/>
    <n v="102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n v="500"/>
    <n v="903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n v="5000"/>
    <n v="71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n v="1200"/>
    <n v="137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n v="1000"/>
    <n v="2035.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n v="1700"/>
    <n v="186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n v="10000"/>
    <n v="14437.4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n v="7500"/>
    <n v="779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n v="2500"/>
    <n v="2511.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n v="2750"/>
    <n v="2826.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n v="8000"/>
    <n v="84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n v="14000"/>
    <n v="1565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n v="10000"/>
    <n v="1013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n v="3000"/>
    <n v="322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n v="3500"/>
    <n v="40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n v="5000"/>
    <n v="500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n v="1155"/>
    <n v="1757.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n v="2000"/>
    <n v="2230.429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n v="6000"/>
    <n v="608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n v="2300"/>
    <n v="28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n v="5500"/>
    <n v="55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n v="3000"/>
    <n v="31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n v="8000"/>
    <n v="835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n v="4000"/>
    <n v="42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n v="5940"/>
    <n v="594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n v="4000"/>
    <n v="415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n v="1500"/>
    <n v="157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n v="1000"/>
    <n v="10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n v="600"/>
    <n v="9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n v="1500"/>
    <n v="23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n v="1000"/>
    <n v="127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n v="4000"/>
    <n v="42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n v="7000"/>
    <n v="8058.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n v="1500"/>
    <n v="2056.6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n v="350"/>
    <n v="54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n v="400"/>
    <n v="43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n v="2000"/>
    <n v="268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n v="17482"/>
    <n v="174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n v="3000"/>
    <n v="357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n v="800"/>
    <n v="143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n v="1600"/>
    <n v="2150.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n v="12500"/>
    <n v="1255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n v="5500"/>
    <n v="558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n v="300"/>
    <n v="3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n v="1300"/>
    <n v="139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n v="385"/>
    <n v="400.4000000000000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n v="1800"/>
    <n v="194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n v="1500"/>
    <n v="35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n v="15000"/>
    <n v="15091.0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n v="6000"/>
    <n v="61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n v="5500"/>
    <n v="720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n v="2000"/>
    <n v="234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n v="5000"/>
    <n v="5046.52000000000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n v="2500"/>
    <n v="30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n v="2000"/>
    <n v="290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n v="5000"/>
    <n v="5830.8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n v="10000"/>
    <n v="12041.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n v="5000"/>
    <n v="506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n v="3300"/>
    <n v="3442.5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n v="3000"/>
    <n v="80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n v="3000"/>
    <n v="582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n v="5000"/>
    <n v="6019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n v="847"/>
    <n v="1033.347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n v="300"/>
    <n v="3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n v="4000"/>
    <n v="479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n v="4000"/>
    <n v="620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n v="1680"/>
    <n v="2191.5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n v="3500"/>
    <n v="367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n v="300"/>
    <n v="3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n v="27800"/>
    <n v="32865.30000000000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n v="1450"/>
    <n v="15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n v="210"/>
    <n v="457.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n v="1008"/>
    <n v="100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n v="924"/>
    <n v="1330.613900000000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n v="4000"/>
    <n v="418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n v="14000"/>
    <n v="25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n v="4500"/>
    <n v="10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n v="38500"/>
    <n v="130.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n v="2000"/>
    <n v="9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n v="6500"/>
    <n v="2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n v="2200"/>
    <n v="4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n v="3500"/>
    <n v="6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n v="5000"/>
    <n v="12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n v="4500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n v="8800"/>
    <n v="10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n v="15400"/>
    <n v="47.7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n v="6000"/>
    <n v="3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n v="8000"/>
    <n v="6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n v="3500"/>
    <n v="4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n v="3000"/>
    <n v="7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n v="500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n v="2427.04"/>
    <n v="990.2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n v="2000"/>
    <n v="135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n v="5000"/>
    <n v="6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n v="2100"/>
    <n v="64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n v="3780"/>
    <n v="1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n v="375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n v="1500"/>
    <n v="3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n v="5000"/>
    <n v="200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n v="2000"/>
    <n v="2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n v="1000"/>
    <n v="75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n v="500"/>
    <n v="2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n v="100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n v="1000"/>
    <n v="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n v="25000"/>
    <n v="2360.32000000000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n v="3000"/>
    <n v="1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n v="8000"/>
    <n v="26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n v="6000"/>
    <n v="244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n v="2000"/>
    <n v="2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n v="20000"/>
    <n v="78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n v="8000"/>
    <n v="1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n v="8000"/>
    <n v="32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n v="300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n v="2500"/>
    <n v="7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n v="750"/>
    <n v="28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n v="5000"/>
    <n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n v="650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n v="30000"/>
    <n v="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n v="5000"/>
    <n v="16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n v="50000"/>
    <n v="15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n v="6500"/>
    <n v="19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n v="1500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n v="290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n v="250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n v="16000"/>
    <n v="5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n v="423.5"/>
    <n v="94.71000000000000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n v="10000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n v="3500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n v="30000"/>
    <n v="19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n v="150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n v="6500"/>
    <n v="37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n v="330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n v="500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n v="3003"/>
    <n v="150.9200000000000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n v="200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n v="550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n v="15000"/>
    <n v="463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n v="27000"/>
    <n v="568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n v="15000"/>
    <n v="3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n v="3000"/>
    <n v="3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n v="6000"/>
    <n v="16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n v="700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n v="2000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n v="14500"/>
    <n v="157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n v="50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n v="900"/>
    <n v="3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n v="1540"/>
    <n v="100.8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n v="9500"/>
    <n v="138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n v="2000"/>
    <n v="12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n v="6600"/>
    <n v="2006.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n v="3500"/>
    <n v="5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n v="140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n v="3500"/>
    <n v="4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n v="700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n v="275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n v="9000"/>
    <n v="154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n v="50000"/>
    <n v="116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n v="7500"/>
    <n v="66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n v="3000"/>
    <n v="28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n v="50000"/>
    <n v="666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n v="84000"/>
    <n v="2086.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n v="15000"/>
    <n v="28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n v="85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n v="3360"/>
    <n v="403.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n v="16800"/>
    <n v="229.3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n v="6600"/>
    <n v="1850.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n v="50000"/>
    <n v="1919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n v="49000"/>
    <n v="1957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n v="15000"/>
    <n v="1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n v="15000"/>
    <n v="65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n v="300000"/>
    <n v="1698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n v="50000"/>
    <n v="86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n v="12000"/>
    <n v="2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n v="7777"/>
    <n v="8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n v="50000"/>
    <n v="194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n v="55650"/>
    <n v="2565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n v="95000"/>
    <n v="4007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n v="2500"/>
    <n v="71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n v="35000"/>
    <n v="37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n v="145200"/>
    <n v="1160.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n v="25000"/>
    <n v="29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n v="12000"/>
    <n v="177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n v="20000"/>
    <n v="356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n v="8000"/>
    <n v="1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n v="634200"/>
    <n v="2959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n v="6600"/>
    <n v="3030.720000000000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n v="100000"/>
    <n v="22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n v="20000"/>
    <n v="69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n v="20000"/>
    <n v="41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n v="50000"/>
    <n v="28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n v="100000"/>
    <n v="260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n v="205500.00000000003"/>
    <n v="3957.930000000000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n v="2268"/>
    <n v="763.5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n v="1519694.3099999998"/>
    <n v="855029.6699999999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n v="35000"/>
    <n v="28986.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n v="10000"/>
    <n v="148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n v="88888"/>
    <n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n v="17500"/>
    <n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n v="87543.959999999992"/>
    <n v="25830.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n v="10000"/>
    <n v="1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n v="25200"/>
    <n v="1585.919999999999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n v="15400"/>
    <n v="1963.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n v="42000"/>
    <n v="5552.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n v="420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n v="10000"/>
    <n v="16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n v="25000"/>
    <n v="2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n v="3850"/>
    <n v="163.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n v="100000"/>
    <n v="46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n v="70000"/>
    <n v="1756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n v="200000"/>
    <n v="466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n v="10000"/>
    <n v="7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n v="4000"/>
    <n v="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n v="5000"/>
    <n v="6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n v="79200"/>
    <n v="46378.20000000000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n v="198000"/>
    <n v="15421.560000000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n v="894700"/>
    <n v="198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n v="3850"/>
    <n v="40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n v="9999"/>
    <n v="296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n v="16800"/>
    <n v="2697.2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n v="25000"/>
    <n v="2055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n v="200000"/>
    <n v="1501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n v="4000"/>
    <n v="2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n v="30000"/>
    <n v="1329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n v="1976590"/>
    <n v="528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n v="50000"/>
    <n v="65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n v="115250"/>
    <n v="2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n v="2000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n v="5000"/>
    <n v="1076751.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n v="25000"/>
    <n v="863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n v="10000"/>
    <n v="306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n v="8190"/>
    <n v="218.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n v="100000"/>
    <n v="284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n v="250000"/>
    <n v="5719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n v="20000"/>
    <n v="62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n v="45000"/>
    <n v="213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n v="2046"/>
    <n v="4205.52000000000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n v="3000"/>
    <n v="10554.1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n v="2000"/>
    <n v="229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n v="1540"/>
    <n v="3652.1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n v="175799.99999999997"/>
    <n v="208565.164499999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n v="70000"/>
    <n v="76949.8200000000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n v="5390"/>
    <n v="5390.446600000000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n v="7501"/>
    <n v="77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n v="7700"/>
    <n v="9029.790000000000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n v="87899.999999999985"/>
    <n v="98237.0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n v="2000"/>
    <n v="68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n v="10000"/>
    <n v="1074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n v="5400"/>
    <n v="5858.8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n v="1022.5600000000001"/>
    <n v="1051.8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n v="5000"/>
    <n v="6500.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n v="4600"/>
    <n v="495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n v="4500"/>
    <n v="5056.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n v="1000"/>
    <n v="10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n v="1500"/>
    <n v="21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n v="500"/>
    <n v="6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n v="8500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n v="5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n v="65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n v="100000"/>
    <n v="853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n v="7000"/>
    <n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n v="10000"/>
    <n v="26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n v="252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n v="200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n v="15000"/>
    <n v="21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n v="1200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n v="250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n v="50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n v="433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n v="150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n v="250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n v="350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n v="1000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n v="1000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n v="4000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n v="110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n v="500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n v="400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n v="199"/>
    <n v="19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n v="100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n v="90000"/>
    <n v="807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n v="4110"/>
    <n v="110.9700000000000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n v="150000"/>
    <n v="505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n v="500"/>
    <n v="1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n v="30000"/>
    <n v="4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n v="2200"/>
    <n v="8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n v="10000"/>
    <n v="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n v="903.9999999999998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n v="75000"/>
    <n v="5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n v="75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n v="54000"/>
    <n v="340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n v="1000"/>
    <n v="4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n v="75000"/>
    <n v="4707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n v="25000"/>
    <n v="73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n v="600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n v="21840"/>
    <n v="569.5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n v="20000"/>
    <n v="182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n v="68000"/>
    <n v="1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n v="10000"/>
    <n v="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n v="66000"/>
    <n v="541.2000000000000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n v="55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n v="39600"/>
    <n v="1354.320000000000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n v="18000"/>
    <n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n v="110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n v="45000"/>
    <n v="6382.3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n v="12600"/>
    <n v="986.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n v="17808.63"/>
    <n v="6.850000000000000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n v="154"/>
    <n v="19.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n v="2000"/>
    <n v="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n v="396"/>
    <n v="55.7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n v="18000"/>
    <n v="3294.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n v="500000"/>
    <n v="2517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n v="12000"/>
    <n v="215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n v="100000"/>
    <n v="4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n v="25000"/>
    <n v="180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n v="3850"/>
    <n v="19.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n v="3360"/>
    <n v="8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n v="100000"/>
    <n v="4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n v="8000"/>
    <n v="4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n v="15000"/>
    <n v="24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n v="46200"/>
    <n v="2287.6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n v="900000"/>
    <n v="143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n v="400"/>
    <n v="1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n v="1000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n v="25000"/>
    <n v="73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n v="10000"/>
    <n v="4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n v="50000"/>
    <n v="25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n v="250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n v="88000"/>
    <n v="31272.9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n v="770"/>
    <n v="3.8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n v="4620"/>
    <n v="7.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n v="40000"/>
    <n v="5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n v="500000"/>
    <n v="178.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n v="840"/>
    <n v="69.7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n v="6165.0000000000009"/>
    <n v="149.33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n v="210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n v="2500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n v="250000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n v="2464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n v="5000"/>
    <n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n v="90000"/>
    <n v="4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n v="231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n v="2000"/>
    <n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n v="35000"/>
    <n v="58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n v="770"/>
    <n v="0.7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n v="20000"/>
    <n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n v="5000"/>
    <n v="1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n v="54800.000000000007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n v="13200"/>
    <n v="1898.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n v="2310"/>
    <n v="15.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n v="34250"/>
    <n v="1.3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n v="840"/>
    <n v="4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n v="3519.6"/>
    <n v="226.7999999999999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n v="25000"/>
    <n v="987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n v="35000"/>
    <n v="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n v="800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n v="385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n v="42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n v="400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n v="45000"/>
    <n v="18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n v="930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n v="800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n v="6000"/>
    <n v="53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n v="3300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n v="15000"/>
    <n v="7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n v="50000"/>
    <n v="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n v="2500"/>
    <n v="25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n v="2500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n v="16000"/>
    <n v="91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n v="800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n v="5000"/>
    <n v="3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n v="25000"/>
    <n v="18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n v="650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n v="10000"/>
    <n v="1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n v="7500"/>
    <n v="3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n v="675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n v="30000"/>
    <n v="11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n v="1800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n v="60000"/>
    <n v="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n v="520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n v="1000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n v="10000"/>
    <n v="2070.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n v="15000"/>
    <n v="2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n v="60000"/>
    <n v="97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n v="18000"/>
    <n v="10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n v="10000"/>
    <n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n v="19250"/>
    <n v="7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n v="2500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n v="900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n v="12500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n v="15000"/>
    <n v="88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n v="20000"/>
    <n v="58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n v="239750.00000000003"/>
    <n v="13.70000000000000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n v="462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n v="7500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n v="79200"/>
    <n v="42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n v="50000"/>
    <n v="587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n v="50000"/>
    <n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n v="1000"/>
    <n v="4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n v="2500"/>
    <n v="1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n v="16940"/>
    <n v="17776.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n v="12500"/>
    <n v="131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n v="5775"/>
    <n v="6163.8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n v="8750"/>
    <n v="911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n v="2640"/>
    <n v="4238.520000000000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n v="9000"/>
    <n v="97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n v="500"/>
    <n v="67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n v="2700"/>
    <n v="294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n v="77"/>
    <n v="223.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n v="21000"/>
    <n v="218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n v="10500"/>
    <n v="33835.19999999999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n v="8400"/>
    <n v="1134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n v="11165"/>
    <n v="30135.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n v="15000"/>
    <n v="3799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n v="3500"/>
    <n v="91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n v="2046.66"/>
    <n v="2073.6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n v="4800"/>
    <n v="602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n v="4620"/>
    <n v="4732.62790000000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n v="34250"/>
    <n v="68241.07000000000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n v="16300"/>
    <n v="167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n v="13000"/>
    <n v="1338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n v="10920"/>
    <n v="11014.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n v="756"/>
    <n v="869.4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n v="14028"/>
    <n v="14612.6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n v="10000"/>
    <n v="155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n v="6000"/>
    <n v="636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n v="175799.99999999997"/>
    <n v="447085.7699999999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n v="1320"/>
    <n v="1334.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n v="2500"/>
    <n v="32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n v="5005"/>
    <n v="5116.65000000000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n v="2000"/>
    <n v="263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n v="5000"/>
    <n v="39304.0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n v="14000"/>
    <n v="2039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n v="26500"/>
    <n v="2718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n v="9000"/>
    <n v="1550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n v="16350"/>
    <n v="26024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n v="12600"/>
    <n v="13074.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n v="1694"/>
    <n v="1887.277700000000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n v="5280"/>
    <n v="14803.80000000000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n v="19800"/>
    <n v="2219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n v="15000"/>
    <n v="10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n v="3000"/>
    <n v="13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n v="50000"/>
    <n v="19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n v="200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n v="5000"/>
    <n v="146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n v="275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n v="50000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n v="500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n v="500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n v="1000"/>
    <n v="1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n v="3850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n v="7534"/>
    <n v="21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n v="250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n v="2500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n v="1000"/>
    <n v="17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n v="250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n v="8000"/>
    <n v="2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n v="5000"/>
    <n v="25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n v="91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n v="12000"/>
    <n v="169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n v="2000"/>
    <n v="207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n v="2000"/>
    <n v="240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n v="2000"/>
    <n v="234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n v="3500"/>
    <n v="427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n v="2500"/>
    <n v="379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n v="5000"/>
    <n v="52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n v="30000"/>
    <n v="6004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n v="6000"/>
    <n v="61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n v="3500"/>
    <n v="481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n v="10"/>
    <n v="30383.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n v="6700"/>
    <n v="133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n v="3000"/>
    <n v="607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n v="30000"/>
    <n v="35389.1299999999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n v="5500"/>
    <n v="162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n v="12000"/>
    <n v="25577.5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n v="2500"/>
    <n v="26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n v="3300"/>
    <n v="37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n v="2000"/>
    <n v="20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n v="8580"/>
    <n v="10760.6400000000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n v="1500"/>
    <n v="178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n v="650"/>
    <n v="10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n v="3500"/>
    <n v="4170.1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n v="9500"/>
    <n v="95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n v="22000"/>
    <n v="2239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n v="12000"/>
    <n v="140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n v="18800"/>
    <n v="2042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n v="10000"/>
    <n v="114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n v="7500"/>
    <n v="76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n v="5000"/>
    <n v="53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n v="5280"/>
    <n v="5464.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n v="25000"/>
    <n v="38743.8399999999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n v="15000"/>
    <n v="24321.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n v="3000"/>
    <n v="3132.6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n v="15000"/>
    <n v="15918.6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n v="6500"/>
    <n v="1007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n v="12516"/>
    <n v="13864.1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n v="15000"/>
    <n v="16636.7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n v="7000"/>
    <n v="775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n v="15000"/>
    <n v="1854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n v="1000"/>
    <n v="2110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n v="2000"/>
    <n v="20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n v="1540"/>
    <n v="1565.4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n v="1155"/>
    <n v="125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n v="192.5"/>
    <n v="465.8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n v="4000"/>
    <n v="401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n v="1500"/>
    <n v="187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n v="3500"/>
    <n v="38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n v="3000"/>
    <n v="437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n v="1309"/>
    <n v="1439.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n v="15000"/>
    <n v="1533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n v="385"/>
    <n v="469.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n v="1925"/>
    <n v="1962.7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n v="654.5"/>
    <n v="9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n v="20000"/>
    <n v="219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n v="1540"/>
    <n v="1611.610000000000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n v="3500"/>
    <n v="43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n v="3000"/>
    <n v="40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n v="2000"/>
    <n v="205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n v="2500"/>
    <n v="25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n v="2695"/>
    <n v="3510.5300999999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n v="30800"/>
    <n v="12205.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n v="30000"/>
    <n v="779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n v="110000"/>
    <n v="7177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n v="50000"/>
    <n v="575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n v="10000"/>
    <n v="113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n v="11500"/>
    <n v="1287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n v="20000"/>
    <n v="31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n v="250000"/>
    <n v="8007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n v="460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n v="40000"/>
    <n v="124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n v="180000"/>
    <n v="202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n v="100000"/>
    <n v="4040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n v="7500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n v="1256000"/>
    <n v="72012.76000000000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n v="40000"/>
    <n v="61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n v="4466"/>
    <n v="674.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n v="84000"/>
    <n v="422.5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n v="4060979.9999999995"/>
    <n v="52907.00999999999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n v="26950"/>
    <n v="81.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n v="15000"/>
    <n v="13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n v="50000"/>
    <n v="49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n v="20000"/>
    <n v="4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n v="100000"/>
    <n v="11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n v="48000"/>
    <n v="17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n v="75000"/>
    <n v="174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n v="50000"/>
    <n v="40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n v="35000"/>
    <n v="787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n v="250000"/>
    <n v="34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n v="9204.65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n v="3425.0000000000005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n v="133000"/>
    <n v="1430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n v="25000"/>
    <n v="49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n v="100000"/>
    <n v="849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n v="50000"/>
    <n v="2469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n v="30000"/>
    <n v="99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n v="50000"/>
    <n v="33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n v="168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n v="19250"/>
    <n v="13544.30000000000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n v="500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n v="50000"/>
    <n v="511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n v="1980"/>
    <n v="7479.12000000000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n v="300"/>
    <n v="37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n v="4900"/>
    <n v="72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n v="2500"/>
    <n v="255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n v="5875"/>
    <n v="59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n v="6600"/>
    <n v="13477.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n v="5000"/>
    <n v="5202.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n v="20000"/>
    <n v="202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n v="10000"/>
    <n v="1361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n v="1000"/>
    <n v="13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n v="924"/>
    <n v="1203.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n v="1925"/>
    <n v="2361.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n v="3400"/>
    <n v="6215.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n v="2000"/>
    <n v="250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n v="3000"/>
    <n v="335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n v="660"/>
    <n v="76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n v="1500"/>
    <n v="259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n v="4620"/>
    <n v="5820.4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n v="1000"/>
    <n v="10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n v="200"/>
    <n v="2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n v="263760"/>
    <n v="312932.4000000000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n v="7500"/>
    <n v="752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n v="7500"/>
    <n v="9486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n v="5000"/>
    <n v="57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n v="5000"/>
    <n v="553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n v="32360"/>
    <n v="34090.6299999999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n v="1500"/>
    <n v="15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n v="6999"/>
    <n v="749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n v="500"/>
    <n v="62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n v="10000"/>
    <n v="105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n v="1500"/>
    <n v="284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n v="3360"/>
    <n v="5756.519999999999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n v="2849"/>
    <n v="7193.3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n v="1300"/>
    <n v="15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n v="1540"/>
    <n v="3131.5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n v="10000"/>
    <n v="1116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n v="25"/>
    <n v="1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n v="5000"/>
    <n v="535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n v="8000"/>
    <n v="83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n v="2904"/>
    <n v="6168.36000000000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n v="3500"/>
    <n v="434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n v="6720"/>
    <n v="7419.291599999999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n v="400"/>
    <n v="8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n v="4000"/>
    <n v="546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n v="5000"/>
    <n v="6740.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n v="385"/>
    <n v="559.7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n v="2800"/>
    <n v="305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n v="500"/>
    <n v="55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n v="2500"/>
    <n v="284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n v="10000"/>
    <n v="102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n v="750"/>
    <n v="91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n v="3500"/>
    <n v="39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n v="6000"/>
    <n v="64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n v="10000"/>
    <n v="1138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n v="4400"/>
    <n v="482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n v="9000"/>
    <n v="113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n v="269.5"/>
    <n v="451.2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n v="2500"/>
    <n v="124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n v="1925"/>
    <n v="2101.3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n v="4000"/>
    <n v="4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n v="11165"/>
    <n v="185.5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n v="25000"/>
    <n v="1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n v="10080"/>
    <n v="12.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n v="300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n v="770"/>
    <n v="55.4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n v="400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n v="5040"/>
    <n v="0.8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n v="2310"/>
    <n v="5.390000000000000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n v="7000"/>
    <n v="3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n v="1680"/>
    <n v="8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n v="50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n v="4400"/>
    <n v="8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n v="5000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n v="4500"/>
    <n v="5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n v="2520"/>
    <n v="5.0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n v="6300"/>
    <n v="4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n v="110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n v="1757999.9999999998"/>
    <n v="1757.999999999999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n v="37250"/>
    <n v="38.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n v="41100"/>
    <n v="13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n v="7500"/>
    <n v="15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n v="1300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n v="84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n v="4200"/>
    <n v="351.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n v="840"/>
    <n v="37.79999999999999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n v="1000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n v="5000"/>
    <n v="4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n v="17000"/>
    <n v="5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n v="4000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n v="10080"/>
    <n v="676.1999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n v="514960"/>
    <n v="51433.20000000000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n v="12600"/>
    <n v="12.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n v="8400"/>
    <n v="64.67999999999999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n v="3000"/>
    <n v="8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n v="125600"/>
    <n v="376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n v="3597"/>
    <n v="237.6000000000000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n v="10920"/>
    <n v="0.8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n v="138600"/>
    <n v="1555.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n v="150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n v="1092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n v="415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n v="10920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n v="756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n v="500000"/>
    <n v="7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n v="27400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n v="8888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n v="10000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n v="18950"/>
    <n v="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n v="1400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n v="2100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n v="1470"/>
    <n v="12.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n v="15000"/>
    <n v="157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n v="4200"/>
    <n v="121.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n v="600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n v="500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n v="23236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n v="2500000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n v="15000"/>
    <n v="15186.6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n v="4000"/>
    <n v="4340.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n v="600"/>
    <n v="88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n v="5000"/>
    <n v="816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n v="30000"/>
    <n v="136924.3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n v="16000"/>
    <n v="17260.3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n v="40000"/>
    <n v="460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n v="9500"/>
    <n v="97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n v="44250"/>
    <n v="4797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n v="1500"/>
    <n v="187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n v="32000"/>
    <n v="332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n v="25000"/>
    <n v="3467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n v="1500"/>
    <n v="1807.7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n v="3000"/>
    <n v="336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n v="15000"/>
    <n v="28300.4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n v="6000"/>
    <n v="39693.2799999999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n v="30000"/>
    <n v="3339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n v="50000"/>
    <n v="590807.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n v="1600"/>
    <n v="219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n v="50000"/>
    <n v="58520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n v="6600"/>
    <n v="138.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n v="500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n v="7000"/>
    <n v="5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n v="200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n v="6700"/>
    <n v="1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n v="20000"/>
    <n v="4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n v="1000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n v="20550"/>
    <n v="493.2000000000000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n v="500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n v="2900"/>
    <n v="89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n v="12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n v="4000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n v="240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n v="5000"/>
    <n v="44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n v="200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n v="150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n v="1500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n v="3000"/>
    <n v="5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n v="200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n v="2800"/>
    <n v="70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n v="68640"/>
    <n v="114169.4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n v="16940"/>
    <n v="17184.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n v="3150"/>
    <n v="3398.58119999999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n v="5005"/>
    <n v="13910.8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n v="13440"/>
    <n v="13921.3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n v="1155"/>
    <n v="1286.6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n v="1200"/>
    <n v="258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n v="18500"/>
    <n v="2049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n v="14700"/>
    <n v="18175.264800000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n v="12320"/>
    <n v="12447.5120000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n v="14000"/>
    <n v="1565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n v="3500"/>
    <n v="1955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n v="6160"/>
    <n v="9241.15500000000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n v="25000"/>
    <n v="266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n v="2711999.9999999995"/>
    <n v="4262965.6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n v="17000"/>
    <n v="184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n v="15000"/>
    <n v="2429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n v="15000"/>
    <n v="308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n v="9000"/>
    <n v="9302.7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n v="18000"/>
    <n v="186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n v="37500"/>
    <n v="400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n v="43500"/>
    <n v="60450.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n v="18500"/>
    <n v="230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n v="26369.999999999996"/>
    <n v="54585.8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n v="2600"/>
    <n v="4524.149999999999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n v="23000"/>
    <n v="2767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n v="3500"/>
    <n v="3865.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n v="3000"/>
    <n v="844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n v="19000"/>
    <n v="191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n v="35000"/>
    <n v="471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n v="2350"/>
    <n v="413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n v="6850.0000000000009"/>
    <n v="33155.37000000000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n v="45000"/>
    <n v="653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n v="7500"/>
    <n v="313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n v="4000"/>
    <n v="529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n v="12000"/>
    <n v="30037.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n v="10080"/>
    <n v="18133.9199999999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n v="7000"/>
    <n v="718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n v="20000"/>
    <n v="27197.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n v="15000"/>
    <n v="176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n v="18000"/>
    <n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n v="660"/>
    <n v="26.40000000000000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n v="225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n v="100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n v="300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n v="770"/>
    <n v="222.5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n v="2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n v="70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n v="500"/>
    <n v="17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n v="577.5"/>
    <n v="77.7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n v="350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n v="4300"/>
    <n v="21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n v="600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n v="27400.00000000000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n v="75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n v="1980"/>
    <n v="893.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n v="25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n v="577.5"/>
    <n v="26.9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n v="1500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n v="2500"/>
    <n v="9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n v="1000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n v="400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n v="4620"/>
    <n v="65.4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n v="1000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n v="40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n v="30000"/>
    <n v="637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n v="8500"/>
    <n v="35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n v="25000"/>
    <n v="34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n v="3000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n v="6000"/>
    <n v="248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n v="9317"/>
    <n v="61.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n v="1925"/>
    <n v="96.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n v="11880"/>
    <n v="294.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n v="10000"/>
    <n v="50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n v="10000"/>
    <n v="229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n v="5000"/>
    <n v="65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n v="10000"/>
    <n v="5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n v="1897"/>
    <n v="20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n v="3333"/>
    <n v="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n v="175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n v="770"/>
    <n v="3.8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n v="1000"/>
    <n v="9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n v="15400"/>
    <n v="11.5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n v="120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n v="2640"/>
    <n v="2085.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n v="150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n v="750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n v="51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n v="120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n v="50400"/>
    <n v="856.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n v="10780"/>
    <n v="3150.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n v="25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n v="22000"/>
    <n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n v="1000"/>
    <n v="2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n v="100000"/>
    <n v="28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n v="2502.5"/>
    <n v="57.7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n v="1500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n v="80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n v="385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n v="5000"/>
    <n v="36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n v="2500"/>
    <n v="2706.2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n v="1500"/>
    <n v="1502.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n v="2000"/>
    <n v="2000.6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n v="2800"/>
    <n v="34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n v="6000"/>
    <n v="6041.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n v="8000"/>
    <n v="8080.3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n v="10000"/>
    <n v="145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n v="1200"/>
    <n v="12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n v="1500"/>
    <n v="17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n v="2000"/>
    <n v="543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n v="800"/>
    <n v="100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n v="500"/>
    <n v="5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n v="1000"/>
    <n v="10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n v="5000"/>
    <n v="51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n v="8000"/>
    <n v="9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n v="10000"/>
    <n v="1042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n v="7000"/>
    <n v="102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n v="1500"/>
    <n v="157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n v="1500"/>
    <n v="20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n v="1000"/>
    <n v="11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n v="5000"/>
    <n v="60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n v="6900"/>
    <n v="70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n v="577.5"/>
    <n v="583.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n v="1000"/>
    <n v="118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n v="7500"/>
    <n v="1165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n v="8000"/>
    <n v="80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n v="2000"/>
    <n v="23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n v="4000"/>
    <n v="40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n v="6000"/>
    <n v="62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n v="4000"/>
    <n v="106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n v="10000"/>
    <n v="1559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n v="4000"/>
    <n v="406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n v="10000"/>
    <n v="100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n v="2000"/>
    <n v="20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n v="2000"/>
    <n v="250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n v="4500"/>
    <n v="466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n v="500"/>
    <n v="51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n v="1000"/>
    <n v="105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n v="1800"/>
    <n v="18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n v="400"/>
    <n v="679.4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n v="2500"/>
    <n v="253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n v="1200"/>
    <n v="12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n v="5000"/>
    <n v="623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n v="10000"/>
    <n v="109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n v="5000"/>
    <n v="554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n v="1540"/>
    <n v="1697.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n v="5000"/>
    <n v="523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n v="2300"/>
    <n v="288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n v="3800"/>
    <n v="3822.3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n v="2000"/>
    <n v="28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n v="2000"/>
    <n v="20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n v="4500"/>
    <n v="45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n v="5000"/>
    <n v="8711.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n v="1100"/>
    <n v="13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n v="1500"/>
    <n v="2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n v="7500"/>
    <n v="7525.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n v="25000"/>
    <n v="26233.4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n v="6000"/>
    <n v="793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n v="385"/>
    <n v="434.2800000000000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n v="67.2"/>
    <n v="842.5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n v="6636"/>
    <n v="6802.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n v="8000"/>
    <n v="82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n v="1000"/>
    <n v="108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n v="2500"/>
    <n v="3060.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n v="3500"/>
    <n v="418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n v="2500"/>
    <n v="40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n v="3400"/>
    <n v="43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n v="8000"/>
    <n v="82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n v="2000"/>
    <n v="279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n v="1000"/>
    <n v="10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n v="2000"/>
    <n v="2013.4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n v="1700"/>
    <n v="19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n v="2100"/>
    <n v="269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n v="5000"/>
    <n v="1008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n v="1000"/>
    <n v="1374.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n v="3000"/>
    <n v="3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n v="5040"/>
    <n v="56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n v="1500"/>
    <n v="177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n v="2000"/>
    <n v="35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n v="1000"/>
    <n v="117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n v="65000"/>
    <n v="65924.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n v="600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n v="2940"/>
    <n v="638.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n v="8000"/>
    <n v="87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n v="350"/>
    <n v="36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n v="6600"/>
    <n v="23.7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n v="10000"/>
    <n v="31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n v="4000"/>
    <n v="177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n v="2400"/>
    <n v="24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n v="2500"/>
    <n v="6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n v="30000"/>
    <n v="1004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n v="5000"/>
    <n v="23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n v="2310"/>
    <n v="215.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n v="1000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n v="12000"/>
    <n v="140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n v="30000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n v="12500"/>
    <n v="25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n v="12500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n v="5105"/>
    <n v="2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n v="20000"/>
    <n v="52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n v="5050"/>
    <n v="1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n v="1650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n v="5000"/>
    <n v="5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n v="2000"/>
    <n v="130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n v="200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n v="462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n v="5000"/>
    <n v="48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n v="700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n v="1750"/>
    <n v="8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n v="4200"/>
    <n v="28.5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n v="10000"/>
    <n v="105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n v="500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n v="300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n v="25000"/>
    <n v="19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n v="5000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n v="2000"/>
    <n v="1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n v="3265"/>
    <n v="139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n v="35000"/>
    <n v="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n v="4000"/>
    <n v="3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n v="4000"/>
    <n v="2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n v="500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n v="288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n v="10000"/>
    <n v="65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n v="6000"/>
    <n v="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n v="5500"/>
    <n v="56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n v="6500"/>
    <n v="219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n v="2310"/>
    <n v="0.7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n v="1250"/>
    <n v="85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n v="1000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n v="300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n v="100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n v="400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n v="1000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n v="450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n v="1000"/>
    <n v="11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n v="300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n v="4000"/>
    <n v="85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n v="500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n v="100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n v="300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n v="924"/>
    <n v="1024.100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n v="2000"/>
    <n v="21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n v="6000"/>
    <n v="60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n v="4235"/>
    <n v="5016.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n v="7000"/>
    <n v="798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n v="15000"/>
    <n v="222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n v="6930"/>
    <n v="7273.4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n v="66000"/>
    <n v="85765.68000000000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n v="8442"/>
    <n v="10424.8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n v="5000"/>
    <n v="100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n v="10000"/>
    <n v="1029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n v="924"/>
    <n v="2403.9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n v="94200"/>
    <n v="10173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n v="11220"/>
    <n v="12401.4000000000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n v="2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n v="5500"/>
    <n v="5655.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n v="5000"/>
    <n v="58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n v="1000"/>
    <n v="114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n v="5000"/>
    <n v="533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n v="5000"/>
    <n v="827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n v="77"/>
    <n v="119.3500000000000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n v="10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n v="12000"/>
    <n v="122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n v="8470"/>
    <n v="1660.12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n v="12500"/>
    <n v="7433.4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n v="2055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n v="5000"/>
    <n v="228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n v="5000"/>
    <n v="18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n v="40000"/>
    <n v="108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n v="24500"/>
    <n v="1384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n v="3234"/>
    <n v="689.1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n v="4235"/>
    <n v="660.6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n v="30000"/>
    <n v="187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n v="2500"/>
    <n v="11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n v="32500"/>
    <n v="2115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n v="3850"/>
    <n v="257.9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n v="4032"/>
    <n v="546.8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n v="50000"/>
    <n v="99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n v="11000"/>
    <n v="398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n v="30000"/>
    <n v="119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n v="5500"/>
    <n v="14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n v="35000"/>
    <n v="54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n v="40000"/>
    <n v="947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n v="5000"/>
    <n v="198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n v="24000"/>
    <n v="485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n v="1596"/>
    <n v="760.1999999999999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n v="10000"/>
    <n v="15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n v="4235"/>
    <n v="58.5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n v="8000"/>
    <n v="4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n v="33000"/>
    <n v="163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n v="2310"/>
    <n v="82.3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n v="25000"/>
    <n v="1528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n v="4110"/>
    <n v="54.80000000000000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n v="9000"/>
    <n v="99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n v="23520"/>
    <n v="9110.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n v="14630"/>
    <n v="3226.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n v="10000"/>
    <n v="67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n v="16000"/>
    <n v="218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n v="3080"/>
    <n v="53.76910000000000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n v="35620.200000000004"/>
    <n v="7284.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n v="13090"/>
    <n v="1813.35000000000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n v="2940"/>
    <n v="1425.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n v="17500"/>
    <n v="539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n v="15500"/>
    <n v="54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n v="18900"/>
    <n v="6880.4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n v="15400"/>
    <n v="455.0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n v="5000"/>
    <n v="55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n v="28000"/>
    <n v="1159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n v="4620"/>
    <n v="501.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n v="450"/>
    <n v="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n v="54000"/>
    <n v="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n v="5005"/>
    <n v="666.0500000000000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n v="6737.5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n v="9240"/>
    <n v="4544.5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n v="300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n v="22750"/>
    <n v="463.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n v="18000"/>
    <n v="94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n v="1500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n v="1200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n v="26000"/>
    <n v="170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n v="2500"/>
    <n v="3372.2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n v="396"/>
    <n v="39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n v="700"/>
    <n v="8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n v="3000"/>
    <n v="30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n v="2000"/>
    <n v="210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n v="2000"/>
    <n v="20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n v="8000"/>
    <n v="8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n v="20000"/>
    <n v="200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n v="1500"/>
    <n v="2500.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n v="15000"/>
    <n v="152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n v="1000"/>
    <n v="10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n v="350"/>
    <n v="5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n v="400"/>
    <n v="105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n v="10000"/>
    <n v="1180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n v="385"/>
    <n v="400.4000000000000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n v="5000"/>
    <n v="100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n v="600"/>
    <n v="184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n v="1000"/>
    <n v="1001.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n v="1000"/>
    <n v="205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n v="900"/>
    <n v="98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n v="2000"/>
    <n v="20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n v="2000"/>
    <n v="25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n v="10000"/>
    <n v="12400.6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n v="1500"/>
    <n v="15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n v="1000"/>
    <n v="10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n v="15000"/>
    <n v="2068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n v="2500"/>
    <n v="30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n v="3000"/>
    <n v="32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n v="300"/>
    <n v="30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n v="9000"/>
    <n v="91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n v="1300"/>
    <n v="130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n v="15000"/>
    <n v="175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n v="800"/>
    <n v="8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n v="15000"/>
    <n v="15318.5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n v="11550"/>
    <n v="17793.81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n v="2000"/>
    <n v="20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n v="3000"/>
    <n v="3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n v="5555.55"/>
    <n v="6041.5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n v="3000"/>
    <n v="395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n v="750"/>
    <n v="100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n v="19250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n v="18000"/>
    <n v="14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n v="2500"/>
    <n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n v="6500"/>
    <n v="278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n v="84700"/>
    <n v="3.0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n v="25000"/>
    <n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n v="2000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n v="25000"/>
    <n v="12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n v="1000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n v="3500"/>
    <n v="36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n v="6500"/>
    <n v="466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n v="20000"/>
    <n v="2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n v="10560"/>
    <n v="47.5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n v="160000"/>
    <n v="2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n v="10000"/>
    <n v="5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n v="383.6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n v="6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n v="1096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n v="4200"/>
    <n v="5.0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n v="3850"/>
    <n v="773.0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n v="2000"/>
    <n v="3453.6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n v="3350"/>
    <n v="338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n v="999"/>
    <n v="104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n v="1000"/>
    <n v="135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n v="4575"/>
    <n v="53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n v="1200"/>
    <n v="12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n v="2520"/>
    <n v="2801.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n v="2500"/>
    <n v="415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n v="2000"/>
    <n v="21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n v="12000"/>
    <n v="17350.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n v="10000"/>
    <n v="1055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n v="500"/>
    <n v="68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n v="2500"/>
    <n v="26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n v="1000"/>
    <n v="11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n v="9072"/>
    <n v="922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n v="451"/>
    <n v="5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n v="6350"/>
    <n v="65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n v="1000"/>
    <n v="14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n v="900"/>
    <n v="12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n v="2500"/>
    <n v="2734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n v="76230"/>
    <n v="2055.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n v="840"/>
    <n v="10.0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n v="3000"/>
    <n v="139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n v="50000"/>
    <n v="5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n v="25000"/>
    <n v="4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n v="50000"/>
    <n v="2138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n v="30000"/>
    <n v="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n v="25000"/>
    <n v="4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n v="35000"/>
    <n v="49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n v="71400"/>
    <n v="28128.23999999999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n v="63325"/>
    <n v="14.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n v="5000"/>
    <n v="296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n v="36960"/>
    <n v="490.4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n v="666"/>
    <n v="6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n v="500"/>
    <n v="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n v="20000"/>
    <n v="10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n v="3022500"/>
    <n v="1588943.7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n v="25000"/>
    <n v="26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n v="500"/>
    <n v="23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n v="7700"/>
    <n v="3313.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n v="1500"/>
    <n v="205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n v="2000"/>
    <n v="23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n v="125"/>
    <n v="30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n v="3000"/>
    <n v="343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n v="1500"/>
    <n v="165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n v="1500"/>
    <n v="2930.6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n v="600"/>
    <n v="62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n v="2550"/>
    <n v="26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n v="3200"/>
    <n v="321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n v="1000"/>
    <n v="127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n v="2000"/>
    <n v="2412.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n v="5250"/>
    <n v="56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n v="6000"/>
    <n v="1034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n v="5000"/>
    <n v="6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n v="2500"/>
    <n v="27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n v="7500"/>
    <n v="8739.0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n v="600"/>
    <n v="1123.4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n v="15000"/>
    <n v="1739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n v="10000"/>
    <n v="1107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n v="650"/>
    <n v="11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n v="250000"/>
    <n v="315295.8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n v="6000"/>
    <n v="8306.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n v="10000"/>
    <n v="1705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n v="40000"/>
    <n v="315222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n v="84000"/>
    <n v="292335.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n v="7500"/>
    <n v="112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n v="800"/>
    <n v="805.0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n v="100000"/>
    <n v="8002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n v="38500"/>
    <n v="40811.00100000000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n v="48000"/>
    <n v="96248.96000000000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n v="50000"/>
    <n v="10622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n v="46200"/>
    <n v="91694.23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n v="15000"/>
    <n v="3389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n v="50000"/>
    <n v="349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n v="42000"/>
    <n v="167410.01999999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n v="60000"/>
    <n v="1764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n v="30000"/>
    <n v="50251.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n v="7000"/>
    <n v="100490.0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n v="10000"/>
    <n v="15673.4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n v="615299.99999999988"/>
    <n v="725456.2799999999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n v="10000"/>
    <n v="110538.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n v="10000"/>
    <n v="19292.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n v="14630"/>
    <n v="18563.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n v="74928"/>
    <n v="194496.2207999999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n v="5000"/>
    <n v="131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n v="100000"/>
    <n v="206743.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n v="20000"/>
    <n v="7402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n v="50000"/>
    <n v="14248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n v="15400"/>
    <n v="89178.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n v="5000"/>
    <n v="565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n v="400000"/>
    <n v="1052110.87000000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n v="2500"/>
    <n v="1686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n v="198000"/>
    <n v="508525.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n v="15400"/>
    <n v="57826.38399999999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n v="16000"/>
    <n v="33393.33999999999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n v="3080"/>
    <n v="10675.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n v="50000"/>
    <n v="20116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n v="50000"/>
    <n v="513422.5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n v="200000"/>
    <n v="229802.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n v="42000"/>
    <n v="149026.088400000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n v="9900"/>
    <n v="502.9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n v="139500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n v="33000"/>
    <n v="141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n v="15000"/>
    <n v="317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n v="1232"/>
    <n v="39.27000000000000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n v="1540"/>
    <n v="0.7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n v="4235"/>
    <n v="1798.7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n v="600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n v="500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n v="3000"/>
    <n v="50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n v="2000"/>
    <n v="14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n v="1500"/>
    <n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n v="154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n v="320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n v="1320"/>
    <n v="102.9600000000000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n v="13380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n v="650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n v="2500"/>
    <n v="65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n v="23870"/>
    <n v="181.7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n v="6600"/>
    <n v="8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n v="46200"/>
    <n v="176543.6399999999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n v="50000"/>
    <n v="108397.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n v="500"/>
    <n v="156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n v="50000"/>
    <n v="117210.2400000000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n v="30000"/>
    <n v="37104.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n v="50000"/>
    <n v="1239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n v="10000"/>
    <n v="11570.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n v="1570.79"/>
    <n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n v="42000"/>
    <n v="128166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n v="30000"/>
    <n v="96015.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n v="42000"/>
    <n v="344216.8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n v="5000"/>
    <n v="1174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n v="160000"/>
    <n v="79186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n v="30000"/>
    <n v="2344134.6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n v="7200"/>
    <n v="8136.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n v="10000"/>
    <n v="92154.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n v="25000"/>
    <n v="31275.59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n v="54600"/>
    <n v="55824.91319999999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n v="40000"/>
    <n v="193963.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n v="1500"/>
    <n v="288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n v="5000"/>
    <n v="1405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n v="100000"/>
    <n v="1251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n v="100000"/>
    <n v="161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n v="4000"/>
    <n v="234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n v="67200"/>
    <n v="135172.7999999999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n v="25000"/>
    <n v="33370.76999999999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n v="100000"/>
    <n v="12024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n v="3000"/>
    <n v="37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n v="2500"/>
    <n v="90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n v="25231.360000000001"/>
    <n v="57083.1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n v="42000"/>
    <n v="505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n v="25000"/>
    <n v="760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n v="25000"/>
    <n v="4466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n v="78000"/>
    <n v="301719.5900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n v="80000"/>
    <n v="168829.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n v="30000"/>
    <n v="39500.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n v="10000"/>
    <n v="30047.6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n v="6160"/>
    <n v="25903.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n v="125000"/>
    <n v="17027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n v="3000"/>
    <n v="7445.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n v="9500"/>
    <n v="172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n v="10000"/>
    <n v="123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n v="1385"/>
    <n v="70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n v="15000"/>
    <n v="162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n v="4900"/>
    <n v="40140.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n v="10000"/>
    <n v="121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n v="134260"/>
    <n v="138286.4300000000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n v="85000"/>
    <n v="126082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n v="38500"/>
    <n v="46273.41949999999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n v="10000"/>
    <n v="4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n v="8000"/>
    <n v="104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n v="50000"/>
    <n v="1765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n v="5000"/>
    <n v="50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n v="26950"/>
    <n v="30612.8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n v="6000"/>
    <n v="100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n v="50000"/>
    <n v="767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n v="11550"/>
    <n v="23357.81910000000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n v="1971.2"/>
    <n v="3317.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n v="30000"/>
    <n v="430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n v="25000"/>
    <n v="491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n v="5000"/>
    <n v="539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n v="628000"/>
    <n v="722055.5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n v="3360"/>
    <n v="4974.47999999999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n v="261962"/>
    <n v="500784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n v="30800"/>
    <n v="61358.25850000000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n v="2000"/>
    <n v="437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n v="381.15000000000003"/>
    <n v="483.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n v="25000"/>
    <n v="26305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n v="50000"/>
    <n v="64203.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n v="105000"/>
    <n v="333193.5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n v="20000"/>
    <n v="561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n v="71500"/>
    <n v="7917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n v="100000"/>
    <n v="152604.2999999999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n v="600"/>
    <n v="6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n v="9999"/>
    <n v="167820.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n v="137830"/>
    <n v="748898.1423000000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n v="50000"/>
    <n v="5775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n v="16800"/>
    <n v="22042.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n v="7700"/>
    <n v="22189.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n v="1000"/>
    <n v="507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n v="3500"/>
    <n v="40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n v="1500"/>
    <n v="166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n v="750"/>
    <n v="85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n v="3000"/>
    <n v="32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n v="6000"/>
    <n v="74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n v="4000"/>
    <n v="4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n v="1500"/>
    <n v="15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n v="3000"/>
    <n v="3465.3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n v="2500"/>
    <n v="3010.0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n v="8000"/>
    <n v="9203.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n v="18000"/>
    <n v="21684.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n v="6000"/>
    <n v="607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n v="1500"/>
    <n v="15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n v="3500"/>
    <n v="42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n v="2500"/>
    <n v="25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n v="600"/>
    <n v="61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n v="3000"/>
    <n v="30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n v="6000"/>
    <n v="602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n v="3000"/>
    <n v="397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n v="600"/>
    <n v="8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n v="2000"/>
    <n v="22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n v="1000"/>
    <n v="136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n v="7777"/>
    <n v="113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n v="800"/>
    <n v="103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n v="2000"/>
    <n v="508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n v="2200"/>
    <n v="235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n v="2000"/>
    <n v="2154.6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n v="16000"/>
    <n v="1717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n v="4000"/>
    <n v="426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n v="2000"/>
    <n v="200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n v="2000"/>
    <n v="213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n v="300"/>
    <n v="3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n v="7000"/>
    <n v="73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n v="5000"/>
    <n v="523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n v="1500"/>
    <n v="338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n v="48000"/>
    <n v="4843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n v="1200"/>
    <n v="177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n v="1000"/>
    <n v="1346.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n v="2000"/>
    <n v="20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n v="8000"/>
    <n v="8070.4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n v="45500"/>
    <n v="258.4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n v="1691200"/>
    <n v="6553.400000000000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n v="500"/>
    <n v="5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n v="1100"/>
    <n v="1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n v="60000"/>
    <n v="8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n v="20000"/>
    <n v="1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n v="21560"/>
    <n v="6218.5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n v="19800"/>
    <n v="3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n v="2000"/>
    <n v="23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n v="42000"/>
    <n v="8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n v="500"/>
    <n v="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n v="100000"/>
    <n v="2112.989999999999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n v="1000"/>
    <n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n v="6000"/>
    <n v="1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n v="5000"/>
    <n v="47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n v="80000"/>
    <n v="47.6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n v="66000"/>
    <n v="18747.9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n v="770"/>
    <n v="98.5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n v="30000"/>
    <n v="16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n v="500000"/>
    <n v="56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n v="1500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n v="8820"/>
    <n v="504.8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n v="2000"/>
    <n v="22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n v="35500"/>
    <n v="60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n v="15000"/>
    <n v="456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n v="500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n v="390000"/>
    <n v="27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n v="77"/>
    <n v="1.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n v="200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n v="451999.99999999994"/>
    <n v="3661.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n v="45000"/>
    <n v="1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n v="30000"/>
    <n v="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n v="372625"/>
    <n v="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n v="250"/>
    <n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n v="3850"/>
    <n v="88.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n v="56000"/>
    <n v="149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n v="75000"/>
    <n v="2114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n v="300000"/>
    <n v="19770.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n v="3600"/>
    <n v="2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n v="10000"/>
    <n v="8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n v="400"/>
    <n v="46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n v="4500"/>
    <n v="505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n v="2500"/>
    <n v="33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n v="5500"/>
    <n v="564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n v="2100"/>
    <n v="2911.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n v="2000"/>
    <n v="29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n v="150"/>
    <n v="18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n v="18000"/>
    <n v="21884.6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n v="153"/>
    <n v="15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n v="350"/>
    <n v="6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n v="4000"/>
    <n v="424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n v="1000"/>
    <n v="10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n v="4200"/>
    <n v="53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n v="3080"/>
    <n v="3171.6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n v="700"/>
    <n v="17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n v="5000"/>
    <n v="63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n v="2500"/>
    <n v="250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n v="25000"/>
    <n v="3466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n v="1000"/>
    <n v="161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n v="5000"/>
    <n v="5359.2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n v="2000"/>
    <n v="306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n v="3960"/>
    <n v="2075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n v="1800"/>
    <n v="880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n v="10000"/>
    <n v="28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n v="3850"/>
    <n v="71493.34500000000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n v="20000"/>
    <n v="2193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n v="20000"/>
    <n v="202928.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n v="7526.7800000000007"/>
    <n v="31023.6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n v="924"/>
    <n v="4650.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n v="19000"/>
    <n v="350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n v="577.5"/>
    <n v="691.4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n v="9240"/>
    <n v="99906.59140000000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n v="15000"/>
    <n v="6785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n v="10000"/>
    <n v="537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n v="4600"/>
    <n v="553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n v="14000"/>
    <n v="1593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n v="30000"/>
    <n v="285309.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n v="40000"/>
    <n v="5315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n v="7560"/>
    <n v="11111.5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n v="1540"/>
    <n v="8349.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n v="84.7"/>
    <n v="324.1623000000000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n v="4000"/>
    <n v="28167.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n v="2640"/>
    <n v="2892.12000000000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n v="1500"/>
    <n v="1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n v="750"/>
    <n v="11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n v="1100"/>
    <n v="113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n v="2000"/>
    <n v="20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n v="1000"/>
    <n v="10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n v="385"/>
    <n v="580.580000000000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n v="4000"/>
    <n v="44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n v="2500"/>
    <n v="489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n v="6000"/>
    <n v="686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n v="600"/>
    <n v="1755.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n v="550"/>
    <n v="8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n v="300"/>
    <n v="3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n v="420"/>
    <n v="4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n v="2000"/>
    <n v="2456.6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n v="1000"/>
    <n v="1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n v="3500"/>
    <n v="35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n v="7500"/>
    <n v="81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n v="500"/>
    <n v="81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n v="25740"/>
    <n v="27232.92000000000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n v="10000"/>
    <n v="243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n v="16170"/>
    <n v="152779.557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n v="18000"/>
    <n v="19523.31000000000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n v="10010"/>
    <n v="15753.4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n v="840"/>
    <n v="9865.715999999998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n v="8012"/>
    <n v="13704.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n v="8500"/>
    <n v="1070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n v="2500"/>
    <n v="30303.2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n v="5000"/>
    <n v="2479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n v="1925"/>
    <n v="6391.7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n v="100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n v="17160"/>
    <n v="26308.92000000000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n v="2800"/>
    <n v="1503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n v="18000"/>
    <n v="6352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n v="3360"/>
    <n v="4616.639999999999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n v="25000"/>
    <n v="32006.6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n v="5000"/>
    <n v="135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n v="770"/>
    <n v="6209.2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n v="10000"/>
    <n v="136009.7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n v="1"/>
    <n v="9302.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n v="5000"/>
    <n v="1885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n v="4000"/>
    <n v="10588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n v="1925"/>
    <n v="1927.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n v="18500"/>
    <n v="193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n v="5390"/>
    <n v="5778.8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n v="3500"/>
    <n v="590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n v="25000"/>
    <n v="24377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n v="8500"/>
    <n v="11428.1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n v="7560"/>
    <n v="20584.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n v="8000"/>
    <n v="9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n v="500"/>
    <n v="229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n v="3950"/>
    <n v="1132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n v="369.6"/>
    <n v="823.1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n v="1925"/>
    <n v="12245.69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n v="2200"/>
    <n v="322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n v="770"/>
    <n v="14376.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n v="2500"/>
    <n v="817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n v="1370"/>
    <n v="10679.15000000000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n v="3300"/>
    <n v="508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n v="65925"/>
    <n v="76174.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n v="6000"/>
    <n v="1080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n v="154"/>
    <n v="459.6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n v="1500"/>
    <n v="48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n v="20000"/>
    <n v="7610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n v="28000"/>
    <n v="2872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n v="2500"/>
    <n v="4504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n v="25000"/>
    <n v="1800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n v="20000"/>
    <n v="566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n v="1000"/>
    <n v="1356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n v="3300"/>
    <n v="7271.8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n v="2500"/>
    <n v="299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n v="500.5"/>
    <n v="2040.88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n v="4589"/>
    <n v="485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n v="8500"/>
    <n v="1199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n v="1680"/>
    <n v="4547.7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n v="1000"/>
    <n v="15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n v="9800"/>
    <n v="39550.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n v="300"/>
    <n v="55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n v="750"/>
    <n v="139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n v="3000"/>
    <n v="3025.6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n v="6000"/>
    <n v="6373.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n v="3000"/>
    <n v="364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n v="1500"/>
    <n v="15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n v="4500"/>
    <n v="5398.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n v="1000"/>
    <n v="100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n v="1500"/>
    <n v="16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n v="1500"/>
    <n v="15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n v="2500"/>
    <n v="43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n v="2000"/>
    <n v="2145.010000000000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n v="850"/>
    <n v="9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n v="5000"/>
    <n v="7304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n v="1200"/>
    <n v="150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n v="7000"/>
    <n v="104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n v="1000"/>
    <n v="10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n v="30000"/>
    <n v="315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n v="300"/>
    <n v="1050.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n v="800"/>
    <n v="8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n v="5000"/>
    <n v="6680.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n v="2300"/>
    <n v="39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n v="6450"/>
    <n v="7053.6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n v="6000"/>
    <n v="6042.0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n v="18000"/>
    <n v="182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n v="3500"/>
    <n v="3736.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n v="1964.47"/>
    <n v="2095.26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n v="50000"/>
    <n v="50653.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n v="6000"/>
    <n v="6400.4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n v="18500"/>
    <n v="79335.36000000000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n v="9000"/>
    <n v="937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n v="3000"/>
    <n v="32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n v="5000"/>
    <n v="8792.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n v="1200"/>
    <n v="1883.6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n v="2500"/>
    <n v="25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n v="15000"/>
    <n v="15606.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n v="400"/>
    <n v="4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n v="5000"/>
    <n v="605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n v="3000"/>
    <n v="323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n v="5000"/>
    <n v="54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n v="8867.8799999999992"/>
    <n v="3469.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n v="2700"/>
    <n v="8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n v="250"/>
    <n v="12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n v="5775"/>
    <n v="1197.350000000000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n v="1000"/>
    <n v="8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n v="1500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n v="35000"/>
    <n v="184133.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n v="10000"/>
    <n v="2544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n v="25000"/>
    <n v="2648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n v="35000"/>
    <n v="3584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n v="8000"/>
    <n v="11545.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n v="25000"/>
    <n v="2657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n v="600"/>
    <n v="127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n v="4000"/>
    <n v="407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n v="25000"/>
    <n v="2556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n v="20000"/>
    <n v="104146.5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n v="12000"/>
    <n v="132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n v="15000"/>
    <n v="15171.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n v="25000"/>
    <n v="7355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n v="40000"/>
    <n v="4231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n v="500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n v="550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n v="100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n v="1320"/>
    <n v="1.3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n v="300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n v="60000"/>
    <n v="3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n v="100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n v="70000"/>
    <n v="27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n v="4174370.9999999995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n v="4200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n v="28161"/>
    <n v="160.9199999999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n v="200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n v="100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n v="3500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n v="10960"/>
    <n v="75.35000000000000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n v="840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n v="2079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n v="1155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n v="7500"/>
    <n v="110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n v="6600"/>
    <n v="2.6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n v="264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n v="420"/>
    <n v="1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n v="17500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n v="128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n v="84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n v="19250"/>
    <n v="2025.100000000000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n v="50000"/>
    <n v="67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n v="40000"/>
    <n v="1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n v="2500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n v="25000"/>
    <n v="8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n v="200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n v="7535.0000000000009"/>
    <n v="246.6000000000000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n v="7471499.9999999991"/>
    <n v="439.4999999999999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n v="2200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n v="1000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n v="3000"/>
    <n v="326.3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n v="330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n v="11000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n v="3000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n v="15000"/>
    <n v="5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n v="86350"/>
    <n v="157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n v="3000"/>
    <n v="7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n v="14900"/>
    <n v="648.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n v="1000"/>
    <n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n v="65000"/>
    <n v="78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n v="3960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n v="150000"/>
    <n v="102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n v="37000"/>
    <n v="46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n v="13440"/>
    <n v="25.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n v="69870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n v="2000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n v="420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n v="10000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n v="4200"/>
    <n v="2.5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n v="3300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n v="4550"/>
    <n v="9.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n v="12400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n v="400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n v="114269.99999999999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n v="6850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n v="28000"/>
    <n v="2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n v="1200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n v="924"/>
    <n v="155.5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n v="1500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n v="5000"/>
    <n v="112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n v="3250"/>
    <n v="134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n v="22000"/>
    <n v="555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n v="15000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n v="25000"/>
    <n v="46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n v="2055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n v="25000"/>
    <n v="1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n v="672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n v="3000"/>
    <n v="2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n v="15000"/>
    <n v="46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n v="60000"/>
    <n v="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n v="2000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n v="100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n v="25000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n v="300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n v="16870"/>
    <n v="250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n v="600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n v="50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n v="6000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n v="25000"/>
    <n v="3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n v="350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n v="2000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n v="5000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n v="3500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n v="1265599.9999999998"/>
    <n v="18125.19999999999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n v="3000"/>
    <n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n v="100000"/>
    <n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n v="1400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n v="1000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n v="20000"/>
    <n v="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n v="2197500"/>
    <n v="10758.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n v="154440"/>
    <n v="59.40000000000000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n v="800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n v="1500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n v="1000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n v="4200"/>
    <n v="8.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n v="7500"/>
    <n v="809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n v="24000"/>
    <n v="302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n v="20000"/>
    <n v="40502.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n v="3000"/>
    <n v="32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n v="5000"/>
    <n v="86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n v="5000"/>
    <n v="83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n v="2500"/>
    <n v="1068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n v="400"/>
    <n v="4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n v="10000"/>
    <n v="108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n v="15000"/>
    <n v="15230.0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n v="10000"/>
    <n v="115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n v="600"/>
    <n v="8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n v="3000"/>
    <n v="464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n v="35000"/>
    <n v="3529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n v="300"/>
    <n v="54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n v="1500"/>
    <n v="27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n v="23000"/>
    <n v="235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n v="5000"/>
    <n v="550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n v="30000"/>
    <n v="3067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n v="8500"/>
    <n v="85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n v="7500"/>
    <n v="77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n v="3000"/>
    <n v="3321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n v="2000"/>
    <n v="23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n v="2640"/>
    <n v="2933.0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n v="700"/>
    <n v="126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n v="2500"/>
    <n v="25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n v="1000"/>
    <n v="118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n v="2000"/>
    <n v="2144.3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n v="1200"/>
    <n v="136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n v="1000"/>
    <n v="1031.64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n v="500"/>
    <n v="6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n v="7500"/>
    <n v="10182.0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n v="2000"/>
    <n v="20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n v="5000"/>
    <n v="5000.1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n v="2500"/>
    <n v="26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n v="3200"/>
    <n v="3360.7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n v="750"/>
    <n v="128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n v="8000"/>
    <n v="102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n v="300"/>
    <n v="400.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n v="2000"/>
    <n v="20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n v="4000"/>
    <n v="4516.43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n v="1000"/>
    <n v="100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n v="1100"/>
    <n v="12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n v="3500"/>
    <n v="4176.109999999999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n v="2000"/>
    <n v="20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n v="300"/>
    <n v="79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n v="1500"/>
    <n v="1500.7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n v="3000"/>
    <n v="32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n v="3500"/>
    <n v="4678.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n v="500"/>
    <n v="60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n v="500"/>
    <n v="5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n v="600"/>
    <n v="7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n v="20000"/>
    <n v="257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n v="1500"/>
    <n v="1515.0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n v="1500"/>
    <n v="1913.0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n v="6000"/>
    <n v="60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n v="4000"/>
    <n v="4510.85999999999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n v="1000"/>
    <n v="105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n v="4000"/>
    <n v="810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n v="600"/>
    <n v="68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n v="14520"/>
    <n v="370.9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n v="110000"/>
    <n v="8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n v="1000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n v="3500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n v="700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n v="3850"/>
    <n v="23.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n v="4285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n v="2000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n v="73150"/>
    <n v="7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n v="50000"/>
    <n v="7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n v="7700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n v="115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n v="15120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n v="12000"/>
    <n v="2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n v="5000"/>
    <n v="9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n v="2200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n v="23760"/>
    <n v="2332.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n v="500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n v="150000"/>
    <n v="6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n v="10000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n v="12500"/>
    <n v="13685.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n v="5000"/>
    <n v="50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n v="900"/>
    <n v="140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n v="7500"/>
    <n v="76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n v="8000"/>
    <n v="80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n v="4000"/>
    <n v="45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n v="4000"/>
    <n v="40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n v="3080"/>
    <n v="3303.292300000000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n v="6000"/>
    <n v="62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n v="6500"/>
    <n v="65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n v="4500"/>
    <n v="45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n v="4000"/>
    <n v="504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n v="7500"/>
    <n v="83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n v="2000"/>
    <n v="21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n v="20000"/>
    <n v="2075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n v="25"/>
    <n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n v="1000"/>
    <n v="1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n v="18000"/>
    <n v="20343.1699999999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n v="10000"/>
    <n v="100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n v="2500"/>
    <n v="25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n v="2695"/>
    <n v="2884.4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n v="700"/>
    <n v="7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n v="250"/>
    <n v="39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n v="5000"/>
    <n v="50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n v="2000"/>
    <n v="390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n v="3500"/>
    <n v="39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n v="5500"/>
    <n v="659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n v="5040"/>
    <n v="5133.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n v="1208.9000000000001"/>
    <n v="1242.7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n v="6500"/>
    <n v="65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n v="3675"/>
    <n v="3775.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n v="3000"/>
    <n v="319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n v="1500"/>
    <n v="2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n v="3000"/>
    <n v="368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n v="2000"/>
    <n v="214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n v="745"/>
    <n v="78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n v="693"/>
    <n v="820.82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n v="1712.5000000000002"/>
    <n v="1864.570000000000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n v="800"/>
    <n v="89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n v="2310"/>
    <n v="2312.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n v="13200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n v="8400"/>
    <n v="6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n v="2000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n v="5280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n v="100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n v="3500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n v="45000"/>
    <n v="1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n v="7700"/>
    <n v="38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n v="6500"/>
    <n v="1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n v="7000"/>
    <n v="5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n v="137000"/>
    <n v="34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n v="3000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n v="800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n v="1000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n v="8500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n v="1000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n v="1500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n v="600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n v="200000"/>
    <n v="27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n v="8500"/>
    <n v="5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n v="5000"/>
    <n v="5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n v="9000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n v="1000"/>
    <n v="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n v="1000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n v="3000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n v="2310"/>
    <n v="3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n v="50000"/>
    <n v="12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n v="6000"/>
    <n v="23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n v="314000"/>
    <n v="31.400000000000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n v="411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n v="1500"/>
    <n v="2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n v="3000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n v="1000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n v="8000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n v="15000"/>
    <n v="18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n v="46200"/>
    <n v="10897.9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n v="1155"/>
    <n v="65.4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n v="3000"/>
    <n v="117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n v="9041"/>
    <n v="9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n v="50000"/>
    <n v="346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n v="500"/>
    <n v="330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n v="12000"/>
    <n v="391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n v="1750"/>
    <n v="177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n v="20000"/>
    <n v="20843.5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n v="100000"/>
    <n v="107421.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n v="11000"/>
    <n v="121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n v="8000"/>
    <n v="326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n v="8000"/>
    <n v="179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n v="35000"/>
    <n v="106330.3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n v="22765"/>
    <n v="32172.6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n v="9240"/>
    <n v="257854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n v="10000"/>
    <n v="17176.1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n v="7500"/>
    <n v="75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n v="10500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n v="1540.77"/>
    <n v="2615.6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n v="25000"/>
    <n v="28633.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n v="500"/>
    <n v="438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n v="15000"/>
    <n v="158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n v="1000"/>
    <n v="188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n v="89050"/>
    <n v="127922.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n v="15000"/>
    <n v="2188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n v="1260"/>
    <n v="1652.91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n v="2000"/>
    <n v="228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n v="8000"/>
    <n v="110353.6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n v="126"/>
    <n v="1204.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n v="2500"/>
    <n v="28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n v="150"/>
    <n v="97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n v="839"/>
    <n v="92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n v="3850"/>
    <n v="4917.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n v="2740"/>
    <n v="4326.4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n v="20000"/>
    <n v="22933.0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n v="1070"/>
    <n v="146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n v="5000"/>
    <n v="177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n v="930"/>
    <n v="98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n v="15180"/>
    <n v="151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n v="1000"/>
    <n v="187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n v="500"/>
    <n v="8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n v="347"/>
    <n v="35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n v="231"/>
    <n v="378.8400000000000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n v="3000"/>
    <n v="317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n v="150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n v="42000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n v="1000000"/>
    <n v="335597.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n v="100000"/>
    <n v="20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n v="27400.000000000004"/>
    <n v="287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n v="500000"/>
    <n v="42086.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n v="3300"/>
    <n v="47.5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n v="12000"/>
    <n v="10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n v="125000"/>
    <n v="12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n v="60000"/>
    <n v="35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n v="280000"/>
    <n v="52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n v="137000"/>
    <n v="1212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n v="51000"/>
    <n v="587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n v="100000"/>
    <n v="5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n v="15000"/>
    <n v="31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n v="150000"/>
    <n v="171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n v="30000"/>
    <n v="5621.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n v="98000"/>
    <n v="9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n v="49000"/>
    <n v="13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n v="20000"/>
    <n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n v="5000"/>
    <n v="5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n v="20000"/>
    <n v="2136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n v="26400"/>
    <n v="27613.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n v="17500"/>
    <n v="181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n v="3500"/>
    <n v="43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n v="10000"/>
    <n v="15929.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n v="1500"/>
    <n v="166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n v="1320"/>
    <n v="2253.24000000000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n v="800"/>
    <n v="100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n v="53276.560000000005"/>
    <n v="3418.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n v="25000"/>
    <n v="28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n v="10000"/>
    <n v="33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n v="40000"/>
    <n v="110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n v="35000"/>
    <n v="21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n v="25000"/>
    <n v="189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n v="2772"/>
    <n v="1396.560000000000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n v="19500"/>
    <n v="34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n v="6720000"/>
    <n v="92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n v="40000"/>
    <n v="1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n v="26880"/>
    <n v="231.8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n v="8000"/>
    <n v="5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n v="6000"/>
    <n v="169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n v="15000"/>
    <n v="3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n v="70000"/>
    <n v="8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n v="5000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n v="3000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n v="1500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n v="50000"/>
    <n v="7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n v="3500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n v="80000"/>
    <n v="85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n v="85800"/>
    <n v="46.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n v="350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n v="5000"/>
    <n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n v="3000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n v="15000"/>
    <n v="7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n v="60000"/>
    <n v="339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n v="23000"/>
    <n v="606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n v="8000"/>
    <n v="26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n v="2.64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n v="9999"/>
    <n v="7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n v="2856"/>
    <n v="1318.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n v="10000"/>
    <n v="344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n v="845600"/>
    <n v="87731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n v="19000"/>
    <n v="114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n v="16500"/>
    <n v="17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n v="35000"/>
    <n v="393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n v="8000"/>
    <n v="28067.5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n v="15400"/>
    <n v="35915.16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n v="50000"/>
    <n v="508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n v="60000"/>
    <n v="92340.2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n v="3010.7000000000003"/>
    <n v="3032.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n v="5500"/>
    <n v="72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n v="150000"/>
    <n v="1533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n v="25000"/>
    <n v="2908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n v="12000"/>
    <n v="31754.6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n v="8400"/>
    <n v="10078.3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n v="25000"/>
    <n v="3002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n v="18000"/>
    <n v="186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n v="6000"/>
    <n v="653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n v="25000"/>
    <n v="295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n v="577.5"/>
    <n v="8443.0500000000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n v="5000"/>
    <n v="126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n v="12000"/>
    <n v="168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n v="1900.3600000000001"/>
    <n v="5641.697600000000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n v="52800"/>
    <n v="76318.4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n v="100000"/>
    <n v="105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n v="10000"/>
    <n v="4932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n v="15000"/>
    <n v="3027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n v="7500"/>
    <n v="783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n v="27000"/>
    <n v="45979.0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n v="30000"/>
    <n v="3129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n v="12000"/>
    <n v="141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n v="50000"/>
    <n v="5376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n v="1"/>
    <n v="226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n v="577.5"/>
    <n v="5648.72770000000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n v="10560"/>
    <n v="12978.2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n v="30000"/>
    <n v="73818.24000000000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n v="5000"/>
    <n v="739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n v="847"/>
    <n v="3253.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n v="300"/>
    <n v="31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n v="8000"/>
    <n v="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n v="2500"/>
    <n v="73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n v="599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n v="16000"/>
    <n v="8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n v="8000"/>
    <n v="175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n v="3000"/>
    <n v="8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n v="500"/>
    <n v="1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n v="5000"/>
    <n v="5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n v="10000"/>
    <n v="11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n v="199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n v="3274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n v="4800"/>
    <n v="55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n v="2000"/>
    <n v="38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n v="1000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n v="420"/>
    <n v="218.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n v="10000"/>
    <n v="104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n v="1500"/>
    <n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n v="2740"/>
    <n v="320.5800000000000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n v="1370"/>
    <n v="143.8500000000000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n v="385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n v="5000"/>
    <n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n v="325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n v="39400"/>
    <n v="9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n v="4000"/>
    <n v="4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n v="400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n v="5000"/>
    <n v="1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n v="5280"/>
    <n v="44.8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n v="7000"/>
    <n v="10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n v="616"/>
    <n v="1.5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n v="20000"/>
    <n v="2082.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n v="1998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n v="800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n v="699.6"/>
    <n v="1.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n v="4000"/>
    <n v="5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n v="5000"/>
    <n v="15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n v="21000"/>
    <n v="16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n v="300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n v="5500"/>
    <n v="140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n v="2500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n v="8400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n v="1250"/>
    <n v="13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n v="1000"/>
    <n v="12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n v="770"/>
    <n v="881.6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n v="6000"/>
    <n v="714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n v="5000"/>
    <n v="52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n v="1925"/>
    <n v="2268.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n v="1000"/>
    <n v="119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n v="2000"/>
    <n v="205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n v="3000"/>
    <n v="303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n v="3000"/>
    <n v="316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n v="2000"/>
    <n v="205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n v="2000"/>
    <n v="21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n v="13700.000000000002"/>
    <n v="15147.7475000000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n v="38.5"/>
    <n v="57.7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n v="700"/>
    <n v="73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n v="616"/>
    <n v="711.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n v="6160"/>
    <n v="6322.93970000000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n v="3850"/>
    <n v="3903.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n v="3850"/>
    <n v="4490.43980000000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n v="770"/>
    <n v="1024.100000000000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n v="685"/>
    <n v="912.4200000000000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n v="2310"/>
    <n v="2352.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n v="10000"/>
    <n v="1279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n v="770"/>
    <n v="885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n v="308"/>
    <n v="338.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n v="2310"/>
    <n v="2589.51000000000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n v="5000"/>
    <n v="63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n v="4500"/>
    <n v="45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n v="2500"/>
    <n v="256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n v="2500"/>
    <n v="270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n v="7700"/>
    <n v="7720.7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n v="6600"/>
    <n v="7477.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n v="2800"/>
    <n v="3572.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n v="1155"/>
    <n v="1244.3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n v="330"/>
    <n v="798.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n v="2310"/>
    <n v="3270.1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n v="462"/>
    <n v="600.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n v="10000"/>
    <n v="10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n v="3850"/>
    <n v="4034.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n v="154"/>
    <n v="209.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n v="770"/>
    <n v="77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n v="6000"/>
    <n v="60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n v="77"/>
    <n v="95.4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n v="650"/>
    <n v="76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n v="2310"/>
    <n v="238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n v="2000"/>
    <n v="21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n v="2000"/>
    <n v="24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n v="7315"/>
    <n v="7342.7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n v="1925"/>
    <n v="2050.510000000000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n v="3000"/>
    <n v="30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n v="3000"/>
    <n v="332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n v="1925"/>
    <n v="2208.352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n v="2700"/>
    <n v="292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n v="616"/>
    <n v="1047.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n v="770"/>
    <n v="1440.66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n v="450"/>
    <n v="4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n v="1122"/>
    <n v="11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n v="2000"/>
    <n v="240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n v="3500"/>
    <n v="39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n v="1925"/>
    <n v="200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n v="770"/>
    <n v="7.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n v="115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n v="120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n v="462"/>
    <n v="25.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n v="7500"/>
    <n v="236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n v="800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n v="200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n v="35000"/>
    <n v="7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n v="385"/>
    <n v="3.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n v="8000"/>
    <n v="3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n v="378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n v="5000"/>
    <n v="9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n v="1254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n v="770"/>
    <n v="321.0900000000000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n v="600"/>
    <n v="3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n v="3000"/>
    <n v="14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n v="803320"/>
    <n v="15855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n v="84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n v="2740"/>
    <n v="47.9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n v="4000"/>
    <n v="26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n v="342.5"/>
    <n v="109.6000000000000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n v="12700"/>
    <n v="5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n v="5000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n v="1925"/>
    <n v="30.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n v="2888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n v="5000"/>
    <n v="4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n v="2500"/>
    <n v="50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n v="15000"/>
    <n v="6301.7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n v="20000"/>
    <n v="17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n v="5000"/>
    <n v="7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n v="10000"/>
    <n v="4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n v="300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n v="2500"/>
    <n v="9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n v="5000"/>
    <n v="27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n v="20000"/>
    <n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n v="15000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n v="6000"/>
    <n v="65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n v="2310"/>
    <n v="48.5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n v="1120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n v="12000"/>
    <n v="28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n v="550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n v="750"/>
    <n v="25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n v="10000"/>
    <n v="19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n v="45000"/>
    <n v="18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n v="400"/>
    <n v="1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n v="20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n v="300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n v="3000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n v="3000"/>
    <n v="114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n v="2000"/>
    <n v="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n v="10000"/>
    <n v="27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n v="5500"/>
    <n v="5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n v="5000"/>
    <n v="2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n v="5000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n v="500"/>
    <n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n v="3000"/>
    <n v="6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n v="12000"/>
    <n v="55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n v="7500"/>
    <n v="3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n v="1000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n v="5500"/>
    <n v="340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n v="750"/>
    <n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n v="15000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n v="5000"/>
    <n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n v="1155"/>
    <n v="57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n v="3500"/>
    <n v="6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n v="6000"/>
    <n v="56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n v="2500"/>
    <n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n v="9600"/>
    <n v="26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n v="18000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n v="23100"/>
    <n v="0.7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n v="1800"/>
    <n v="65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n v="14440"/>
    <n v="20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n v="10000"/>
    <n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n v="19250"/>
    <n v="0.7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n v="770"/>
    <n v="470.4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n v="1424.5"/>
    <n v="111.6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n v="2000"/>
    <n v="43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n v="5000"/>
    <n v="136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n v="600"/>
    <n v="5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n v="3300"/>
    <n v="885.7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n v="10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n v="385"/>
    <n v="38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n v="300"/>
    <n v="3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n v="25000"/>
    <n v="258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n v="45000"/>
    <n v="4610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n v="3000"/>
    <n v="3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n v="1800"/>
    <n v="23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n v="1000"/>
    <n v="10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n v="8000"/>
    <n v="8165.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n v="7700"/>
    <n v="7770.8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n v="990"/>
    <n v="1049.400000000000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n v="4247"/>
    <n v="4463.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n v="2500"/>
    <n v="256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n v="3300"/>
    <n v="356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n v="3500"/>
    <n v="35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n v="1000"/>
    <n v="128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n v="1155"/>
    <n v="15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n v="4000"/>
    <n v="405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n v="8000"/>
    <n v="82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n v="2500"/>
    <n v="26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n v="2500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n v="264000"/>
    <n v="539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n v="300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n v="100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n v="5000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n v="1540"/>
    <n v="1.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n v="25000"/>
    <n v="107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n v="500000"/>
    <n v="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n v="1000"/>
    <n v="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n v="500000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n v="50000"/>
    <n v="109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n v="20000"/>
    <n v="160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n v="400000"/>
    <n v="60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n v="1500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n v="1200"/>
    <n v="7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n v="7900"/>
    <n v="13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n v="15000"/>
    <n v="28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n v="8000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n v="770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n v="3000000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n v="5000"/>
    <n v="54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n v="1000"/>
    <n v="12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n v="10000"/>
    <n v="106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n v="5000"/>
    <n v="5035.689999999999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n v="1500"/>
    <n v="163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n v="10000"/>
    <n v="1136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n v="5000"/>
    <n v="569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n v="3500"/>
    <n v="37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n v="1320"/>
    <n v="21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n v="6000"/>
    <n v="636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n v="3200"/>
    <n v="320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n v="2000"/>
    <n v="210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n v="5000"/>
    <n v="87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n v="5000"/>
    <n v="51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n v="8000"/>
    <n v="80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n v="53.9"/>
    <n v="92.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n v="3000"/>
    <n v="340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n v="750"/>
    <n v="97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n v="5000"/>
    <n v="507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n v="3000"/>
    <n v="32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n v="3360"/>
    <n v="4331.8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n v="3850"/>
    <n v="3929.3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n v="116000"/>
    <n v="169985.9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n v="25000"/>
    <n v="2508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n v="14900"/>
    <n v="18125.849999999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n v="1848"/>
    <n v="1949.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n v="25000"/>
    <n v="27600.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n v="770"/>
    <n v="77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n v="20000"/>
    <n v="3530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n v="10000"/>
    <n v="100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n v="8500"/>
    <n v="878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n v="3000"/>
    <n v="313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n v="1000"/>
    <n v="10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n v="231"/>
    <n v="1057.394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n v="15000"/>
    <n v="1574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n v="35000"/>
    <n v="6018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n v="10000"/>
    <n v="103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n v="50000"/>
    <n v="51514.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n v="1350"/>
    <n v="160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n v="500"/>
    <n v="5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n v="7214"/>
    <n v="22991.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n v="7000"/>
    <n v="7595.4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n v="3000"/>
    <n v="303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n v="40000"/>
    <n v="451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n v="10600"/>
    <n v="12772.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n v="10560"/>
    <n v="11378.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n v="600"/>
    <n v="10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n v="3000"/>
    <n v="303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n v="25000"/>
    <n v="299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n v="1500"/>
    <n v="237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n v="252"/>
    <n v="311.6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n v="4000"/>
    <n v="46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n v="10000"/>
    <n v="156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n v="25000"/>
    <n v="282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n v="3400"/>
    <n v="35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n v="8500"/>
    <n v="87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n v="22000"/>
    <n v="2328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n v="3528"/>
    <n v="3553.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n v="15000"/>
    <n v="181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n v="7000"/>
    <n v="70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n v="4500"/>
    <n v="52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n v="10000"/>
    <n v="100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n v="539"/>
    <n v="555.169999999999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n v="5000"/>
    <n v="123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n v="1925"/>
    <n v="5817.3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n v="693"/>
    <n v="993.3000000000000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n v="40000"/>
    <n v="5257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n v="5000"/>
    <n v="84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n v="30000"/>
    <n v="329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n v="1750"/>
    <n v="186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n v="1500"/>
    <n v="15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n v="1000"/>
    <n v="127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n v="3000"/>
    <n v="439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n v="100000"/>
    <n v="1125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n v="25000"/>
    <n v="27196.7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n v="25000"/>
    <n v="3168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n v="500"/>
    <n v="106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n v="1000"/>
    <n v="100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n v="20000"/>
    <n v="21742.7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n v="3000"/>
    <n v="322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n v="8300"/>
    <n v="917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n v="1155"/>
    <n v="1478.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n v="19800"/>
    <n v="21781.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n v="12000"/>
    <n v="131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n v="4000"/>
    <n v="5308.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n v="7900"/>
    <n v="150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n v="500"/>
    <n v="7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n v="5000"/>
    <n v="83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n v="3750"/>
    <n v="40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n v="600"/>
    <n v="63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n v="2695"/>
    <n v="636.7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n v="50000"/>
    <n v="7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n v="10000"/>
    <n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n v="30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n v="2000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n v="2500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n v="3850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n v="15120"/>
    <n v="2.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n v="15000"/>
    <n v="45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n v="220000"/>
    <n v="3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n v="100000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n v="10000"/>
    <n v="668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n v="3000"/>
    <n v="58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n v="75000"/>
    <n v="847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n v="25000"/>
    <n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n v="479500.00000000006"/>
    <n v="57471.50000000000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n v="11920"/>
    <n v="29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n v="250000"/>
    <n v="17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n v="1000"/>
    <n v="1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n v="7700"/>
    <n v="257.1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n v="12000"/>
    <n v="717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n v="12000"/>
    <n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n v="2800000"/>
    <n v="6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n v="21000"/>
    <n v="18.4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n v="15000"/>
    <n v="129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n v="10000"/>
    <n v="15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n v="29040"/>
    <n v="138.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n v="60000"/>
    <n v="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n v="1333666"/>
    <n v="1122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n v="2000000"/>
    <n v="37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n v="1000000"/>
    <n v="210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n v="900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n v="20000"/>
    <n v="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n v="4059"/>
    <n v="47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n v="25000"/>
    <n v="6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n v="16800"/>
    <n v="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n v="20000"/>
    <n v="1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n v="65000"/>
    <n v="1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n v="25000"/>
    <n v="585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n v="225000"/>
    <n v="1143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n v="5000"/>
    <n v="79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n v="100000"/>
    <n v="1183.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n v="5280"/>
    <n v="1201.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n v="10000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n v="1492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n v="20000"/>
    <n v="7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n v="7700"/>
    <n v="1320.5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n v="48725"/>
    <n v="175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n v="2000"/>
    <n v="2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n v="12000"/>
    <n v="182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n v="2100"/>
    <n v="25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n v="12320"/>
    <n v="4818.6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n v="4100"/>
    <n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n v="5480"/>
    <n v="1623.4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n v="5845"/>
    <n v="247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n v="770"/>
    <n v="31.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n v="40000"/>
    <n v="790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n v="50000"/>
    <n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n v="26500"/>
    <n v="66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n v="2500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n v="20000"/>
    <n v="532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n v="11000"/>
    <n v="52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n v="109225"/>
    <n v="463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n v="7500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n v="87899.999999999985"/>
    <n v="2636.999999999999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n v="750"/>
    <n v="43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n v="770"/>
    <n v="0.7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n v="4395000"/>
    <n v="13624.49999999999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n v="1000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n v="1092000"/>
    <n v="107.5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n v="1980"/>
    <n v="13.20000000000000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n v="199"/>
    <n v="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n v="125000"/>
    <n v="8519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n v="800000"/>
    <n v="2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n v="150000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n v="25000"/>
    <n v="10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n v="10000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n v="15000"/>
    <n v="162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n v="125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n v="10000"/>
    <n v="3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n v="4100"/>
    <n v="64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n v="3000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n v="385"/>
    <n v="415.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n v="770"/>
    <n v="173.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n v="777"/>
    <n v="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n v="385"/>
    <n v="492.0300000000000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n v="150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n v="154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n v="1057000"/>
    <n v="5707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n v="8400"/>
    <n v="80.6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n v="420"/>
    <n v="216.7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n v="2117.5"/>
    <n v="34.6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n v="539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n v="10000"/>
    <n v="754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n v="2500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n v="1057000"/>
    <n v="1109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n v="20000"/>
    <n v="2350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n v="1800"/>
    <n v="236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n v="1250"/>
    <n v="1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n v="3500"/>
    <n v="353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n v="3500"/>
    <n v="3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n v="1694"/>
    <n v="1794.87000000000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n v="3000"/>
    <n v="100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n v="7000"/>
    <n v="79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n v="3850"/>
    <n v="7257.427099999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n v="5500"/>
    <n v="56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n v="4000"/>
    <n v="404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n v="5000"/>
    <n v="57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n v="1500"/>
    <n v="2002.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n v="4500"/>
    <n v="456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n v="1540"/>
    <n v="1618.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n v="4000"/>
    <n v="50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n v="13000"/>
    <n v="1445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n v="2500"/>
    <n v="266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n v="750"/>
    <n v="12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n v="35000"/>
    <n v="56079.8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n v="3000"/>
    <n v="34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n v="2500"/>
    <n v="310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n v="8000"/>
    <n v="82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n v="2000"/>
    <n v="22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n v="5390"/>
    <n v="5865.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n v="2000"/>
    <n v="23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n v="10000"/>
    <n v="103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n v="3000"/>
    <n v="30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n v="5000"/>
    <n v="547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n v="1900"/>
    <n v="218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n v="2500"/>
    <n v="29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n v="1155"/>
    <n v="1983.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n v="4200"/>
    <n v="4794.8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n v="924"/>
    <n v="1106.4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n v="385"/>
    <n v="419.650000000000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n v="7000"/>
    <n v="706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n v="2500"/>
    <n v="27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n v="4300"/>
    <n v="46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n v="770"/>
    <n v="77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n v="2464"/>
    <n v="2517.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n v="15000"/>
    <n v="1744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n v="154"/>
    <n v="100.1000000000000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n v="483449.99999999994"/>
    <n v="59596.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n v="528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n v="3750"/>
    <n v="15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n v="7700"/>
    <n v="78.5400000000000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n v="3850"/>
    <n v="451.9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n v="1100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n v="3500"/>
    <n v="207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n v="3000000"/>
    <n v="18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n v="90399.999999999985"/>
    <n v="10350.7999999999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n v="188400"/>
    <n v="690.8000000000000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n v="5000"/>
    <n v="260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n v="5000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n v="1540"/>
    <n v="19.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n v="5000"/>
    <n v="27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n v="1000"/>
    <n v="25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n v="50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n v="6160"/>
    <n v="210.2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n v="500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n v="5500"/>
    <n v="255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n v="5000"/>
    <n v="51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n v="9500"/>
    <n v="11335.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n v="3000"/>
    <n v="377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n v="23000"/>
    <n v="2754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n v="4000"/>
    <n v="50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n v="4620"/>
    <n v="4625.390000000000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n v="9240"/>
    <n v="9437.12000000000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n v="35000"/>
    <n v="3512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n v="1540"/>
    <n v="1540.7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n v="4500"/>
    <n v="52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n v="9240"/>
    <n v="9434.040000000000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n v="20000"/>
    <n v="200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n v="15000"/>
    <n v="151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n v="3080"/>
    <n v="3185.49000000000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n v="2500"/>
    <n v="312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n v="3100"/>
    <n v="339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n v="30000"/>
    <n v="306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n v="2000"/>
    <n v="204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n v="924"/>
    <n v="962.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n v="924"/>
    <n v="115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n v="7000"/>
    <n v="716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n v="20000"/>
    <n v="215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n v="2600"/>
    <n v="285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n v="1000"/>
    <n v="16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n v="1000"/>
    <n v="13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n v="5000"/>
    <n v="594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n v="3080"/>
    <n v="3092.0967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n v="15000"/>
    <n v="1548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n v="20000"/>
    <n v="2012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n v="35000"/>
    <n v="35275.6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n v="2156"/>
    <n v="2421.6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n v="4513.74"/>
    <n v="4780.91460000000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n v="2310"/>
    <n v="2323.0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n v="8500"/>
    <n v="98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n v="10000"/>
    <n v="12730.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n v="8000"/>
    <n v="822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n v="1232"/>
    <n v="1268.1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n v="21000"/>
    <n v="219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n v="10000"/>
    <n v="1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n v="1925"/>
    <n v="2037.80500000000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n v="12000"/>
    <n v="1209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n v="5500"/>
    <n v="577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n v="25000"/>
    <n v="2538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n v="1500"/>
    <n v="166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n v="1732.5"/>
    <n v="2214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n v="20000"/>
    <n v="20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n v="10010"/>
    <n v="10135.89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n v="231"/>
    <n v="404.2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n v="10000"/>
    <n v="128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n v="1540"/>
    <n v="1637.0122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n v="7000"/>
    <n v="736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n v="23000"/>
    <n v="24418.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n v="5000"/>
    <n v="546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n v="3300"/>
    <n v="33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n v="12200"/>
    <n v="1257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n v="2500"/>
    <n v="2804.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n v="2500"/>
    <n v="257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n v="2268"/>
    <n v="3719.5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n v="6000"/>
    <n v="787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n v="15000"/>
    <n v="153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n v="2000"/>
    <n v="25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n v="6160"/>
    <n v="6252.40000000000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n v="1386"/>
    <n v="1409.100000000000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n v="1155"/>
    <n v="1501.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n v="10000"/>
    <n v="154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n v="4000"/>
    <n v="429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n v="15500"/>
    <n v="157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n v="1800"/>
    <n v="180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n v="5940"/>
    <n v="6940.5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n v="3850"/>
    <n v="4181.10000000000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n v="1925"/>
    <n v="1990.4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n v="5800"/>
    <n v="66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n v="2000"/>
    <n v="206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n v="5000"/>
    <n v="60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n v="31000"/>
    <n v="31820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n v="616"/>
    <n v="645.2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n v="3000"/>
    <n v="304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n v="4999"/>
    <n v="56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n v="15000"/>
    <n v="1526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n v="3300"/>
    <n v="33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n v="7700"/>
    <n v="7720.397299999999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n v="385"/>
    <n v="512.2117000000000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n v="1540"/>
    <n v="1866.4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n v="500"/>
    <n v="57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n v="77.77"/>
    <n v="222.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n v="6705"/>
    <n v="11428.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n v="462"/>
    <n v="546.7000000000000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n v="539"/>
    <n v="554.4076999999999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n v="1155"/>
    <n v="1663.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n v="4235"/>
    <n v="4238.0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n v="10000"/>
    <n v="1017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n v="3000"/>
    <n v="348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n v="3000"/>
    <n v="408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n v="3000"/>
    <n v="400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n v="7056"/>
    <n v="7295.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n v="1800"/>
    <n v="208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n v="15000"/>
    <n v="1567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n v="4000"/>
    <n v="408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n v="1500"/>
    <n v="263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n v="1000"/>
    <n v="1066.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n v="3500"/>
    <n v="428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n v="269.5"/>
    <n v="429.6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n v="6500"/>
    <n v="65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n v="2500"/>
    <n v="274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n v="2500"/>
    <n v="250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n v="2000"/>
    <n v="232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n v="616"/>
    <n v="1298.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n v="3080"/>
    <n v="338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n v="11737"/>
    <n v="11747.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n v="1050"/>
    <n v="111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n v="2640"/>
    <n v="3315.8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n v="385"/>
    <n v="415.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n v="2500"/>
    <n v="25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n v="500"/>
    <n v="5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n v="3300"/>
    <n v="335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n v="770"/>
    <n v="969.4300000000000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n v="1260"/>
    <n v="128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n v="308"/>
    <n v="346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n v="8000"/>
    <n v="81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n v="616"/>
    <n v="623.700000000000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n v="1800"/>
    <n v="263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n v="770"/>
    <n v="899.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n v="1155"/>
    <n v="1227.38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n v="5000"/>
    <n v="52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n v="6000"/>
    <n v="60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n v="3500"/>
    <n v="366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n v="3871"/>
    <n v="536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n v="3850"/>
    <n v="3862.3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n v="192.5"/>
    <n v="192.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n v="1925"/>
    <n v="2121.3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n v="15000"/>
    <n v="1532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n v="8000"/>
    <n v="834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n v="3000"/>
    <n v="414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n v="2579.5"/>
    <n v="2579.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n v="6000"/>
    <n v="61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n v="539"/>
    <n v="92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n v="4500"/>
    <n v="456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n v="500"/>
    <n v="6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n v="1500"/>
    <n v="16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n v="1540"/>
    <n v="1839.5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n v="5500"/>
    <n v="55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n v="1000"/>
    <n v="153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n v="2940"/>
    <n v="3070.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n v="3850"/>
    <n v="3892.3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n v="3850"/>
    <n v="4139.52000000000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n v="385"/>
    <n v="1212.7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n v="3000"/>
    <n v="305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n v="1347.5"/>
    <n v="1701.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n v="1155"/>
    <n v="1171.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n v="1540"/>
    <n v="1555.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n v="10000"/>
    <n v="102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n v="4000"/>
    <n v="425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n v="12240"/>
    <n v="12408.6400000000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n v="5000"/>
    <n v="56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n v="500"/>
    <n v="109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n v="7750"/>
    <n v="786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n v="2310"/>
    <n v="2447.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n v="2500"/>
    <n v="26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n v="500"/>
    <n v="11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n v="577.5"/>
    <n v="685.3000000000000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n v="1000"/>
    <n v="104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n v="4200"/>
    <n v="4363.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n v="1500"/>
    <n v="176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n v="200"/>
    <n v="27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n v="1000"/>
    <n v="10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n v="1540"/>
    <n v="1543.850000000000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n v="4620"/>
    <n v="4923.600000000000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n v="2310"/>
    <n v="231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n v="8000"/>
    <n v="800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n v="6160"/>
    <n v="6224.6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n v="423.5"/>
    <n v="455.8400000000000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n v="1540"/>
    <n v="1596.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n v="3000"/>
    <n v="31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n v="4000"/>
    <n v="409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n v="2695"/>
    <n v="2715.0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n v="1750"/>
    <n v="195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n v="6000"/>
    <n v="6000.6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n v="2000"/>
    <n v="20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n v="2000"/>
    <n v="21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n v="3000"/>
    <n v="350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n v="1155"/>
    <n v="1198.8900000000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n v="10000"/>
    <n v="114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n v="1500"/>
    <n v="153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n v="500"/>
    <n v="111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n v="385"/>
    <n v="38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n v="1500"/>
    <n v="158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n v="423.5"/>
    <n v="602.9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n v="385"/>
    <n v="708.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n v="1500"/>
    <n v="156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n v="192.5"/>
    <n v="215.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n v="4000"/>
    <n v="444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n v="924"/>
    <n v="958.6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n v="10000"/>
    <n v="100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n v="2233"/>
    <n v="2274.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n v="15000"/>
    <n v="1646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n v="1540"/>
    <n v="154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n v="500"/>
    <n v="6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n v="269.5"/>
    <n v="370.75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n v="10000"/>
    <n v="1003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n v="1540"/>
    <n v="1649.34000000000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n v="500"/>
    <n v="105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n v="385"/>
    <n v="475.8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n v="3000"/>
    <n v="325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n v="15000"/>
    <n v="1553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n v="2310"/>
    <n v="23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n v="500"/>
    <n v="65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n v="3000"/>
    <n v="310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n v="200"/>
    <n v="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n v="3080"/>
    <n v="3683.680000000000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n v="1700"/>
    <n v="1700.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n v="4000"/>
    <n v="403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n v="2310"/>
    <n v="2461.199999999999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n v="539"/>
    <n v="743.8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n v="10000"/>
    <n v="101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n v="2310"/>
    <n v="2520.2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n v="250"/>
    <n v="35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n v="6000"/>
    <n v="62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n v="30000"/>
    <n v="30891.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n v="3750"/>
    <n v="405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n v="1155"/>
    <n v="11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n v="1540"/>
    <n v="1582.35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n v="115.5"/>
    <n v="150.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n v="1540"/>
    <n v="1671.66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n v="2000"/>
    <n v="20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n v="2000"/>
    <n v="219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n v="9500"/>
    <n v="95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n v="10000"/>
    <n v="1055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n v="1000"/>
    <n v="11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n v="5000"/>
    <n v="529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n v="3000"/>
    <n v="30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n v="1925"/>
    <n v="2005.850000000000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n v="1200"/>
    <n v="1616.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n v="5000"/>
    <n v="5260.9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n v="2500"/>
    <n v="25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n v="250"/>
    <n v="25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n v="1000"/>
    <n v="18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n v="411.00000000000006"/>
    <n v="1187.790000000000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n v="1540"/>
    <n v="15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n v="770"/>
    <n v="833.1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n v="1000"/>
    <n v="107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n v="2100"/>
    <n v="230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n v="800"/>
    <n v="136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n v="385"/>
    <n v="585.2000000000000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n v="650"/>
    <n v="65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n v="1000"/>
    <n v="153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n v="231"/>
    <n v="296.4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n v="539"/>
    <n v="542.8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n v="10000"/>
    <n v="100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n v="3000"/>
    <n v="57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n v="2000"/>
    <n v="280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n v="978"/>
    <n v="12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n v="385"/>
    <n v="485.8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n v="385"/>
    <n v="731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n v="500"/>
    <n v="69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n v="250"/>
    <n v="5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n v="13200"/>
    <n v="13646.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n v="5000"/>
    <n v="5116.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n v="1540"/>
    <n v="1586.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n v="3500"/>
    <n v="445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n v="3000"/>
    <n v="30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n v="10000"/>
    <n v="121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n v="2800"/>
    <n v="31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n v="250"/>
    <n v="3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n v="385"/>
    <n v="826.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n v="2000"/>
    <n v="204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n v="4900"/>
    <n v="49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n v="1540"/>
    <n v="1555.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n v="231"/>
    <n v="261.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n v="300"/>
    <n v="3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n v="1800"/>
    <n v="207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n v="2000"/>
    <n v="225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n v="1155"/>
    <n v="1476.860000000000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n v="1500"/>
    <n v="214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n v="13700.000000000002"/>
    <n v="16275.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n v="2310"/>
    <n v="3195.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n v="3350"/>
    <n v="53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n v="2500"/>
    <n v="285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n v="1650"/>
    <n v="166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n v="3000"/>
    <n v="465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n v="1540"/>
    <n v="1967.35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n v="3000"/>
    <n v="36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n v="3850"/>
    <n v="4338.9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n v="1000"/>
    <n v="127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n v="500"/>
    <n v="7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n v="3800"/>
    <n v="4000.2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n v="1500"/>
    <n v="15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n v="400"/>
    <n v="4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n v="6600"/>
    <n v="7052.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n v="3000"/>
    <n v="373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n v="1551"/>
    <n v="168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n v="2178"/>
    <n v="2230.80000000000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n v="2000"/>
    <n v="21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n v="1000"/>
    <n v="10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n v="1155"/>
    <n v="1162.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n v="4000"/>
    <n v="42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n v="1925"/>
    <n v="2070.530000000000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n v="1000"/>
    <n v="10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n v="2500"/>
    <n v="259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n v="3000"/>
    <n v="30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n v="10000"/>
    <n v="1044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n v="77"/>
    <n v="138.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n v="3000"/>
    <n v="319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n v="900"/>
    <n v="90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n v="1155"/>
    <n v="1168.86000000000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n v="770"/>
    <n v="77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n v="2800"/>
    <n v="33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n v="500"/>
    <n v="55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n v="3000"/>
    <n v="308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n v="2500"/>
    <n v="25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n v="3080"/>
    <n v="308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n v="1500"/>
    <n v="1650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n v="1540"/>
    <n v="1560.7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n v="1540"/>
    <n v="1551.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n v="350"/>
    <n v="59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n v="1074.1500000000001"/>
    <n v="1074.15000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n v="3080"/>
    <n v="3500.4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n v="10000"/>
    <n v="101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n v="500"/>
    <n v="5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n v="3300"/>
    <n v="33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n v="6000"/>
    <n v="7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n v="1270.5"/>
    <n v="1285.13000000000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n v="500"/>
    <n v="66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n v="2117.5"/>
    <n v="2117.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n v="1000"/>
    <n v="128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n v="960"/>
    <n v="11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n v="500"/>
    <n v="63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n v="5000"/>
    <n v="78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n v="1540"/>
    <n v="1588.5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n v="115.5"/>
    <n v="177.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n v="891"/>
    <n v="1607.7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n v="1540"/>
    <n v="1978.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n v="600"/>
    <n v="7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n v="231"/>
    <n v="284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n v="924"/>
    <n v="970.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n v="5500"/>
    <n v="56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n v="1260"/>
    <n v="1318.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n v="2500"/>
    <n v="25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n v="250"/>
    <n v="25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n v="1100"/>
    <n v="11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n v="35000"/>
    <n v="40043.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n v="2100"/>
    <n v="21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n v="770"/>
    <n v="785.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n v="1925"/>
    <n v="2017.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n v="1500"/>
    <n v="152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n v="595.21"/>
    <n v="595.2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n v="5500"/>
    <n v="584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n v="5000"/>
    <n v="5671.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n v="201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n v="1694"/>
    <n v="1701.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n v="100000"/>
    <n v="10003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n v="269.5"/>
    <n v="388.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n v="1370"/>
    <n v="1417.9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n v="4224"/>
    <n v="4580.400000000000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n v="2500"/>
    <n v="2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n v="242.55"/>
    <n v="361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n v="385"/>
    <n v="406.1365000000000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n v="770"/>
    <n v="773.8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n v="900"/>
    <n v="11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n v="1540"/>
    <n v="1613.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n v="770"/>
    <n v="837.7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n v="1000"/>
    <n v="11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n v="5000"/>
    <n v="502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n v="2000"/>
    <n v="228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n v="1155"/>
    <n v="1409.870000000000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n v="385"/>
    <n v="3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n v="2310"/>
    <n v="2374.679999999999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n v="5800"/>
    <n v="615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n v="10000"/>
    <n v="101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n v="10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n v="600"/>
    <n v="78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n v="1155"/>
    <n v="1155.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n v="385"/>
    <n v="38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n v="900"/>
    <n v="10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n v="1155"/>
    <n v="115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n v="1000"/>
    <n v="287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n v="3000"/>
    <n v="3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n v="2310"/>
    <n v="2668.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n v="3400"/>
    <n v="405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n v="7500"/>
    <n v="820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n v="385"/>
    <n v="487.4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n v="154"/>
    <n v="154.770000000000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n v="4000"/>
    <n v="51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n v="3850"/>
    <n v="3852.3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n v="700"/>
    <n v="122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n v="2000"/>
    <n v="25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n v="3000"/>
    <n v="33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n v="1600"/>
    <n v="20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n v="2600"/>
    <n v="30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n v="1452"/>
    <n v="1564.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n v="2500"/>
    <n v="25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n v="1000"/>
    <n v="1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n v="500"/>
    <n v="10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n v="10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n v="1540"/>
    <n v="1606.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n v="4000"/>
    <n v="40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n v="1500"/>
    <n v="25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n v="3000"/>
    <n v="33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n v="192.5"/>
    <n v="354.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n v="2310"/>
    <n v="3009.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n v="423.5"/>
    <n v="446.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n v="616"/>
    <n v="6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n v="1509.2"/>
    <n v="2313.8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n v="770"/>
    <n v="1249.7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n v="1925"/>
    <n v="261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n v="6600"/>
    <n v="9530.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n v="1250"/>
    <n v="125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n v="2500"/>
    <n v="25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n v="1925"/>
    <n v="2055.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n v="1925"/>
    <n v="2402.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n v="569.80000000000007"/>
    <n v="677.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n v="1540"/>
    <n v="1555.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n v="1000"/>
    <n v="11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n v="10500"/>
    <n v="1104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n v="3000"/>
    <n v="329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n v="1000"/>
    <n v="1000.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n v="2500"/>
    <n v="30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n v="3000"/>
    <n v="3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n v="2310"/>
    <n v="2371.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n v="3080"/>
    <n v="3136.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n v="2000"/>
    <n v="20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n v="10000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n v="1000000"/>
    <n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n v="2310"/>
    <n v="0.7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n v="17100"/>
    <n v="87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n v="385"/>
    <n v="7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n v="5000"/>
    <n v="176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n v="99000"/>
    <n v="4204.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n v="3500"/>
    <n v="127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n v="15000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n v="3000"/>
    <n v="92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n v="4356"/>
    <n v="285.1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n v="2500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n v="1000"/>
    <n v="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n v="300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n v="588"/>
    <n v="12.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n v="2500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n v="5000"/>
    <n v="82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n v="1320"/>
    <n v="1.3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n v="10000"/>
    <n v="48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n v="385"/>
    <n v="23.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n v="40000"/>
    <n v="401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n v="990"/>
    <n v="1029.600000000000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n v="385"/>
    <n v="38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n v="500"/>
    <n v="5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n v="396"/>
    <n v="992.64000000000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n v="1540"/>
    <n v="1547.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n v="1155"/>
    <n v="2014.3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n v="5000"/>
    <n v="58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n v="4550"/>
    <n v="4814.81000000000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n v="12560"/>
    <n v="13910.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n v="1500"/>
    <n v="15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n v="3000"/>
    <n v="30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n v="192.5"/>
    <n v="192.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n v="3000"/>
    <n v="33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n v="10560"/>
    <n v="10710.48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n v="173.25"/>
    <n v="180.1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n v="800"/>
    <n v="8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n v="520.79999999999995"/>
    <n v="599.7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n v="1200"/>
    <n v="12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n v="2310"/>
    <n v="2383.234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n v="1000"/>
    <n v="103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n v="770"/>
    <n v="1064.14000000000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n v="169.4"/>
    <n v="185.5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n v="3500"/>
    <n v="35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n v="2310"/>
    <n v="2345.4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n v="3080"/>
    <n v="3499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n v="3780"/>
    <n v="378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n v="38.5"/>
    <n v="53.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n v="800"/>
    <n v="103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n v="12000"/>
    <n v="12348.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n v="1540"/>
    <n v="1578.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n v="2000"/>
    <n v="220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n v="3000"/>
    <n v="338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n v="1000"/>
    <n v="1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n v="3000"/>
    <n v="417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n v="3500"/>
    <n v="388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n v="750"/>
    <n v="10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n v="5000"/>
    <n v="52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n v="350"/>
    <n v="3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n v="5000"/>
    <n v="5012.2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n v="2310"/>
    <n v="2521.7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n v="3000"/>
    <n v="355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n v="1500"/>
    <n v="18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n v="40000"/>
    <n v="5118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n v="1000"/>
    <n v="12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n v="256.41000000000003"/>
    <n v="331.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n v="3500"/>
    <n v="376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n v="4000"/>
    <n v="400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n v="1540"/>
    <n v="238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n v="1540"/>
    <n v="1663.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n v="5000"/>
    <n v="552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n v="2500"/>
    <n v="25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n v="500"/>
    <n v="60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n v="1155"/>
    <n v="1158.85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n v="2310"/>
    <n v="2521.7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n v="1050"/>
    <n v="129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n v="231"/>
    <n v="314.9377000000000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n v="2827"/>
    <n v="292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n v="1500"/>
    <n v="182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n v="1000"/>
    <n v="186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n v="700"/>
    <n v="21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n v="770"/>
    <n v="833.5249999999999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n v="1300"/>
    <n v="183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n v="500"/>
    <n v="57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n v="7500"/>
    <n v="115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n v="2000"/>
    <n v="203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n v="10000"/>
    <n v="102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n v="2695"/>
    <n v="2764.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n v="800"/>
    <n v="124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n v="3080"/>
    <n v="3103.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n v="385"/>
    <n v="921.6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n v="154"/>
    <n v="323.4000000000000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n v="3300"/>
    <n v="344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n v="5000"/>
    <n v="50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n v="1980"/>
    <n v="2201.760000000000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n v="3465"/>
    <n v="3535.8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n v="3311"/>
    <n v="3395.353500000000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n v="231"/>
    <n v="293.3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n v="850"/>
    <n v="287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n v="2000"/>
    <n v="201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n v="20000"/>
    <n v="186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n v="5000"/>
    <n v="36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n v="10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n v="5500"/>
    <n v="62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n v="714"/>
    <n v="110.0399999999999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n v="150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n v="1500"/>
    <n v="42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n v="115.5"/>
    <n v="15.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n v="1155"/>
    <n v="7.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n v="700"/>
    <n v="15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n v="1155"/>
    <n v="207.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n v="3080"/>
    <n v="619.8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n v="2000"/>
    <n v="3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n v="2000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n v="5000"/>
    <n v="1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n v="220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n v="120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n v="10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n v="8500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n v="1925"/>
    <n v="19.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n v="5000"/>
    <n v="517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n v="500"/>
    <n v="5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n v="6000"/>
    <n v="602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n v="1000"/>
    <n v="13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n v="385"/>
    <n v="435.0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n v="5000"/>
    <n v="51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n v="2500"/>
    <n v="30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n v="423.5"/>
    <n v="549.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n v="4500"/>
    <n v="45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n v="3500"/>
    <n v="379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n v="1500"/>
    <n v="15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n v="4000"/>
    <n v="4409.77000000000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n v="5000"/>
    <n v="5050.770000000000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n v="385"/>
    <n v="38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n v="962.5"/>
    <n v="1022.56000000000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n v="5000"/>
    <n v="50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n v="1500"/>
    <n v="15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n v="7000"/>
    <n v="794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n v="10000"/>
    <n v="10265.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n v="2000"/>
    <n v="23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n v="4000"/>
    <n v="4306.109999999999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n v="1100"/>
    <n v="1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n v="1540"/>
    <n v="15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n v="1000"/>
    <n v="146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n v="5000"/>
    <n v="55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n v="5000"/>
    <n v="54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n v="3300"/>
    <n v="33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n v="2000"/>
    <n v="200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n v="8000"/>
    <n v="85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n v="2000"/>
    <n v="28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n v="2400"/>
    <n v="252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n v="15000"/>
    <n v="1559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n v="2500"/>
    <n v="30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n v="4500"/>
    <n v="49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n v="1540"/>
    <n v="1566.9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n v="1200"/>
    <n v="154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n v="1320"/>
    <n v="15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n v="1540"/>
    <n v="2321.550000000000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n v="6000"/>
    <n v="665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n v="350"/>
    <n v="35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n v="750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n v="2733.5"/>
    <n v="89.32000000000000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n v="1500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n v="150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n v="12500"/>
    <n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n v="7000"/>
    <n v="41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n v="3850"/>
    <n v="38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n v="462"/>
    <n v="7.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n v="2250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n v="6000"/>
    <n v="53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n v="70000"/>
    <n v="102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n v="10000"/>
    <n v="40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n v="22000"/>
    <n v="88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n v="5000"/>
    <n v="42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n v="300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n v="12000"/>
    <n v="23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n v="800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n v="150000"/>
    <n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n v="10275"/>
    <n v="6.85000000000000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n v="1500"/>
    <n v="4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n v="770"/>
    <n v="7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n v="1540"/>
    <n v="1559.2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n v="1500"/>
    <n v="18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n v="192.5"/>
    <n v="635.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n v="2640"/>
    <n v="2892.120000000000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n v="2100"/>
    <n v="2119.98999999999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n v="1500"/>
    <n v="210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n v="770"/>
    <n v="770.007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n v="1500"/>
    <n v="1788.5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n v="2000"/>
    <n v="214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n v="250"/>
    <n v="57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n v="1000"/>
    <n v="106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n v="231"/>
    <n v="331.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n v="3500"/>
    <n v="365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n v="4200"/>
    <n v="4620.8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n v="2500"/>
    <n v="265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n v="192.5"/>
    <n v="207.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n v="5000"/>
    <n v="527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n v="462"/>
    <n v="550.550000000000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n v="2310"/>
    <n v="3526.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n v="5000"/>
    <n v="50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n v="500"/>
    <n v="50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n v="100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n v="500"/>
    <n v="530.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n v="1200"/>
    <n v="12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n v="1584"/>
    <n v="184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n v="2310"/>
    <n v="2518.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n v="154"/>
    <n v="246.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n v="800"/>
    <n v="9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n v="1540"/>
    <n v="1572.34000000000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n v="878999.99999999988"/>
    <n v="886242.9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n v="2000"/>
    <n v="20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n v="0.77"/>
    <n v="50.0500000000000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n v="10000"/>
    <n v="87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n v="3850"/>
    <n v="844.6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n v="5000"/>
    <n v="106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n v="9800"/>
    <n v="406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n v="40000"/>
    <n v="84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n v="7000"/>
    <n v="1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n v="10500"/>
    <n v="169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n v="13000"/>
    <n v="21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n v="25200"/>
    <n v="1774.919999999999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n v="1000"/>
    <n v="3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n v="1925"/>
    <n v="656.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n v="10000"/>
    <n v="2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n v="100000"/>
    <n v="2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n v="11000"/>
    <n v="178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n v="100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n v="500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n v="5000"/>
    <n v="26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n v="385"/>
    <n v="7.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n v="250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n v="6000"/>
    <n v="10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n v="20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n v="750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n v="600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n v="5000"/>
    <n v="6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n v="3185.1600000000003"/>
    <n v="85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n v="2000"/>
    <n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n v="2000"/>
    <n v="25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n v="3850"/>
    <n v="7.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n v="13111"/>
    <n v="4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n v="10000"/>
    <n v="15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n v="1500"/>
    <n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n v="1500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n v="550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n v="923.8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n v="18840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n v="3003"/>
    <n v="1585.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n v="25000"/>
    <n v="12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n v="1800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n v="1155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n v="5775"/>
    <n v="754.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n v="50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n v="4110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n v="1155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n v="1000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n v="37500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n v="13700.000000000002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n v="2000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n v="1540"/>
    <n v="417.3400000000000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n v="8000"/>
    <n v="11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n v="15000"/>
    <n v="25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n v="800"/>
    <n v="26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n v="100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n v="50000"/>
    <n v="1077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n v="15000"/>
    <n v="52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n v="100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n v="1600"/>
    <n v="17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n v="3725"/>
    <n v="655.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n v="1925"/>
    <n v="626.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n v="10000"/>
    <n v="1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n v="2500"/>
    <n v="1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n v="300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n v="2310"/>
    <n v="1128.0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n v="150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n v="10000"/>
    <n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n v="1155"/>
    <n v="133.2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n v="1155"/>
    <n v="777.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n v="1000"/>
    <n v="15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n v="750"/>
    <n v="6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n v="60000"/>
    <n v="13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n v="6000"/>
    <n v="18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n v="8000"/>
    <n v="299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n v="1500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n v="10000"/>
    <n v="10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n v="1925"/>
    <n v="699.9300000000000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n v="1155"/>
    <n v="3.8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n v="1256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n v="2695"/>
    <n v="7.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n v="46200"/>
    <n v="92.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n v="3850"/>
    <n v="69.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n v="1925"/>
    <n v="103.9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n v="231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n v="750"/>
    <n v="6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n v="8855"/>
    <n v="1065.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n v="15000"/>
    <n v="229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n v="150"/>
    <n v="1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n v="6850.0000000000009"/>
    <n v="20.5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n v="1925"/>
    <n v="19.2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n v="5000"/>
    <n v="65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n v="20000"/>
    <n v="45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n v="13700.000000000002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n v="800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n v="1200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n v="7000"/>
    <n v="110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n v="5000"/>
    <n v="55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n v="2310"/>
    <n v="1012.55000000000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n v="2000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n v="2885"/>
    <n v="248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n v="3255"/>
    <n v="39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n v="6850.0000000000009"/>
    <n v="6.850000000000000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n v="5000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n v="5500"/>
    <n v="5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n v="120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n v="5000"/>
    <n v="178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n v="500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n v="200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n v="6000"/>
    <n v="19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n v="3000"/>
    <n v="10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n v="4110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n v="13700.000000000002"/>
    <n v="2160.490000000000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n v="400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n v="168000"/>
    <n v="0.8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n v="2600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n v="1760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n v="3300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n v="1750"/>
    <n v="4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n v="550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n v="2800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n v="2000"/>
    <n v="6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n v="1200"/>
    <n v="2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n v="3000"/>
    <n v="4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n v="3850"/>
    <n v="16.1700000000000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n v="1078"/>
    <n v="34.6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n v="1320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n v="2000"/>
    <n v="1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n v="2000"/>
    <n v="2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n v="7500"/>
    <n v="4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n v="1700"/>
    <n v="41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n v="5000"/>
    <n v="5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n v="2825"/>
    <n v="2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n v="15000"/>
    <n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n v="14000"/>
    <n v="13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n v="1000"/>
    <n v="2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n v="5000"/>
    <n v="39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n v="770"/>
    <n v="246.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n v="678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n v="1300"/>
    <n v="6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n v="90000"/>
    <n v="130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n v="2000"/>
    <n v="2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n v="4620"/>
    <n v="84.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n v="2500"/>
    <n v="45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n v="30000"/>
    <n v="12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n v="654.5"/>
    <n v="130.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n v="11140"/>
    <n v="387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n v="1155"/>
    <n v="73.1500000000000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n v="2000"/>
    <n v="64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n v="3850"/>
    <n v="375.7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n v="308"/>
    <n v="116.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n v="1500"/>
    <n v="3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n v="300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n v="1270.5"/>
    <n v="53.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n v="5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n v="10000"/>
    <n v="5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n v="5000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n v="200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n v="154"/>
    <n v="53.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n v="3000"/>
    <n v="49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n v="231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n v="1250"/>
    <n v="7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n v="7000"/>
    <n v="115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n v="800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n v="924"/>
    <n v="348.8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n v="1250"/>
    <n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n v="2000"/>
    <n v="2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n v="50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n v="3000"/>
    <n v="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n v="3000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n v="200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n v="770"/>
    <n v="46.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n v="1486.1000000000001"/>
    <n v="57.7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n v="7200"/>
    <n v="174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n v="192.5"/>
    <n v="14.6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n v="442.75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n v="2000"/>
    <n v="2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n v="900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n v="700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n v="385"/>
    <n v="53.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n v="10000"/>
    <n v="10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n v="1155"/>
    <n v="100.1000000000000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n v="3500"/>
    <n v="2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n v="600"/>
    <n v="1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n v="15000"/>
    <n v="12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n v="18000"/>
    <n v="1252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n v="700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n v="80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n v="4200"/>
    <n v="21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n v="400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n v="3000"/>
    <n v="2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n v="2000"/>
    <n v="56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n v="2000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n v="2500"/>
    <n v="4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n v="500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n v="6048"/>
    <n v="4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n v="18403"/>
    <n v="4729.33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n v="13500"/>
    <n v="2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n v="10000"/>
    <n v="36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n v="6000"/>
    <n v="282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n v="700"/>
    <n v="8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n v="2500"/>
    <n v="30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n v="500"/>
    <n v="3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n v="8000"/>
    <n v="25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n v="3850"/>
    <n v="16.17000000000000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n v="10000"/>
    <n v="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n v="39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n v="600"/>
    <n v="2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n v="6850.0000000000009"/>
    <n v="1.3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n v="5600"/>
    <n v="46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n v="5000"/>
    <n v="11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n v="13090"/>
    <n v="2310.7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n v="2000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n v="150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n v="50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n v="3000"/>
    <n v="112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n v="385"/>
    <n v="84.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n v="888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n v="3850"/>
    <n v="678.3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n v="1500"/>
    <n v="79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n v="2695"/>
    <n v="596.7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n v="3750"/>
    <n v="9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n v="13200"/>
    <n v="33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n v="13200"/>
    <n v="376.2000000000000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n v="525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n v="20000"/>
    <n v="49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n v="7315"/>
    <n v="103.9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n v="2740"/>
    <n v="527.4500000000000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n v="4000"/>
    <n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n v="1500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n v="5000"/>
    <n v="3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n v="349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n v="962.5"/>
    <n v="331.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n v="1000"/>
    <n v="16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n v="42280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n v="770"/>
    <n v="3.0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n v="3500"/>
    <n v="3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n v="2117.5"/>
    <n v="565.950000000000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n v="1540"/>
    <n v="443.5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n v="70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n v="15000"/>
    <n v="133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n v="192.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n v="300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n v="300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n v="2224"/>
    <n v="3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n v="150"/>
    <n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n v="3500"/>
    <n v="75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n v="2520"/>
    <n v="8.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n v="350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n v="1000"/>
    <n v="4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n v="960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n v="1540"/>
    <n v="166.3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n v="5000"/>
    <n v="2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n v="1000"/>
    <n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n v="1600"/>
    <n v="20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n v="11000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n v="1925"/>
    <n v="46.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n v="2000"/>
    <n v="73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n v="634200"/>
    <n v="169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n v="2695"/>
    <n v="3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n v="770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n v="7500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n v="450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n v="27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n v="60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n v="500"/>
    <n v="13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n v="1000"/>
    <n v="1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n v="4110"/>
    <n v="878.1700000000000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n v="697620"/>
    <n v="4862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n v="5000"/>
    <n v="35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n v="2000"/>
    <n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n v="300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n v="385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n v="231"/>
    <n v="66.2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n v="3000"/>
    <n v="9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n v="2100"/>
    <n v="0.8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n v="150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706A3-CB69-4F9C-B356-869EA329A2E5}" name="StateByCatPivot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1E84F-658C-4FB3-81FF-0D137A2B0327}" name="StateBySubCatPivot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9A437-6506-42B2-BCD4-0EE4A123CF21}" name="StateBySubCatPivot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59B76-0DB3-4A0D-BB59-0B1E5ED47BF8}" name="OutcomeByCountryPivot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2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12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62DD9-703A-464E-9D17-8D138DF2F810}" name="OutcomeByCountryPivot" cacheId="2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5:C26" firstHeaderRow="0" firstDataRow="1" firstDataCol="1" rowPageCount="2" colPageCount="1"/>
  <pivotFields count="24"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1">
    <i>
      <x v="18"/>
    </i>
    <i>
      <x v="10"/>
    </i>
    <i>
      <x v="14"/>
    </i>
    <i>
      <x v="16"/>
    </i>
    <i>
      <x v="6"/>
    </i>
    <i>
      <x v="7"/>
    </i>
    <i>
      <x v="1"/>
    </i>
    <i>
      <x v="15"/>
    </i>
    <i>
      <x v="20"/>
    </i>
    <i>
      <x v="12"/>
    </i>
    <i>
      <x v="5"/>
    </i>
    <i>
      <x v="3"/>
    </i>
    <i>
      <x v="17"/>
    </i>
    <i>
      <x v="11"/>
    </i>
    <i>
      <x v="4"/>
    </i>
    <i>
      <x v="8"/>
    </i>
    <i>
      <x v="19"/>
    </i>
    <i>
      <x/>
    </i>
    <i>
      <x v="9"/>
    </i>
    <i>
      <x v="13"/>
    </i>
    <i>
      <x v="2"/>
    </i>
  </rowItems>
  <colFields count="1">
    <field x="-2"/>
  </colFields>
  <colItems count="2">
    <i>
      <x/>
    </i>
    <i i="1">
      <x v="1"/>
    </i>
  </colItems>
  <pageFields count="2">
    <pageField fld="16" hier="-1"/>
    <pageField fld="23" hier="-1"/>
  </pageFields>
  <dataFields count="2">
    <dataField name="Average of Goal Conversion (USD)" fld="20" subtotal="average" baseField="6" baseItem="0" numFmtId="168"/>
    <dataField name="Number of Campaigns" fld="1" subtotal="count" baseField="6" baseItem="0" numFmtId="1"/>
  </dataFields>
  <formats count="3">
    <format dxfId="40">
      <pivotArea collapsedLevelsAreSubtotals="1" fieldPosition="0">
        <references count="1">
          <reference field="6" count="1">
            <x v="0"/>
          </reference>
        </references>
      </pivotArea>
    </format>
    <format dxfId="38">
      <pivotArea outline="0" fieldPosition="0">
        <references count="1">
          <reference field="4294967294" count="1">
            <x v="0"/>
          </reference>
        </references>
      </pivotArea>
    </format>
    <format dxfId="2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15C58-D0D0-4A12-89D6-E3206D2BA7A5}" name="OutcomeByCountryPivot" cacheId="2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5:D14" firstHeaderRow="0" firstDataRow="1" firstDataCol="1"/>
  <pivotFields count="24">
    <pivotField showAll="0"/>
    <pivotField dataField="1"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4" showAll="0"/>
    <pivotField name="Parent Category"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9">
    <i>
      <x v="7"/>
    </i>
    <i>
      <x v="2"/>
    </i>
    <i>
      <x v="6"/>
    </i>
    <i>
      <x/>
    </i>
    <i>
      <x v="5"/>
    </i>
    <i>
      <x v="4"/>
    </i>
    <i>
      <x v="1"/>
    </i>
    <i>
      <x v="8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 Conversion (USD)" fld="20" subtotal="average" baseField="6" baseItem="0" numFmtId="168"/>
    <dataField name="Number of Campaigns" fld="1" subtotal="count" baseField="6" baseItem="0" numFmtId="1"/>
    <dataField name="Average of backers_count" fld="11" subtotal="average" baseField="16" baseItem="0" numFmtId="3"/>
  </dataFields>
  <formats count="3">
    <format dxfId="24">
      <pivotArea outline="0" fieldPosition="0">
        <references count="1">
          <reference field="4294967294" count="1">
            <x v="0"/>
          </reference>
        </references>
      </pivotArea>
    </format>
    <format dxfId="25">
      <pivotArea outline="0" fieldPosition="0">
        <references count="1">
          <reference field="4294967294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CF619-EE3C-4A0D-AA4B-E409917BB6B1}" name="StateByCatPivot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7"/>
    </i>
    <i>
      <x v="8"/>
    </i>
    <i>
      <x/>
    </i>
    <i>
      <x v="2"/>
    </i>
    <i>
      <x v="4"/>
    </i>
    <i>
      <x v="6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16" baseItem="7" numFmtId="3"/>
  </dataFields>
  <chartFormats count="4"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47AE3C-4A1A-42B9-BAE2-470D1129EF3D}" name="GoalAnalysis" displayName="GoalAnalysis" ref="A1:H13" totalsRowShown="0" dataDxfId="56" dataCellStyle="Percent">
  <autoFilter ref="A1:H13" xr:uid="{02E96C90-50F2-49DF-911D-1745FCDA87DC}"/>
  <tableColumns count="8">
    <tableColumn id="1" xr3:uid="{285F0909-2EB5-4263-BED5-BF9AA7CB43BC}" name="Goal"/>
    <tableColumn id="2" xr3:uid="{92A21B58-E175-442E-9B7F-174B637C7415}" name="Number Successful"/>
    <tableColumn id="3" xr3:uid="{116945EA-E8DD-460D-9EB7-AD2A1AAE064F}" name="Number Failed"/>
    <tableColumn id="4" xr3:uid="{0BD471B9-6AFD-43A1-BE26-EA04F02E802D}" name="Number Canceled"/>
    <tableColumn id="5" xr3:uid="{8CC82EE7-0DE8-4180-9092-D6674B4A3938}" name="Total Projects">
      <calculatedColumnFormula>SUM(B2:D2)</calculatedColumnFormula>
    </tableColumn>
    <tableColumn id="6" xr3:uid="{8CA0AC26-3169-4E26-8D0E-540F18591DBB}" name="Percentage Successful" dataDxfId="55" dataCellStyle="Percent">
      <calculatedColumnFormula>B2/$E2</calculatedColumnFormula>
    </tableColumn>
    <tableColumn id="7" xr3:uid="{3AB40D1C-AE2F-48FB-92F0-EA4154272A6B}" name="Percentage Failed" dataDxfId="54" dataCellStyle="Percent">
      <calculatedColumnFormula>C2/$E2</calculatedColumnFormula>
    </tableColumn>
    <tableColumn id="8" xr3:uid="{C002F415-02AB-4A28-82CC-A72B813D3A22}" name="Percentage Canceled" dataDxfId="53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C9EAEB-208D-46E0-8DA0-0D8CE654672A}" name="Data" displayName="Data" ref="A1:V4115" totalsRowShown="0" headerRowDxfId="52">
  <tableColumns count="22">
    <tableColumn id="1" xr3:uid="{21ED16C3-EB34-4278-9668-6D55CF0F037D}" name="id"/>
    <tableColumn id="2" xr3:uid="{5A4E8B06-C910-439E-A0B9-3A5F27627392}" name="name" dataDxfId="51"/>
    <tableColumn id="3" xr3:uid="{0BF86001-29EE-4B2E-A93A-B69F6F5F4AF0}" name="blurb" dataDxfId="50"/>
    <tableColumn id="4" xr3:uid="{CAA66561-5996-473C-8932-E2DE4CC65841}" name="goal"/>
    <tableColumn id="5" xr3:uid="{69AE121D-3E68-4524-A7FC-17958CC74019}" name="pledged"/>
    <tableColumn id="6" xr3:uid="{C99201EF-D828-4A73-9471-4EC007A8F306}" name="state"/>
    <tableColumn id="7" xr3:uid="{8858156D-CCCD-4202-8879-7B7EEAA40D1F}" name="country"/>
    <tableColumn id="8" xr3:uid="{E2D6F3B6-5178-4C79-BF81-F11A0B578151}" name="currency"/>
    <tableColumn id="9" xr3:uid="{0687B392-7623-42D1-8A63-B0D415B3423E}" name="deadline"/>
    <tableColumn id="10" xr3:uid="{93172E54-4EA3-45BE-B791-2D55A1BD37E0}" name="launched_at"/>
    <tableColumn id="11" xr3:uid="{2F1F5941-D197-4D17-829E-5CD4B095AB82}" name="staff_pick"/>
    <tableColumn id="12" xr3:uid="{9D311CE4-D432-4E35-A164-1183F986C044}" name="backers_count"/>
    <tableColumn id="13" xr3:uid="{79809771-6742-491A-8948-9B92B66655F1}" name="spotlight"/>
    <tableColumn id="14" xr3:uid="{384067C8-8A75-42D7-9C27-8B0DEB5C5ECD}" name="Category and Sub-Category"/>
    <tableColumn id="15" xr3:uid="{0660F34C-58CA-4C1E-92B8-A7026CF2D583}" name="Percent Funded" dataDxfId="49" dataCellStyle="Percent">
      <calculatedColumnFormula>E2/D2</calculatedColumnFormula>
    </tableColumn>
    <tableColumn id="16" xr3:uid="{E39A722E-A781-4144-883B-CD8483950C98}" name="Average Donation" dataDxfId="48" dataCellStyle="Currency">
      <calculatedColumnFormula>IF(L2 = 0, 0, E2/L2)</calculatedColumnFormula>
    </tableColumn>
    <tableColumn id="17" xr3:uid="{3AC20720-F408-4EE4-918B-3C450CC12196}" name="Category">
      <calculatedColumnFormula>MID(N2, 1, FIND("/", N2)-1)</calculatedColumnFormula>
    </tableColumn>
    <tableColumn id="18" xr3:uid="{FD558579-B52E-4079-9BCB-18764B9108B3}" name="Sub-Category">
      <calculatedColumnFormula>MID(N2,  FIND("/", N2)+1, 100)</calculatedColumnFormula>
    </tableColumn>
    <tableColumn id="19" xr3:uid="{B2340F86-C7C3-49F8-90A0-400C8887D6B1}" name="Date Created Conversion" dataDxfId="47">
      <calculatedColumnFormula>(((J2/60)/60)/24)+DATE(1970,1,1)</calculatedColumnFormula>
    </tableColumn>
    <tableColumn id="20" xr3:uid="{74B7FD00-E968-45C9-871F-FB292005EE94}" name="Date Ended Conversion" dataDxfId="46">
      <calculatedColumnFormula>(((I2/60)/60)/24)+DATE(1970,1,1)</calculatedColumnFormula>
    </tableColumn>
    <tableColumn id="21" xr3:uid="{DAE705BB-8E1F-4725-9AA2-5EF489ABB4A3}" name="Goal Conversion (USD)" dataDxfId="45">
      <calculatedColumnFormula>Data[[#This Row],[goal]]*VLOOKUP(Data[[#This Row],[currency]], 'Exchange Rates'!$A$1:$C$14, 3, 0)</calculatedColumnFormula>
    </tableColumn>
    <tableColumn id="22" xr3:uid="{A8B86FA1-5CFD-4D9C-841E-2F684BFD2B0F}" name="Pledge Conversion (USD)" dataCellStyle="Currency">
      <calculatedColumnFormula>Data[[#This Row],[pledged]]*VLOOKUP(Data[[#This Row],[currency]], 'Exchange Rates'!$A$1:$C$14, 3, 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A08580-5F1F-4574-9612-1DE412C58C7E}" name="Table3" displayName="Table3" ref="A45:B51" totalsRowShown="0">
  <autoFilter ref="A45:B51" xr:uid="{AEDAAF99-A78A-48A3-8328-E719FBC6EF45}"/>
  <tableColumns count="2">
    <tableColumn id="1" xr3:uid="{B3F7B1F7-4AEA-4283-9A35-B877DF9898BF}" name="Percentage over Goal"/>
    <tableColumn id="2" xr3:uid="{A3FECE42-CABB-4051-AB43-822D600C0BC4}" name="Number of Campaig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99FF2-2DCA-474E-BEDC-FF5B00D7633C}">
  <dimension ref="A1:F14"/>
  <sheetViews>
    <sheetView workbookViewId="0">
      <selection activeCell="R19" sqref="R19"/>
    </sheetView>
  </sheetViews>
  <sheetFormatPr defaultRowHeight="14.6" x14ac:dyDescent="0.4"/>
  <cols>
    <col min="1" max="1" width="16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3" spans="1:6" x14ac:dyDescent="0.4">
      <c r="A3" s="8" t="s">
        <v>8366</v>
      </c>
      <c r="B3" s="8" t="s">
        <v>8354</v>
      </c>
    </row>
    <row r="4" spans="1:6" x14ac:dyDescent="0.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4">
      <c r="A5" s="9" t="s">
        <v>8355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9" t="s">
        <v>8359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9" t="s">
        <v>8361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9" t="s">
        <v>8357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8358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9" t="s">
        <v>8363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9" t="s">
        <v>8356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9" t="s">
        <v>8360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9" t="s">
        <v>8362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9" t="s">
        <v>8352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A664-A6CC-45D8-A8F6-DF5F610C65E3}">
  <dimension ref="A1:F47"/>
  <sheetViews>
    <sheetView workbookViewId="0">
      <selection activeCell="R37" sqref="R37"/>
    </sheetView>
  </sheetViews>
  <sheetFormatPr defaultRowHeight="14.6" x14ac:dyDescent="0.4"/>
  <cols>
    <col min="1" max="1" width="15.8437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2" spans="1:6" x14ac:dyDescent="0.4">
      <c r="A2" s="8" t="s">
        <v>8364</v>
      </c>
      <c r="B2" t="s">
        <v>8353</v>
      </c>
    </row>
    <row r="4" spans="1:6" x14ac:dyDescent="0.4">
      <c r="A4" s="8" t="s">
        <v>8365</v>
      </c>
      <c r="B4" s="8" t="s">
        <v>8354</v>
      </c>
    </row>
    <row r="5" spans="1:6" x14ac:dyDescent="0.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4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4">
      <c r="A7" s="9" t="s">
        <v>8312</v>
      </c>
      <c r="B7" s="10">
        <v>20</v>
      </c>
      <c r="C7" s="10"/>
      <c r="D7" s="10"/>
      <c r="E7" s="10"/>
      <c r="F7" s="10">
        <v>20</v>
      </c>
    </row>
    <row r="8" spans="1:6" x14ac:dyDescent="0.4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4">
      <c r="A10" s="9" t="s">
        <v>8315</v>
      </c>
      <c r="B10" s="10"/>
      <c r="C10" s="10"/>
      <c r="D10" s="10"/>
      <c r="E10" s="10">
        <v>40</v>
      </c>
      <c r="F10" s="10">
        <v>40</v>
      </c>
    </row>
    <row r="11" spans="1:6" x14ac:dyDescent="0.4">
      <c r="A11" s="9" t="s">
        <v>8316</v>
      </c>
      <c r="B11" s="10"/>
      <c r="C11" s="10"/>
      <c r="D11" s="10"/>
      <c r="E11" s="10">
        <v>180</v>
      </c>
      <c r="F11" s="10">
        <v>180</v>
      </c>
    </row>
    <row r="12" spans="1:6" x14ac:dyDescent="0.4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4">
      <c r="A13" s="9" t="s">
        <v>8318</v>
      </c>
      <c r="B13" s="10"/>
      <c r="C13" s="10"/>
      <c r="D13" s="10"/>
      <c r="E13" s="10">
        <v>40</v>
      </c>
      <c r="F13" s="10">
        <v>40</v>
      </c>
    </row>
    <row r="14" spans="1:6" x14ac:dyDescent="0.4">
      <c r="A14" s="9" t="s">
        <v>8319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4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4">
      <c r="A18" s="9" t="s">
        <v>8323</v>
      </c>
      <c r="B18" s="10"/>
      <c r="C18" s="10"/>
      <c r="D18" s="10"/>
      <c r="E18" s="10">
        <v>140</v>
      </c>
      <c r="F18" s="10">
        <v>140</v>
      </c>
    </row>
    <row r="19" spans="1:6" x14ac:dyDescent="0.4">
      <c r="A19" s="9" t="s">
        <v>8324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4">
      <c r="A21" s="9" t="s">
        <v>8326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4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4">
      <c r="A24" s="9" t="s">
        <v>8329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4">
      <c r="A26" s="9" t="s">
        <v>8331</v>
      </c>
      <c r="B26" s="10"/>
      <c r="C26" s="10"/>
      <c r="D26" s="10"/>
      <c r="E26" s="10">
        <v>60</v>
      </c>
      <c r="F26" s="10">
        <v>60</v>
      </c>
    </row>
    <row r="27" spans="1:6" x14ac:dyDescent="0.4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4">
      <c r="A28" s="9" t="s">
        <v>8333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4">
      <c r="A30" s="9" t="s">
        <v>8335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">
      <c r="A31" s="9" t="s">
        <v>8336</v>
      </c>
      <c r="B31" s="10"/>
      <c r="C31" s="10"/>
      <c r="D31" s="10"/>
      <c r="E31" s="10">
        <v>40</v>
      </c>
      <c r="F31" s="10">
        <v>40</v>
      </c>
    </row>
    <row r="32" spans="1:6" x14ac:dyDescent="0.4">
      <c r="A32" s="9" t="s">
        <v>8337</v>
      </c>
      <c r="B32" s="10"/>
      <c r="C32" s="10"/>
      <c r="D32" s="10"/>
      <c r="E32" s="10">
        <v>20</v>
      </c>
      <c r="F32" s="10">
        <v>20</v>
      </c>
    </row>
    <row r="33" spans="1:6" x14ac:dyDescent="0.4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4">
      <c r="A34" s="9" t="s">
        <v>8339</v>
      </c>
      <c r="B34" s="10"/>
      <c r="C34" s="10"/>
      <c r="D34" s="10"/>
      <c r="E34" s="10">
        <v>260</v>
      </c>
      <c r="F34" s="10">
        <v>260</v>
      </c>
    </row>
    <row r="35" spans="1:6" x14ac:dyDescent="0.4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4">
      <c r="A36" s="9" t="s">
        <v>8341</v>
      </c>
      <c r="B36" s="10"/>
      <c r="C36" s="10"/>
      <c r="D36" s="10"/>
      <c r="E36" s="10">
        <v>60</v>
      </c>
      <c r="F36" s="10">
        <v>60</v>
      </c>
    </row>
    <row r="37" spans="1:6" x14ac:dyDescent="0.4">
      <c r="A37" s="9" t="s">
        <v>8342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">
      <c r="A38" s="9" t="s">
        <v>8343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">
      <c r="A39" s="9" t="s">
        <v>8344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">
      <c r="A40" s="9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4">
      <c r="A41" s="9" t="s">
        <v>8346</v>
      </c>
      <c r="B41" s="10"/>
      <c r="C41" s="10"/>
      <c r="D41" s="10"/>
      <c r="E41" s="10">
        <v>60</v>
      </c>
      <c r="F41" s="10">
        <v>60</v>
      </c>
    </row>
    <row r="42" spans="1:6" x14ac:dyDescent="0.4">
      <c r="A42" s="9" t="s">
        <v>8347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4">
      <c r="A44" s="9" t="s">
        <v>8349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">
      <c r="A45" s="9" t="s">
        <v>8350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4">
      <c r="A47" s="9" t="s">
        <v>8352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B0E1-E204-4865-BD88-4FE98FB298E8}">
  <dimension ref="A2:F19"/>
  <sheetViews>
    <sheetView workbookViewId="0">
      <selection activeCell="O24" sqref="O24"/>
    </sheetView>
  </sheetViews>
  <sheetFormatPr defaultRowHeight="14.6" x14ac:dyDescent="0.4"/>
  <cols>
    <col min="1" max="1" width="14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6" x14ac:dyDescent="0.4">
      <c r="A2" s="8" t="s">
        <v>8364</v>
      </c>
      <c r="B2" t="s">
        <v>8353</v>
      </c>
    </row>
    <row r="3" spans="1:6" x14ac:dyDescent="0.4">
      <c r="A3" s="8" t="s">
        <v>8381</v>
      </c>
      <c r="B3" t="s">
        <v>8353</v>
      </c>
    </row>
    <row r="5" spans="1:6" x14ac:dyDescent="0.4">
      <c r="A5" s="8" t="s">
        <v>8365</v>
      </c>
      <c r="B5" s="8" t="s">
        <v>8354</v>
      </c>
    </row>
    <row r="6" spans="1:6" x14ac:dyDescent="0.4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8352</v>
      </c>
    </row>
    <row r="7" spans="1:6" x14ac:dyDescent="0.4">
      <c r="A7" s="13" t="s">
        <v>8376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4">
      <c r="A8" s="13" t="s">
        <v>8377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4">
      <c r="A9" s="13" t="s">
        <v>8371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4">
      <c r="A10" s="13" t="s">
        <v>8379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4">
      <c r="A11" s="13" t="s">
        <v>8378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4">
      <c r="A12" s="13" t="s">
        <v>8372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4">
      <c r="A13" s="13" t="s">
        <v>8373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4">
      <c r="A14" s="13" t="s">
        <v>8369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4">
      <c r="A15" s="13" t="s">
        <v>8370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4">
      <c r="A16" s="13" t="s">
        <v>8380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4">
      <c r="A17" s="13" t="s">
        <v>8374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4">
      <c r="A18" s="13" t="s">
        <v>8375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4">
      <c r="A19" s="13" t="s">
        <v>8352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0B71-8CAA-48E2-AAB7-9079B9A0F235}">
  <dimension ref="A2:F28"/>
  <sheetViews>
    <sheetView workbookViewId="0">
      <selection activeCell="K8" sqref="K8"/>
    </sheetView>
  </sheetViews>
  <sheetFormatPr defaultRowHeight="14.6" x14ac:dyDescent="0.4"/>
  <cols>
    <col min="1" max="1" width="14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6" x14ac:dyDescent="0.4">
      <c r="A2" s="8" t="s">
        <v>8364</v>
      </c>
      <c r="B2" t="s">
        <v>8353</v>
      </c>
    </row>
    <row r="3" spans="1:6" x14ac:dyDescent="0.4">
      <c r="A3" s="8" t="s">
        <v>8381</v>
      </c>
      <c r="B3" t="s">
        <v>8353</v>
      </c>
    </row>
    <row r="5" spans="1:6" x14ac:dyDescent="0.4">
      <c r="A5" s="8" t="s">
        <v>8365</v>
      </c>
      <c r="B5" s="8" t="s">
        <v>8354</v>
      </c>
    </row>
    <row r="6" spans="1:6" x14ac:dyDescent="0.4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8352</v>
      </c>
    </row>
    <row r="7" spans="1:6" x14ac:dyDescent="0.4">
      <c r="A7" s="9" t="s">
        <v>8224</v>
      </c>
      <c r="B7" s="10">
        <v>257</v>
      </c>
      <c r="C7" s="10">
        <v>1097</v>
      </c>
      <c r="D7" s="10">
        <v>33</v>
      </c>
      <c r="E7" s="10">
        <v>1651</v>
      </c>
      <c r="F7" s="10">
        <v>3038</v>
      </c>
    </row>
    <row r="8" spans="1:6" x14ac:dyDescent="0.4">
      <c r="A8" s="9" t="s">
        <v>8225</v>
      </c>
      <c r="B8" s="10">
        <v>25</v>
      </c>
      <c r="C8" s="10">
        <v>205</v>
      </c>
      <c r="D8" s="10">
        <v>8</v>
      </c>
      <c r="E8" s="10">
        <v>366</v>
      </c>
      <c r="F8" s="10">
        <v>604</v>
      </c>
    </row>
    <row r="9" spans="1:6" x14ac:dyDescent="0.4">
      <c r="A9" s="9" t="s">
        <v>8229</v>
      </c>
      <c r="B9" s="10">
        <v>17</v>
      </c>
      <c r="C9" s="10">
        <v>64</v>
      </c>
      <c r="D9" s="10">
        <v>1</v>
      </c>
      <c r="E9" s="10">
        <v>64</v>
      </c>
      <c r="F9" s="10">
        <v>146</v>
      </c>
    </row>
    <row r="10" spans="1:6" x14ac:dyDescent="0.4">
      <c r="A10" s="9" t="s">
        <v>8226</v>
      </c>
      <c r="B10" s="10">
        <v>14</v>
      </c>
      <c r="C10" s="10">
        <v>41</v>
      </c>
      <c r="D10" s="10"/>
      <c r="E10" s="10">
        <v>19</v>
      </c>
      <c r="F10" s="10">
        <v>74</v>
      </c>
    </row>
    <row r="11" spans="1:6" x14ac:dyDescent="0.4">
      <c r="A11" s="9" t="s">
        <v>8236</v>
      </c>
      <c r="B11" s="10">
        <v>3</v>
      </c>
      <c r="C11" s="10">
        <v>27</v>
      </c>
      <c r="D11" s="10"/>
      <c r="E11" s="10">
        <v>23</v>
      </c>
      <c r="F11" s="10">
        <v>53</v>
      </c>
    </row>
    <row r="12" spans="1:6" x14ac:dyDescent="0.4">
      <c r="A12" s="9" t="s">
        <v>8237</v>
      </c>
      <c r="B12" s="10">
        <v>3</v>
      </c>
      <c r="C12" s="10">
        <v>19</v>
      </c>
      <c r="D12" s="10"/>
      <c r="E12" s="10">
        <v>7</v>
      </c>
      <c r="F12" s="10">
        <v>29</v>
      </c>
    </row>
    <row r="13" spans="1:6" x14ac:dyDescent="0.4">
      <c r="A13" s="9" t="s">
        <v>8230</v>
      </c>
      <c r="B13" s="10">
        <v>5</v>
      </c>
      <c r="C13" s="10">
        <v>10</v>
      </c>
      <c r="D13" s="10">
        <v>2</v>
      </c>
      <c r="E13" s="10">
        <v>10</v>
      </c>
      <c r="F13" s="10">
        <v>27</v>
      </c>
    </row>
    <row r="14" spans="1:6" x14ac:dyDescent="0.4">
      <c r="A14" s="9" t="s">
        <v>8233</v>
      </c>
      <c r="B14" s="10">
        <v>4</v>
      </c>
      <c r="C14" s="10">
        <v>14</v>
      </c>
      <c r="D14" s="10">
        <v>1</v>
      </c>
      <c r="E14" s="10">
        <v>2</v>
      </c>
      <c r="F14" s="10">
        <v>21</v>
      </c>
    </row>
    <row r="15" spans="1:6" x14ac:dyDescent="0.4">
      <c r="A15" s="9" t="s">
        <v>8227</v>
      </c>
      <c r="B15" s="10">
        <v>1</v>
      </c>
      <c r="C15" s="10">
        <v>9</v>
      </c>
      <c r="D15" s="10"/>
      <c r="E15" s="10">
        <v>11</v>
      </c>
      <c r="F15" s="10">
        <v>21</v>
      </c>
    </row>
    <row r="16" spans="1:6" x14ac:dyDescent="0.4">
      <c r="A16" s="9" t="s">
        <v>8235</v>
      </c>
      <c r="B16" s="10">
        <v>5</v>
      </c>
      <c r="C16" s="10">
        <v>9</v>
      </c>
      <c r="D16" s="10"/>
      <c r="E16" s="10">
        <v>7</v>
      </c>
      <c r="F16" s="10">
        <v>21</v>
      </c>
    </row>
    <row r="17" spans="1:6" x14ac:dyDescent="0.4">
      <c r="A17" s="9" t="s">
        <v>8241</v>
      </c>
      <c r="B17" s="10">
        <v>2</v>
      </c>
      <c r="C17" s="10">
        <v>4</v>
      </c>
      <c r="D17" s="10">
        <v>1</v>
      </c>
      <c r="E17" s="10">
        <v>8</v>
      </c>
      <c r="F17" s="10">
        <v>15</v>
      </c>
    </row>
    <row r="18" spans="1:6" x14ac:dyDescent="0.4">
      <c r="A18" s="9" t="s">
        <v>8232</v>
      </c>
      <c r="B18" s="10">
        <v>4</v>
      </c>
      <c r="C18" s="10">
        <v>6</v>
      </c>
      <c r="D18" s="10"/>
      <c r="E18" s="10">
        <v>4</v>
      </c>
      <c r="F18" s="10">
        <v>14</v>
      </c>
    </row>
    <row r="19" spans="1:6" x14ac:dyDescent="0.4">
      <c r="A19" s="9" t="s">
        <v>8238</v>
      </c>
      <c r="B19" s="10">
        <v>1</v>
      </c>
      <c r="C19" s="10">
        <v>8</v>
      </c>
      <c r="D19" s="10">
        <v>3</v>
      </c>
      <c r="E19" s="10"/>
      <c r="F19" s="10">
        <v>12</v>
      </c>
    </row>
    <row r="20" spans="1:6" x14ac:dyDescent="0.4">
      <c r="A20" s="9" t="s">
        <v>8228</v>
      </c>
      <c r="B20" s="10">
        <v>4</v>
      </c>
      <c r="C20" s="10">
        <v>5</v>
      </c>
      <c r="D20" s="10"/>
      <c r="E20" s="10">
        <v>3</v>
      </c>
      <c r="F20" s="10">
        <v>12</v>
      </c>
    </row>
    <row r="21" spans="1:6" x14ac:dyDescent="0.4">
      <c r="A21" s="9" t="s">
        <v>8234</v>
      </c>
      <c r="B21" s="10"/>
      <c r="C21" s="10">
        <v>5</v>
      </c>
      <c r="D21" s="10"/>
      <c r="E21" s="10">
        <v>2</v>
      </c>
      <c r="F21" s="10">
        <v>7</v>
      </c>
    </row>
    <row r="22" spans="1:6" x14ac:dyDescent="0.4">
      <c r="A22" s="9" t="s">
        <v>8240</v>
      </c>
      <c r="B22" s="10">
        <v>3</v>
      </c>
      <c r="C22" s="10">
        <v>2</v>
      </c>
      <c r="D22" s="10"/>
      <c r="E22" s="10">
        <v>1</v>
      </c>
      <c r="F22" s="10">
        <v>6</v>
      </c>
    </row>
    <row r="23" spans="1:6" x14ac:dyDescent="0.4">
      <c r="A23" s="9" t="s">
        <v>8239</v>
      </c>
      <c r="B23" s="10"/>
      <c r="C23" s="10">
        <v>2</v>
      </c>
      <c r="D23" s="10">
        <v>1</v>
      </c>
      <c r="E23" s="10">
        <v>3</v>
      </c>
      <c r="F23" s="10">
        <v>6</v>
      </c>
    </row>
    <row r="24" spans="1:6" x14ac:dyDescent="0.4">
      <c r="A24" s="9" t="s">
        <v>8231</v>
      </c>
      <c r="B24" s="10">
        <v>1</v>
      </c>
      <c r="C24" s="10">
        <v>2</v>
      </c>
      <c r="D24" s="10"/>
      <c r="E24" s="10"/>
      <c r="F24" s="10">
        <v>3</v>
      </c>
    </row>
    <row r="25" spans="1:6" x14ac:dyDescent="0.4">
      <c r="A25" s="9" t="s">
        <v>8242</v>
      </c>
      <c r="B25" s="10"/>
      <c r="C25" s="10">
        <v>1</v>
      </c>
      <c r="D25" s="10"/>
      <c r="E25" s="10">
        <v>1</v>
      </c>
      <c r="F25" s="10">
        <v>2</v>
      </c>
    </row>
    <row r="26" spans="1:6" x14ac:dyDescent="0.4">
      <c r="A26" s="9" t="s">
        <v>8243</v>
      </c>
      <c r="B26" s="10"/>
      <c r="C26" s="10"/>
      <c r="D26" s="10"/>
      <c r="E26" s="10">
        <v>2</v>
      </c>
      <c r="F26" s="10">
        <v>2</v>
      </c>
    </row>
    <row r="27" spans="1:6" x14ac:dyDescent="0.4">
      <c r="A27" s="9" t="s">
        <v>8244</v>
      </c>
      <c r="B27" s="10"/>
      <c r="C27" s="10"/>
      <c r="D27" s="10"/>
      <c r="E27" s="10">
        <v>1</v>
      </c>
      <c r="F27" s="10">
        <v>1</v>
      </c>
    </row>
    <row r="28" spans="1:6" x14ac:dyDescent="0.4">
      <c r="A28" s="9" t="s">
        <v>8352</v>
      </c>
      <c r="B28" s="10">
        <v>349</v>
      </c>
      <c r="C28" s="10">
        <v>1530</v>
      </c>
      <c r="D28" s="10">
        <v>50</v>
      </c>
      <c r="E28" s="10">
        <v>2185</v>
      </c>
      <c r="F28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DABA8-A584-4F23-8D03-2C56987DDE02}">
  <dimension ref="A2:C26"/>
  <sheetViews>
    <sheetView workbookViewId="0">
      <selection activeCell="A6" sqref="A6"/>
    </sheetView>
  </sheetViews>
  <sheetFormatPr defaultRowHeight="14.6" x14ac:dyDescent="0.4"/>
  <cols>
    <col min="1" max="1" width="14.3828125" bestFit="1" customWidth="1"/>
    <col min="2" max="2" width="30" bestFit="1" customWidth="1"/>
    <col min="3" max="3" width="19.613281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3" x14ac:dyDescent="0.4">
      <c r="A2" s="8" t="s">
        <v>8364</v>
      </c>
      <c r="B2" t="s">
        <v>8353</v>
      </c>
    </row>
    <row r="3" spans="1:3" x14ac:dyDescent="0.4">
      <c r="A3" s="8" t="s">
        <v>8381</v>
      </c>
      <c r="B3" t="s">
        <v>8353</v>
      </c>
    </row>
    <row r="5" spans="1:3" x14ac:dyDescent="0.4">
      <c r="A5" s="8" t="s">
        <v>8310</v>
      </c>
      <c r="B5" t="s">
        <v>8429</v>
      </c>
      <c r="C5" t="s">
        <v>8409</v>
      </c>
    </row>
    <row r="6" spans="1:3" x14ac:dyDescent="0.4">
      <c r="A6" s="9" t="s">
        <v>8235</v>
      </c>
      <c r="B6" s="16">
        <v>5846726.6814285712</v>
      </c>
      <c r="C6" s="17">
        <v>21</v>
      </c>
    </row>
    <row r="7" spans="1:3" x14ac:dyDescent="0.4">
      <c r="A7" s="9" t="s">
        <v>8231</v>
      </c>
      <c r="B7" s="16">
        <v>1653333.3333333333</v>
      </c>
      <c r="C7" s="17">
        <v>3</v>
      </c>
    </row>
    <row r="8" spans="1:3" x14ac:dyDescent="0.4">
      <c r="A8" s="9" t="s">
        <v>8238</v>
      </c>
      <c r="B8" s="16">
        <v>1000626.6666666666</v>
      </c>
      <c r="C8" s="17">
        <v>12</v>
      </c>
    </row>
    <row r="9" spans="1:3" x14ac:dyDescent="0.4">
      <c r="A9" s="9" t="s">
        <v>8234</v>
      </c>
      <c r="B9" s="16">
        <v>716871.99999999988</v>
      </c>
      <c r="C9" s="17">
        <v>7</v>
      </c>
    </row>
    <row r="10" spans="1:3" x14ac:dyDescent="0.4">
      <c r="A10" s="9" t="s">
        <v>8232</v>
      </c>
      <c r="B10" s="16">
        <v>388014.28571428574</v>
      </c>
      <c r="C10" s="17">
        <v>14</v>
      </c>
    </row>
    <row r="11" spans="1:3" x14ac:dyDescent="0.4">
      <c r="A11" s="9" t="s">
        <v>8227</v>
      </c>
      <c r="B11" s="16">
        <v>358022.76</v>
      </c>
      <c r="C11" s="17">
        <v>21</v>
      </c>
    </row>
    <row r="12" spans="1:3" x14ac:dyDescent="0.4">
      <c r="A12" s="9" t="s">
        <v>8226</v>
      </c>
      <c r="B12" s="16">
        <v>183320.08878378378</v>
      </c>
      <c r="C12" s="17">
        <v>74</v>
      </c>
    </row>
    <row r="13" spans="1:3" x14ac:dyDescent="0.4">
      <c r="A13" s="9" t="s">
        <v>8233</v>
      </c>
      <c r="B13" s="16">
        <v>82882</v>
      </c>
      <c r="C13" s="17">
        <v>21</v>
      </c>
    </row>
    <row r="14" spans="1:3" x14ac:dyDescent="0.4">
      <c r="A14" s="9" t="s">
        <v>8224</v>
      </c>
      <c r="B14" s="16">
        <v>81353.647402896648</v>
      </c>
      <c r="C14" s="17">
        <v>3038</v>
      </c>
    </row>
    <row r="15" spans="1:3" x14ac:dyDescent="0.4">
      <c r="A15" s="9" t="s">
        <v>8237</v>
      </c>
      <c r="B15" s="16">
        <v>32695.696551724137</v>
      </c>
      <c r="C15" s="17">
        <v>29</v>
      </c>
    </row>
    <row r="16" spans="1:3" x14ac:dyDescent="0.4">
      <c r="A16" s="9" t="s">
        <v>8236</v>
      </c>
      <c r="B16" s="16">
        <v>31524.724528301886</v>
      </c>
      <c r="C16" s="17">
        <v>53</v>
      </c>
    </row>
    <row r="17" spans="1:3" x14ac:dyDescent="0.4">
      <c r="A17" s="9" t="s">
        <v>8229</v>
      </c>
      <c r="B17" s="16">
        <v>22518.612328767125</v>
      </c>
      <c r="C17" s="17">
        <v>146</v>
      </c>
    </row>
    <row r="18" spans="1:3" x14ac:dyDescent="0.4">
      <c r="A18" s="9" t="s">
        <v>8228</v>
      </c>
      <c r="B18" s="16">
        <v>20740.179166666665</v>
      </c>
      <c r="C18" s="17">
        <v>12</v>
      </c>
    </row>
    <row r="19" spans="1:3" x14ac:dyDescent="0.4">
      <c r="A19" s="9" t="s">
        <v>8241</v>
      </c>
      <c r="B19" s="16">
        <v>20627.599999999999</v>
      </c>
      <c r="C19" s="17">
        <v>15</v>
      </c>
    </row>
    <row r="20" spans="1:3" x14ac:dyDescent="0.4">
      <c r="A20" s="9" t="s">
        <v>8240</v>
      </c>
      <c r="B20" s="16">
        <v>15790.775</v>
      </c>
      <c r="C20" s="17">
        <v>6</v>
      </c>
    </row>
    <row r="21" spans="1:3" x14ac:dyDescent="0.4">
      <c r="A21" s="9" t="s">
        <v>8230</v>
      </c>
      <c r="B21" s="16">
        <v>13257.377777777778</v>
      </c>
      <c r="C21" s="17">
        <v>27</v>
      </c>
    </row>
    <row r="22" spans="1:3" x14ac:dyDescent="0.4">
      <c r="A22" s="9" t="s">
        <v>8244</v>
      </c>
      <c r="B22" s="16">
        <v>12240</v>
      </c>
      <c r="C22" s="17">
        <v>1</v>
      </c>
    </row>
    <row r="23" spans="1:3" x14ac:dyDescent="0.4">
      <c r="A23" s="9" t="s">
        <v>8239</v>
      </c>
      <c r="B23" s="16">
        <v>10164.98</v>
      </c>
      <c r="C23" s="17">
        <v>6</v>
      </c>
    </row>
    <row r="24" spans="1:3" x14ac:dyDescent="0.4">
      <c r="A24" s="9" t="s">
        <v>8225</v>
      </c>
      <c r="B24" s="16">
        <v>5743.1903311258284</v>
      </c>
      <c r="C24" s="17">
        <v>604</v>
      </c>
    </row>
    <row r="25" spans="1:3" x14ac:dyDescent="0.4">
      <c r="A25" s="9" t="s">
        <v>8243</v>
      </c>
      <c r="B25" s="16">
        <v>5691</v>
      </c>
      <c r="C25" s="17">
        <v>2</v>
      </c>
    </row>
    <row r="26" spans="1:3" x14ac:dyDescent="0.4">
      <c r="A26" s="9" t="s">
        <v>8242</v>
      </c>
      <c r="B26" s="16">
        <v>3675</v>
      </c>
      <c r="C26" s="1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7276-C06F-4368-8B1F-34B68BE53E02}">
  <dimension ref="A5:D14"/>
  <sheetViews>
    <sheetView tabSelected="1" workbookViewId="0">
      <selection activeCell="D6" sqref="D6"/>
    </sheetView>
  </sheetViews>
  <sheetFormatPr defaultRowHeight="14.6" x14ac:dyDescent="0.4"/>
  <cols>
    <col min="1" max="1" width="12.4609375" bestFit="1" customWidth="1"/>
    <col min="2" max="2" width="30" bestFit="1" customWidth="1"/>
    <col min="3" max="3" width="19.61328125" bestFit="1" customWidth="1"/>
    <col min="4" max="4" width="22.69140625" bestFit="1" customWidth="1"/>
    <col min="5" max="5" width="9.3828125" bestFit="1" customWidth="1"/>
    <col min="6" max="6" width="10.69140625" bestFit="1" customWidth="1"/>
  </cols>
  <sheetData>
    <row r="5" spans="1:4" x14ac:dyDescent="0.4">
      <c r="A5" s="8" t="s">
        <v>8310</v>
      </c>
      <c r="B5" t="s">
        <v>8429</v>
      </c>
      <c r="C5" t="s">
        <v>8409</v>
      </c>
      <c r="D5" t="s">
        <v>8430</v>
      </c>
    </row>
    <row r="6" spans="1:4" x14ac:dyDescent="0.4">
      <c r="A6" s="9" t="s">
        <v>8360</v>
      </c>
      <c r="B6" s="16">
        <v>119185.82076666666</v>
      </c>
      <c r="C6" s="17">
        <v>600</v>
      </c>
      <c r="D6" s="14">
        <v>291.32833333333332</v>
      </c>
    </row>
    <row r="7" spans="1:4" x14ac:dyDescent="0.4">
      <c r="A7" s="9" t="s">
        <v>8361</v>
      </c>
      <c r="B7" s="16">
        <v>44705.414590909088</v>
      </c>
      <c r="C7" s="17">
        <v>220</v>
      </c>
      <c r="D7" s="14">
        <v>221.91818181818181</v>
      </c>
    </row>
    <row r="8" spans="1:4" x14ac:dyDescent="0.4">
      <c r="A8" s="9" t="s">
        <v>8356</v>
      </c>
      <c r="B8" s="16">
        <v>130096.295907173</v>
      </c>
      <c r="C8" s="17">
        <v>237</v>
      </c>
      <c r="D8" s="14">
        <v>146.29535864978902</v>
      </c>
    </row>
    <row r="9" spans="1:4" x14ac:dyDescent="0.4">
      <c r="A9" s="9" t="s">
        <v>8355</v>
      </c>
      <c r="B9" s="16">
        <v>424249.74217307696</v>
      </c>
      <c r="C9" s="17">
        <v>520</v>
      </c>
      <c r="D9" s="14">
        <v>112.20384615384616</v>
      </c>
    </row>
    <row r="10" spans="1:4" x14ac:dyDescent="0.4">
      <c r="A10" s="9" t="s">
        <v>8363</v>
      </c>
      <c r="B10" s="16">
        <v>31791.835727272726</v>
      </c>
      <c r="C10" s="17">
        <v>220</v>
      </c>
      <c r="D10" s="14">
        <v>99.104545454545459</v>
      </c>
    </row>
    <row r="11" spans="1:4" x14ac:dyDescent="0.4">
      <c r="A11" s="9" t="s">
        <v>8358</v>
      </c>
      <c r="B11" s="16">
        <v>7565.9706000000015</v>
      </c>
      <c r="C11" s="17">
        <v>700</v>
      </c>
      <c r="D11" s="14">
        <v>67.567142857142855</v>
      </c>
    </row>
    <row r="12" spans="1:4" x14ac:dyDescent="0.4">
      <c r="A12" s="9" t="s">
        <v>8359</v>
      </c>
      <c r="B12" s="16">
        <v>46043.0726</v>
      </c>
      <c r="C12" s="17">
        <v>200</v>
      </c>
      <c r="D12" s="14">
        <v>64.989999999999995</v>
      </c>
    </row>
    <row r="13" spans="1:4" x14ac:dyDescent="0.4">
      <c r="A13" s="9" t="s">
        <v>8362</v>
      </c>
      <c r="B13" s="16">
        <v>54591.506791098342</v>
      </c>
      <c r="C13" s="17">
        <v>1393</v>
      </c>
      <c r="D13" s="14">
        <v>46.08470926058866</v>
      </c>
    </row>
    <row r="14" spans="1:4" x14ac:dyDescent="0.4">
      <c r="A14" s="9" t="s">
        <v>8357</v>
      </c>
      <c r="B14" s="16">
        <v>13348.125</v>
      </c>
      <c r="C14" s="17">
        <v>24</v>
      </c>
      <c r="D14" s="14">
        <v>13.125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7003-F158-4603-A59F-192255CAE3F6}">
  <dimension ref="A1:H13"/>
  <sheetViews>
    <sheetView workbookViewId="0">
      <selection activeCell="J26" sqref="J26"/>
    </sheetView>
  </sheetViews>
  <sheetFormatPr defaultRowHeight="14.6" x14ac:dyDescent="0.4"/>
  <cols>
    <col min="1" max="1" width="26.53515625" bestFit="1" customWidth="1"/>
    <col min="2" max="2" width="18.69140625" customWidth="1"/>
    <col min="3" max="3" width="15.23046875" customWidth="1"/>
    <col min="4" max="4" width="17.765625" customWidth="1"/>
    <col min="5" max="5" width="14.15234375" customWidth="1"/>
    <col min="6" max="6" width="21.3046875" style="6" customWidth="1"/>
    <col min="7" max="7" width="17.765625" customWidth="1"/>
    <col min="8" max="8" width="20.3046875" customWidth="1"/>
  </cols>
  <sheetData>
    <row r="1" spans="1:8" x14ac:dyDescent="0.4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6" t="s">
        <v>8387</v>
      </c>
      <c r="G1" t="s">
        <v>8388</v>
      </c>
      <c r="H1" t="s">
        <v>8401</v>
      </c>
    </row>
    <row r="2" spans="1:8" x14ac:dyDescent="0.4">
      <c r="A2" t="s">
        <v>8389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4">
      <c r="A3" t="s">
        <v>8390</v>
      </c>
      <c r="B3">
        <f>COUNTIFS(Data!$F:$F, "successful", Data!$D:$D, _xlfn.CONCAT("&gt;=", MID($A3, 1, FIND(" to", $A3)-1)),  Data!$D:$D, _xlfn.CONCAT("&lt;=",MID($A3, FIND(" to", $A3) +4, 10)))</f>
        <v>932</v>
      </c>
      <c r="C3">
        <f>COUNTIFS(Data!$F:$F, "failed", Data!$D:$D, _xlfn.CONCAT("&gt;=", MID($A3, 1, FIND(" to", $A3)-1)),  Data!$D:$D, _xlfn.CONCAT("&lt;=",MID($A3, FIND(" to", $A3) +4, 10)))</f>
        <v>420</v>
      </c>
      <c r="D3">
        <f>COUNTIFS(Data!$F:$F, "canceled", Data!$D:$D, _xlfn.CONCAT("&gt;=", MID($A3, 1, FIND(" to", $A3)-1)),  Data!$D:$D, _xlfn.CONCAT("&lt;=",MID($A3, FIND(" to", $A3) +4, 10)))</f>
        <v>60</v>
      </c>
      <c r="E3">
        <f t="shared" ref="E3:E12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8" x14ac:dyDescent="0.4">
      <c r="A4" t="s">
        <v>8391</v>
      </c>
      <c r="B4">
        <f>COUNTIFS(Data!$F:$F, "successful", Data!$D:$D, _xlfn.CONCAT("&gt;=", MID($A4, 1, FIND(" to", $A4)-1)),  Data!$D:$D, _xlfn.CONCAT("&lt;=",MID($A4, FIND(" to", $A4) +4, 10)))</f>
        <v>381</v>
      </c>
      <c r="C4">
        <f>COUNTIFS(Data!$F:$F, "failed", Data!$D:$D, _xlfn.CONCAT("&gt;=", MID($A4, 1, FIND(" to", $A4)-1)),  Data!$D:$D, _xlfn.CONCAT("&lt;=",MID($A4, FIND(" to", $A4) +4, 10)))</f>
        <v>283</v>
      </c>
      <c r="D4">
        <f>COUNTIFS(Data!$F:$F, "canceled", Data!$D:$D, _xlfn.CONCAT("&gt;=", MID($A4, 1, FIND(" to", $A4)-1)),  Data!$D:$D, _xlfn.CONCAT("&lt;=",MID($A4, FIND(" to", $A4) +4, 10)))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4">
      <c r="A5" t="s">
        <v>8392</v>
      </c>
      <c r="B5">
        <f>COUNTIFS(Data!$F:$F, "successful", Data!$D:$D, _xlfn.CONCAT("&gt;=", MID($A5, 1, FIND(" to", $A5)-1)),  Data!$D:$D, _xlfn.CONCAT("&lt;=",MID($A5, FIND(" to", $A5) +4, 10)))</f>
        <v>168</v>
      </c>
      <c r="C5">
        <f>COUNTIFS(Data!$F:$F, "failed", Data!$D:$D, _xlfn.CONCAT("&gt;=", MID($A5, 1, FIND(" to", $A5)-1)),  Data!$D:$D, _xlfn.CONCAT("&lt;=",MID($A5, FIND(" to", $A5) +4, 10)))</f>
        <v>144</v>
      </c>
      <c r="D5">
        <f>COUNTIFS(Data!$F:$F, "canceled", Data!$D:$D, _xlfn.CONCAT("&gt;=", MID($A5, 1, FIND(" to", $A5)-1)),  Data!$D:$D, _xlfn.CONCAT("&lt;=",MID($A5, FIND(" to", $A5) +4, 10)))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4">
      <c r="A6" t="s">
        <v>8393</v>
      </c>
      <c r="B6">
        <f>COUNTIFS(Data!$F:$F, "successful", Data!$D:$D, _xlfn.CONCAT("&gt;=", MID($A6, 1, FIND(" to", $A6)-1)),  Data!$D:$D, _xlfn.CONCAT("&lt;=",MID($A6, FIND(" to", $A6) +4, 10)))</f>
        <v>94</v>
      </c>
      <c r="C6">
        <f>COUNTIFS(Data!$F:$F, "failed", Data!$D:$D, _xlfn.CONCAT("&gt;=", MID($A6, 1, FIND(" to", $A6)-1)),  Data!$D:$D, _xlfn.CONCAT("&lt;=",MID($A6, FIND(" to", $A6) +4, 10)))</f>
        <v>90</v>
      </c>
      <c r="D6">
        <f>COUNTIFS(Data!$F:$F, "canceled", Data!$D:$D, _xlfn.CONCAT("&gt;=", MID($A6, 1, FIND(" to", $A6)-1)),  Data!$D:$D, _xlfn.CONCAT("&lt;=",MID($A6, FIND(" to", $A6) +4, 10)))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4">
      <c r="A7" t="s">
        <v>8394</v>
      </c>
      <c r="B7">
        <f>COUNTIFS(Data!$F:$F, "successful", Data!$D:$D, _xlfn.CONCAT("&gt;=", MID($A7, 1, FIND(" to", $A7)-1)),  Data!$D:$D, _xlfn.CONCAT("&lt;=",MID($A7, FIND(" to", $A7) +4, 10)))</f>
        <v>62</v>
      </c>
      <c r="C7">
        <f>COUNTIFS(Data!$F:$F, "failed", Data!$D:$D, _xlfn.CONCAT("&gt;=", MID($A7, 1, FIND(" to", $A7)-1)),  Data!$D:$D, _xlfn.CONCAT("&lt;=",MID($A7, FIND(" to", $A7) +4, 10)))</f>
        <v>72</v>
      </c>
      <c r="D7">
        <f>COUNTIFS(Data!$F:$F, "canceled", Data!$D:$D, _xlfn.CONCAT("&gt;=", MID($A7, 1, FIND(" to", $A7)-1)),  Data!$D:$D, _xlfn.CONCAT("&lt;=",MID($A7, FIND(" to", $A7) +4, 10)))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4">
      <c r="A8" t="s">
        <v>8395</v>
      </c>
      <c r="B8">
        <f>COUNTIFS(Data!$F:$F, "successful", Data!$D:$D, _xlfn.CONCAT("&gt;=", MID($A8, 1, FIND(" to", $A8)-1)),  Data!$D:$D, _xlfn.CONCAT("&lt;=",MID($A8, FIND(" to", $A8) +4, 10)))</f>
        <v>55</v>
      </c>
      <c r="C8">
        <f>COUNTIFS(Data!$F:$F, "failed", Data!$D:$D, _xlfn.CONCAT("&gt;=", MID($A8, 1, FIND(" to", $A8)-1)),  Data!$D:$D, _xlfn.CONCAT("&lt;=",MID($A8, FIND(" to", $A8) +4, 10)))</f>
        <v>64</v>
      </c>
      <c r="D8">
        <f>COUNTIFS(Data!$F:$F, "canceled", Data!$D:$D, _xlfn.CONCAT("&gt;=", MID($A8, 1, FIND(" to", $A8)-1)),  Data!$D:$D, _xlfn.CONCAT("&lt;=",MID($A8, FIND(" to", $A8) +4, 10)))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4">
      <c r="A9" t="s">
        <v>8396</v>
      </c>
      <c r="B9">
        <f>COUNTIFS(Data!$F:$F, "successful", Data!$D:$D, _xlfn.CONCAT("&gt;=", MID($A9, 1, FIND(" to", $A9)-1)),  Data!$D:$D, _xlfn.CONCAT("&lt;=",MID($A9, FIND(" to", $A9) +4, 10)))</f>
        <v>32</v>
      </c>
      <c r="C9">
        <f>COUNTIFS(Data!$F:$F, "failed", Data!$D:$D, _xlfn.CONCAT("&gt;=", MID($A9, 1, FIND(" to", $A9)-1)),  Data!$D:$D, _xlfn.CONCAT("&lt;=",MID($A9, FIND(" to", $A9) +4, 10)))</f>
        <v>37</v>
      </c>
      <c r="D9">
        <f>COUNTIFS(Data!$F:$F, "canceled", Data!$D:$D, _xlfn.CONCAT("&gt;=", MID($A9, 1, FIND(" to", $A9)-1)),  Data!$D:$D, _xlfn.CONCAT("&lt;=",MID($A9, FIND(" to", $A9) +4, 10)))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4">
      <c r="A10" t="s">
        <v>8397</v>
      </c>
      <c r="B10">
        <f>COUNTIFS(Data!$F:$F, "successful", Data!$D:$D, _xlfn.CONCAT("&gt;=", MID($A10, 1, FIND(" to", $A10)-1)),  Data!$D:$D, _xlfn.CONCAT("&lt;=",MID($A10, FIND(" to", $A10) +4, 10)))</f>
        <v>26</v>
      </c>
      <c r="C10">
        <f>COUNTIFS(Data!$F:$F, "failed", Data!$D:$D, _xlfn.CONCAT("&gt;=", MID($A10, 1, FIND(" to", $A10)-1)),  Data!$D:$D, _xlfn.CONCAT("&lt;=",MID($A10, FIND(" to", $A10) +4, 10)))</f>
        <v>22</v>
      </c>
      <c r="D10">
        <f>COUNTIFS(Data!$F:$F, "canceled", Data!$D:$D, _xlfn.CONCAT("&gt;=", MID($A10, 1, FIND(" to", $A10)-1)),  Data!$D:$D, _xlfn.CONCAT("&lt;=",MID($A10, FIND(" to", $A10) +4, 10)))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4">
      <c r="A11" t="s">
        <v>8398</v>
      </c>
      <c r="B11">
        <f>COUNTIFS(Data!$F:$F, "successful", Data!$D:$D, _xlfn.CONCAT("&gt;=", MID($A11, 1, FIND(" to", $A11)-1)),  Data!$D:$D, _xlfn.CONCAT("&lt;=",MID($A11, FIND(" to", $A11) +4, 10)))</f>
        <v>21</v>
      </c>
      <c r="C11">
        <f>COUNTIFS(Data!$F:$F, "failed", Data!$D:$D, _xlfn.CONCAT("&gt;=", MID($A11, 1, FIND(" to", $A11)-1)),  Data!$D:$D, _xlfn.CONCAT("&lt;=",MID($A11, FIND(" to", $A11) +4, 10)))</f>
        <v>16</v>
      </c>
      <c r="D11">
        <f>COUNTIFS(Data!$F:$F, "canceled", Data!$D:$D, _xlfn.CONCAT("&gt;=", MID($A11, 1, FIND(" to", $A11)-1)),  Data!$D:$D, _xlfn.CONCAT("&lt;=",MID($A11, FIND(" to", $A11) +4, 10)))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4">
      <c r="A12" t="s">
        <v>8399</v>
      </c>
      <c r="B12">
        <f>COUNTIFS(Data!$F:$F, "successful", Data!$D:$D, _xlfn.CONCAT("&gt;=", MID($A12, 1, FIND(" to", $A12)-1)),  Data!$D:$D, _xlfn.CONCAT("&lt;=",MID($A12, FIND(" to", $A12) +4, 10)))</f>
        <v>6</v>
      </c>
      <c r="C12">
        <f>COUNTIFS(Data!$F:$F, "failed", Data!$D:$D, _xlfn.CONCAT("&gt;=", MID($A12, 1, FIND(" to", $A12)-1)),  Data!$D:$D, _xlfn.CONCAT("&lt;=",MID($A12, FIND(" to", $A12) +4, 10)))</f>
        <v>11</v>
      </c>
      <c r="D12">
        <f>COUNTIFS(Data!$F:$F, "canceled", Data!$D:$D, _xlfn.CONCAT("&gt;=", MID($A12, 1, FIND(" to", $A12)-1)),  Data!$D:$D, _xlfn.CONCAT("&lt;=",MID($A12, FIND(" to", $A12) +4, 10)))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4">
      <c r="A13" t="s">
        <v>8400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conditionalFormatting sqref="F2:F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selection activeCell="C4" sqref="C4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20.23046875" style="6" customWidth="1"/>
    <col min="16" max="16" width="22.07421875" customWidth="1"/>
    <col min="17" max="17" width="12.69140625" customWidth="1"/>
    <col min="18" max="18" width="18.07421875" customWidth="1"/>
    <col min="19" max="19" width="35.07421875" style="12" bestFit="1" customWidth="1"/>
    <col min="20" max="20" width="33.3046875" bestFit="1" customWidth="1"/>
    <col min="21" max="21" width="30.53515625" bestFit="1" customWidth="1"/>
    <col min="22" max="22" width="28.921875" style="7" bestFit="1" customWidth="1"/>
  </cols>
  <sheetData>
    <row r="1" spans="1:22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" t="s">
        <v>8368</v>
      </c>
      <c r="U1" s="1" t="s">
        <v>8426</v>
      </c>
      <c r="V1" s="15" t="s">
        <v>8427</v>
      </c>
    </row>
    <row r="2" spans="1:22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 = 0, 0, E2/L2)</f>
        <v>63.917582417582416</v>
      </c>
      <c r="Q2" t="str">
        <f>MID(N2, 1, FIND("/", N2)-1)</f>
        <v>film &amp; video</v>
      </c>
      <c r="R2" t="str">
        <f>MID(N2,  FIND("/", N2)+1, 1000)</f>
        <v>television</v>
      </c>
      <c r="S2" s="12">
        <f t="shared" ref="S2:S65" si="0">(((J2/60)/60)/24)+DATE(1970,1,1)</f>
        <v>42177.007071759261</v>
      </c>
      <c r="T2" s="12">
        <f t="shared" ref="T2:T65" si="1">(((I2/60)/60)/24)+DATE(1970,1,1)</f>
        <v>42208.125</v>
      </c>
      <c r="U2" s="7">
        <f>Data[[#This Row],[goal]]*VLOOKUP(Data[[#This Row],[currency]], 'Exchange Rates'!$A$1:$C$14, 3, 0)</f>
        <v>8500</v>
      </c>
      <c r="V2" s="7">
        <f>Data[[#This Row],[pledged]]*VLOOKUP(Data[[#This Row],[currency]], 'Exchange Rates'!$A$1:$C$14, 3, 0)</f>
        <v>11633</v>
      </c>
    </row>
    <row r="3" spans="1:22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E3/D3</f>
        <v>1.4260827250608272</v>
      </c>
      <c r="P3" s="7">
        <f t="shared" ref="P3:P66" si="3">IF(L3 = 0, 0, E3/L3)</f>
        <v>185.48101265822785</v>
      </c>
      <c r="Q3" t="str">
        <f t="shared" ref="Q3:Q66" si="4">MID(N3, 1, FIND("/", N3)-1)</f>
        <v>film &amp; video</v>
      </c>
      <c r="R3" t="str">
        <f t="shared" ref="R3:R66" si="5">MID(N3,  FIND("/", N3)+1, 100)</f>
        <v>television</v>
      </c>
      <c r="S3" s="12">
        <f t="shared" si="0"/>
        <v>42766.600497685184</v>
      </c>
      <c r="T3" s="12">
        <f t="shared" si="1"/>
        <v>42796.600497685184</v>
      </c>
      <c r="U3" s="7">
        <f>Data[[#This Row],[goal]]*VLOOKUP(Data[[#This Row],[currency]], 'Exchange Rates'!$A$1:$C$14, 3, 0)</f>
        <v>10275</v>
      </c>
      <c r="V3" s="7">
        <f>Data[[#This Row],[pledged]]*VLOOKUP(Data[[#This Row],[currency]], 'Exchange Rates'!$A$1:$C$14, 3, 0)</f>
        <v>14653</v>
      </c>
    </row>
    <row r="4" spans="1:22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1.05</v>
      </c>
      <c r="P4" s="7">
        <f t="shared" si="3"/>
        <v>15</v>
      </c>
      <c r="Q4" t="str">
        <f t="shared" si="4"/>
        <v>film &amp; video</v>
      </c>
      <c r="R4" t="str">
        <f t="shared" si="5"/>
        <v>television</v>
      </c>
      <c r="S4" s="12">
        <f t="shared" si="0"/>
        <v>42405.702349537038</v>
      </c>
      <c r="T4" s="12">
        <f t="shared" si="1"/>
        <v>42415.702349537038</v>
      </c>
      <c r="U4" s="7">
        <f>Data[[#This Row],[goal]]*VLOOKUP(Data[[#This Row],[currency]], 'Exchange Rates'!$A$1:$C$14, 3, 0)</f>
        <v>385</v>
      </c>
      <c r="V4" s="7">
        <f>Data[[#This Row],[pledged]]*VLOOKUP(Data[[#This Row],[currency]], 'Exchange Rates'!$A$1:$C$14, 3, 0)</f>
        <v>404.25</v>
      </c>
    </row>
    <row r="5" spans="1:22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7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2">
        <f t="shared" si="0"/>
        <v>41828.515127314815</v>
      </c>
      <c r="T5" s="12">
        <f t="shared" si="1"/>
        <v>41858.515127314815</v>
      </c>
      <c r="U5" s="7">
        <f>Data[[#This Row],[goal]]*VLOOKUP(Data[[#This Row],[currency]], 'Exchange Rates'!$A$1:$C$14, 3, 0)</f>
        <v>10000</v>
      </c>
      <c r="V5" s="7">
        <f>Data[[#This Row],[pledged]]*VLOOKUP(Data[[#This Row],[currency]], 'Exchange Rates'!$A$1:$C$14, 3, 0)</f>
        <v>10390</v>
      </c>
    </row>
    <row r="6" spans="1:22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1.2299154545454545</v>
      </c>
      <c r="P6" s="7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2">
        <f t="shared" si="0"/>
        <v>42327.834247685183</v>
      </c>
      <c r="T6" s="12">
        <f t="shared" si="1"/>
        <v>42357.834247685183</v>
      </c>
      <c r="U6" s="7">
        <f>Data[[#This Row],[goal]]*VLOOKUP(Data[[#This Row],[currency]], 'Exchange Rates'!$A$1:$C$14, 3, 0)</f>
        <v>44000</v>
      </c>
      <c r="V6" s="7">
        <f>Data[[#This Row],[pledged]]*VLOOKUP(Data[[#This Row],[currency]], 'Exchange Rates'!$A$1:$C$14, 3, 0)</f>
        <v>54116.28</v>
      </c>
    </row>
    <row r="7" spans="1:22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1.0977744436109027</v>
      </c>
      <c r="P7" s="7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2">
        <f t="shared" si="0"/>
        <v>42563.932951388888</v>
      </c>
      <c r="T7" s="12">
        <f t="shared" si="1"/>
        <v>42580.232638888891</v>
      </c>
      <c r="U7" s="7">
        <f>Data[[#This Row],[goal]]*VLOOKUP(Data[[#This Row],[currency]], 'Exchange Rates'!$A$1:$C$14, 3, 0)</f>
        <v>3999</v>
      </c>
      <c r="V7" s="7">
        <f>Data[[#This Row],[pledged]]*VLOOKUP(Data[[#This Row],[currency]], 'Exchange Rates'!$A$1:$C$14, 3, 0)</f>
        <v>4390</v>
      </c>
    </row>
    <row r="8" spans="1:22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1.064875</v>
      </c>
      <c r="P8" s="7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2">
        <f t="shared" si="0"/>
        <v>41794.072337962964</v>
      </c>
      <c r="T8" s="12">
        <f t="shared" si="1"/>
        <v>41804.072337962964</v>
      </c>
      <c r="U8" s="7">
        <f>Data[[#This Row],[goal]]*VLOOKUP(Data[[#This Row],[currency]], 'Exchange Rates'!$A$1:$C$14, 3, 0)</f>
        <v>8000</v>
      </c>
      <c r="V8" s="7">
        <f>Data[[#This Row],[pledged]]*VLOOKUP(Data[[#This Row],[currency]], 'Exchange Rates'!$A$1:$C$14, 3, 0)</f>
        <v>8519</v>
      </c>
    </row>
    <row r="9" spans="1:22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1.0122222222222221</v>
      </c>
      <c r="P9" s="7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2">
        <f t="shared" si="0"/>
        <v>42516.047071759262</v>
      </c>
      <c r="T9" s="12">
        <f t="shared" si="1"/>
        <v>42556.047071759262</v>
      </c>
      <c r="U9" s="7">
        <f>Data[[#This Row],[goal]]*VLOOKUP(Data[[#This Row],[currency]], 'Exchange Rates'!$A$1:$C$14, 3, 0)</f>
        <v>9000</v>
      </c>
      <c r="V9" s="7">
        <f>Data[[#This Row],[pledged]]*VLOOKUP(Data[[#This Row],[currency]], 'Exchange Rates'!$A$1:$C$14, 3, 0)</f>
        <v>9110</v>
      </c>
    </row>
    <row r="10" spans="1:22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1.0004342857142856</v>
      </c>
      <c r="P10" s="7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2">
        <f t="shared" si="0"/>
        <v>42468.94458333333</v>
      </c>
      <c r="T10" s="12">
        <f t="shared" si="1"/>
        <v>42475.875</v>
      </c>
      <c r="U10" s="7">
        <f>Data[[#This Row],[goal]]*VLOOKUP(Data[[#This Row],[currency]], 'Exchange Rates'!$A$1:$C$14, 3, 0)</f>
        <v>3500</v>
      </c>
      <c r="V10" s="7">
        <f>Data[[#This Row],[pledged]]*VLOOKUP(Data[[#This Row],[currency]], 'Exchange Rates'!$A$1:$C$14, 3, 0)</f>
        <v>3501.52</v>
      </c>
    </row>
    <row r="11" spans="1:22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1.2599800000000001</v>
      </c>
      <c r="P11" s="7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2">
        <f t="shared" si="0"/>
        <v>42447.103518518517</v>
      </c>
      <c r="T11" s="12">
        <f t="shared" si="1"/>
        <v>42477.103518518517</v>
      </c>
      <c r="U11" s="7">
        <f>Data[[#This Row],[goal]]*VLOOKUP(Data[[#This Row],[currency]], 'Exchange Rates'!$A$1:$C$14, 3, 0)</f>
        <v>500</v>
      </c>
      <c r="V11" s="7">
        <f>Data[[#This Row],[pledged]]*VLOOKUP(Data[[#This Row],[currency]], 'Exchange Rates'!$A$1:$C$14, 3, 0)</f>
        <v>629.99</v>
      </c>
    </row>
    <row r="12" spans="1:22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1.0049999999999999</v>
      </c>
      <c r="P12" s="7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2">
        <f t="shared" si="0"/>
        <v>41780.068043981482</v>
      </c>
      <c r="T12" s="12">
        <f t="shared" si="1"/>
        <v>41815.068043981482</v>
      </c>
      <c r="U12" s="7">
        <f>Data[[#This Row],[goal]]*VLOOKUP(Data[[#This Row],[currency]], 'Exchange Rates'!$A$1:$C$14, 3, 0)</f>
        <v>3000</v>
      </c>
      <c r="V12" s="7">
        <f>Data[[#This Row],[pledged]]*VLOOKUP(Data[[#This Row],[currency]], 'Exchange Rates'!$A$1:$C$14, 3, 0)</f>
        <v>3015</v>
      </c>
    </row>
    <row r="13" spans="1:22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1.2050000000000001</v>
      </c>
      <c r="P13" s="7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2">
        <f t="shared" si="0"/>
        <v>42572.778495370367</v>
      </c>
      <c r="T13" s="12">
        <f t="shared" si="1"/>
        <v>42604.125</v>
      </c>
      <c r="U13" s="7">
        <f>Data[[#This Row],[goal]]*VLOOKUP(Data[[#This Row],[currency]], 'Exchange Rates'!$A$1:$C$14, 3, 0)</f>
        <v>5000</v>
      </c>
      <c r="V13" s="7">
        <f>Data[[#This Row],[pledged]]*VLOOKUP(Data[[#This Row],[currency]], 'Exchange Rates'!$A$1:$C$14, 3, 0)</f>
        <v>6025</v>
      </c>
    </row>
    <row r="14" spans="1:22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1.6529333333333334</v>
      </c>
      <c r="P14" s="7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2">
        <f t="shared" si="0"/>
        <v>41791.713252314818</v>
      </c>
      <c r="T14" s="12">
        <f t="shared" si="1"/>
        <v>41836.125</v>
      </c>
      <c r="U14" s="7">
        <f>Data[[#This Row],[goal]]*VLOOKUP(Data[[#This Row],[currency]], 'Exchange Rates'!$A$1:$C$14, 3, 0)</f>
        <v>30000</v>
      </c>
      <c r="V14" s="7">
        <f>Data[[#This Row],[pledged]]*VLOOKUP(Data[[#This Row],[currency]], 'Exchange Rates'!$A$1:$C$14, 3, 0)</f>
        <v>49588</v>
      </c>
    </row>
    <row r="15" spans="1:22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1.5997142857142856</v>
      </c>
      <c r="P15" s="7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2">
        <f t="shared" si="0"/>
        <v>42508.677187499998</v>
      </c>
      <c r="T15" s="12">
        <f t="shared" si="1"/>
        <v>42544.852083333331</v>
      </c>
      <c r="U15" s="7">
        <f>Data[[#This Row],[goal]]*VLOOKUP(Data[[#This Row],[currency]], 'Exchange Rates'!$A$1:$C$14, 3, 0)</f>
        <v>3500</v>
      </c>
      <c r="V15" s="7">
        <f>Data[[#This Row],[pledged]]*VLOOKUP(Data[[#This Row],[currency]], 'Exchange Rates'!$A$1:$C$14, 3, 0)</f>
        <v>5599</v>
      </c>
    </row>
    <row r="16" spans="1:22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1.0093333333333334</v>
      </c>
      <c r="P16" s="7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2">
        <f t="shared" si="0"/>
        <v>41808.02648148148</v>
      </c>
      <c r="T16" s="12">
        <f t="shared" si="1"/>
        <v>41833.582638888889</v>
      </c>
      <c r="U16" s="7">
        <f>Data[[#This Row],[goal]]*VLOOKUP(Data[[#This Row],[currency]], 'Exchange Rates'!$A$1:$C$14, 3, 0)</f>
        <v>8220</v>
      </c>
      <c r="V16" s="7">
        <f>Data[[#This Row],[pledged]]*VLOOKUP(Data[[#This Row],[currency]], 'Exchange Rates'!$A$1:$C$14, 3, 0)</f>
        <v>8296.7200000000012</v>
      </c>
    </row>
    <row r="17" spans="1:22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1.0660000000000001</v>
      </c>
      <c r="P17" s="7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2">
        <f t="shared" si="0"/>
        <v>42256.391875000001</v>
      </c>
      <c r="T17" s="12">
        <f t="shared" si="1"/>
        <v>42274.843055555553</v>
      </c>
      <c r="U17" s="7">
        <f>Data[[#This Row],[goal]]*VLOOKUP(Data[[#This Row],[currency]], 'Exchange Rates'!$A$1:$C$14, 3, 0)</f>
        <v>1680</v>
      </c>
      <c r="V17" s="7">
        <f>Data[[#This Row],[pledged]]*VLOOKUP(Data[[#This Row],[currency]], 'Exchange Rates'!$A$1:$C$14, 3, 0)</f>
        <v>1790.8799999999999</v>
      </c>
    </row>
    <row r="18" spans="1:22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1.0024166666666667</v>
      </c>
      <c r="P18" s="7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2">
        <f t="shared" si="0"/>
        <v>41760.796423611115</v>
      </c>
      <c r="T18" s="12">
        <f t="shared" si="1"/>
        <v>41806.229166666664</v>
      </c>
      <c r="U18" s="7">
        <f>Data[[#This Row],[goal]]*VLOOKUP(Data[[#This Row],[currency]], 'Exchange Rates'!$A$1:$C$14, 3, 0)</f>
        <v>12000</v>
      </c>
      <c r="V18" s="7">
        <f>Data[[#This Row],[pledged]]*VLOOKUP(Data[[#This Row],[currency]], 'Exchange Rates'!$A$1:$C$14, 3, 0)</f>
        <v>12029</v>
      </c>
    </row>
    <row r="19" spans="1:22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1.0066666666666666</v>
      </c>
      <c r="P19" s="7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2">
        <f t="shared" si="0"/>
        <v>41917.731736111113</v>
      </c>
      <c r="T19" s="12">
        <f t="shared" si="1"/>
        <v>41947.773402777777</v>
      </c>
      <c r="U19" s="7">
        <f>Data[[#This Row],[goal]]*VLOOKUP(Data[[#This Row],[currency]], 'Exchange Rates'!$A$1:$C$14, 3, 0)</f>
        <v>1155</v>
      </c>
      <c r="V19" s="7">
        <f>Data[[#This Row],[pledged]]*VLOOKUP(Data[[#This Row],[currency]], 'Exchange Rates'!$A$1:$C$14, 3, 0)</f>
        <v>1162.7</v>
      </c>
    </row>
    <row r="20" spans="1:22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1.0632110000000001</v>
      </c>
      <c r="P20" s="7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2">
        <f t="shared" si="0"/>
        <v>41869.542314814818</v>
      </c>
      <c r="T20" s="12">
        <f t="shared" si="1"/>
        <v>41899.542314814818</v>
      </c>
      <c r="U20" s="7">
        <f>Data[[#This Row],[goal]]*VLOOKUP(Data[[#This Row],[currency]], 'Exchange Rates'!$A$1:$C$14, 3, 0)</f>
        <v>30000</v>
      </c>
      <c r="V20" s="7">
        <f>Data[[#This Row],[pledged]]*VLOOKUP(Data[[#This Row],[currency]], 'Exchange Rates'!$A$1:$C$14, 3, 0)</f>
        <v>31896.33</v>
      </c>
    </row>
    <row r="21" spans="1:22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1.4529411764705882</v>
      </c>
      <c r="P21" s="7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2">
        <f t="shared" si="0"/>
        <v>42175.816365740742</v>
      </c>
      <c r="T21" s="12">
        <f t="shared" si="1"/>
        <v>42205.816365740742</v>
      </c>
      <c r="U21" s="7">
        <f>Data[[#This Row],[goal]]*VLOOKUP(Data[[#This Row],[currency]], 'Exchange Rates'!$A$1:$C$14, 3, 0)</f>
        <v>850</v>
      </c>
      <c r="V21" s="7">
        <f>Data[[#This Row],[pledged]]*VLOOKUP(Data[[#This Row],[currency]], 'Exchange Rates'!$A$1:$C$14, 3, 0)</f>
        <v>1235</v>
      </c>
    </row>
    <row r="22" spans="1:22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1.002</v>
      </c>
      <c r="P22" s="7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2">
        <f t="shared" si="0"/>
        <v>42200.758240740746</v>
      </c>
      <c r="T22" s="12">
        <f t="shared" si="1"/>
        <v>42260.758240740746</v>
      </c>
      <c r="U22" s="7">
        <f>Data[[#This Row],[goal]]*VLOOKUP(Data[[#This Row],[currency]], 'Exchange Rates'!$A$1:$C$14, 3, 0)</f>
        <v>2000</v>
      </c>
      <c r="V22" s="7">
        <f>Data[[#This Row],[pledged]]*VLOOKUP(Data[[#This Row],[currency]], 'Exchange Rates'!$A$1:$C$14, 3, 0)</f>
        <v>2004</v>
      </c>
    </row>
    <row r="23" spans="1:22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1.0913513513513513</v>
      </c>
      <c r="P23" s="7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2">
        <f t="shared" si="0"/>
        <v>41878.627187500002</v>
      </c>
      <c r="T23" s="12">
        <f t="shared" si="1"/>
        <v>41908.627187500002</v>
      </c>
      <c r="U23" s="7">
        <f>Data[[#This Row],[goal]]*VLOOKUP(Data[[#This Row],[currency]], 'Exchange Rates'!$A$1:$C$14, 3, 0)</f>
        <v>18500</v>
      </c>
      <c r="V23" s="7">
        <f>Data[[#This Row],[pledged]]*VLOOKUP(Data[[#This Row],[currency]], 'Exchange Rates'!$A$1:$C$14, 3, 0)</f>
        <v>20190</v>
      </c>
    </row>
    <row r="24" spans="1:22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1.1714285714285715</v>
      </c>
      <c r="P24" s="7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2">
        <f t="shared" si="0"/>
        <v>41989.91134259259</v>
      </c>
      <c r="T24" s="12">
        <f t="shared" si="1"/>
        <v>42005.332638888889</v>
      </c>
      <c r="U24" s="7">
        <f>Data[[#This Row],[goal]]*VLOOKUP(Data[[#This Row],[currency]], 'Exchange Rates'!$A$1:$C$14, 3, 0)</f>
        <v>350</v>
      </c>
      <c r="V24" s="7">
        <f>Data[[#This Row],[pledged]]*VLOOKUP(Data[[#This Row],[currency]], 'Exchange Rates'!$A$1:$C$14, 3, 0)</f>
        <v>410</v>
      </c>
    </row>
    <row r="25" spans="1:22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1.1850000000000001</v>
      </c>
      <c r="P25" s="7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2">
        <f t="shared" si="0"/>
        <v>42097.778946759259</v>
      </c>
      <c r="T25" s="12">
        <f t="shared" si="1"/>
        <v>42124.638888888891</v>
      </c>
      <c r="U25" s="7">
        <f>Data[[#This Row],[goal]]*VLOOKUP(Data[[#This Row],[currency]], 'Exchange Rates'!$A$1:$C$14, 3, 0)</f>
        <v>2000</v>
      </c>
      <c r="V25" s="7">
        <f>Data[[#This Row],[pledged]]*VLOOKUP(Data[[#This Row],[currency]], 'Exchange Rates'!$A$1:$C$14, 3, 0)</f>
        <v>2370</v>
      </c>
    </row>
    <row r="26" spans="1:22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1.0880768571428572</v>
      </c>
      <c r="P26" s="7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2">
        <f t="shared" si="0"/>
        <v>42229.820173611108</v>
      </c>
      <c r="T26" s="12">
        <f t="shared" si="1"/>
        <v>42262.818750000006</v>
      </c>
      <c r="U26" s="7">
        <f>Data[[#This Row],[goal]]*VLOOKUP(Data[[#This Row],[currency]], 'Exchange Rates'!$A$1:$C$14, 3, 0)</f>
        <v>35000</v>
      </c>
      <c r="V26" s="7">
        <f>Data[[#This Row],[pledged]]*VLOOKUP(Data[[#This Row],[currency]], 'Exchange Rates'!$A$1:$C$14, 3, 0)</f>
        <v>38082.69</v>
      </c>
    </row>
    <row r="27" spans="1:22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1.3333333333333333</v>
      </c>
      <c r="P27" s="7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2">
        <f t="shared" si="0"/>
        <v>42318.025011574078</v>
      </c>
      <c r="T27" s="12">
        <f t="shared" si="1"/>
        <v>42378.025011574078</v>
      </c>
      <c r="U27" s="7">
        <f>Data[[#This Row],[goal]]*VLOOKUP(Data[[#This Row],[currency]], 'Exchange Rates'!$A$1:$C$14, 3, 0)</f>
        <v>600</v>
      </c>
      <c r="V27" s="7">
        <f>Data[[#This Row],[pledged]]*VLOOKUP(Data[[#This Row],[currency]], 'Exchange Rates'!$A$1:$C$14, 3, 0)</f>
        <v>800</v>
      </c>
    </row>
    <row r="28" spans="1:22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1.552</v>
      </c>
      <c r="P28" s="7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2">
        <f t="shared" si="0"/>
        <v>41828.515555555554</v>
      </c>
      <c r="T28" s="12">
        <f t="shared" si="1"/>
        <v>41868.515555555554</v>
      </c>
      <c r="U28" s="7">
        <f>Data[[#This Row],[goal]]*VLOOKUP(Data[[#This Row],[currency]], 'Exchange Rates'!$A$1:$C$14, 3, 0)</f>
        <v>1250</v>
      </c>
      <c r="V28" s="7">
        <f>Data[[#This Row],[pledged]]*VLOOKUP(Data[[#This Row],[currency]], 'Exchange Rates'!$A$1:$C$14, 3, 0)</f>
        <v>1940</v>
      </c>
    </row>
    <row r="29" spans="1:22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1.1172500000000001</v>
      </c>
      <c r="P29" s="7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2">
        <f t="shared" si="0"/>
        <v>41929.164733796293</v>
      </c>
      <c r="T29" s="12">
        <f t="shared" si="1"/>
        <v>41959.206400462965</v>
      </c>
      <c r="U29" s="7">
        <f>Data[[#This Row],[goal]]*VLOOKUP(Data[[#This Row],[currency]], 'Exchange Rates'!$A$1:$C$14, 3, 0)</f>
        <v>29800</v>
      </c>
      <c r="V29" s="7">
        <f>Data[[#This Row],[pledged]]*VLOOKUP(Data[[#This Row],[currency]], 'Exchange Rates'!$A$1:$C$14, 3, 0)</f>
        <v>33294.050000000003</v>
      </c>
    </row>
    <row r="30" spans="1:22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1.0035000000000001</v>
      </c>
      <c r="P30" s="7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2">
        <f t="shared" si="0"/>
        <v>42324.96393518518</v>
      </c>
      <c r="T30" s="12">
        <f t="shared" si="1"/>
        <v>42354.96393518518</v>
      </c>
      <c r="U30" s="7">
        <f>Data[[#This Row],[goal]]*VLOOKUP(Data[[#This Row],[currency]], 'Exchange Rates'!$A$1:$C$14, 3, 0)</f>
        <v>12000</v>
      </c>
      <c r="V30" s="7">
        <f>Data[[#This Row],[pledged]]*VLOOKUP(Data[[#This Row],[currency]], 'Exchange Rates'!$A$1:$C$14, 3, 0)</f>
        <v>12042</v>
      </c>
    </row>
    <row r="31" spans="1:22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1.2333333333333334</v>
      </c>
      <c r="P31" s="7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2">
        <f t="shared" si="0"/>
        <v>41812.67324074074</v>
      </c>
      <c r="T31" s="12">
        <f t="shared" si="1"/>
        <v>41842.67324074074</v>
      </c>
      <c r="U31" s="7">
        <f>Data[[#This Row],[goal]]*VLOOKUP(Data[[#This Row],[currency]], 'Exchange Rates'!$A$1:$C$14, 3, 0)</f>
        <v>2310</v>
      </c>
      <c r="V31" s="7">
        <f>Data[[#This Row],[pledged]]*VLOOKUP(Data[[#This Row],[currency]], 'Exchange Rates'!$A$1:$C$14, 3, 0)</f>
        <v>2849</v>
      </c>
    </row>
    <row r="32" spans="1:22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1.0129975</v>
      </c>
      <c r="P32" s="7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2">
        <f t="shared" si="0"/>
        <v>41842.292997685188</v>
      </c>
      <c r="T32" s="12">
        <f t="shared" si="1"/>
        <v>41872.292997685188</v>
      </c>
      <c r="U32" s="7">
        <f>Data[[#This Row],[goal]]*VLOOKUP(Data[[#This Row],[currency]], 'Exchange Rates'!$A$1:$C$14, 3, 0)</f>
        <v>4000</v>
      </c>
      <c r="V32" s="7">
        <f>Data[[#This Row],[pledged]]*VLOOKUP(Data[[#This Row],[currency]], 'Exchange Rates'!$A$1:$C$14, 3, 0)</f>
        <v>4051.99</v>
      </c>
    </row>
    <row r="33" spans="1:22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</v>
      </c>
      <c r="P33" s="7">
        <f t="shared" si="3"/>
        <v>13</v>
      </c>
      <c r="Q33" t="str">
        <f t="shared" si="4"/>
        <v>film &amp; video</v>
      </c>
      <c r="R33" t="str">
        <f t="shared" si="5"/>
        <v>television</v>
      </c>
      <c r="S33" s="12">
        <f t="shared" si="0"/>
        <v>42376.79206018518</v>
      </c>
      <c r="T33" s="12">
        <f t="shared" si="1"/>
        <v>42394.79206018518</v>
      </c>
      <c r="U33" s="7">
        <f>Data[[#This Row],[goal]]*VLOOKUP(Data[[#This Row],[currency]], 'Exchange Rates'!$A$1:$C$14, 3, 0)</f>
        <v>13</v>
      </c>
      <c r="V33" s="7">
        <f>Data[[#This Row],[pledged]]*VLOOKUP(Data[[#This Row],[currency]], 'Exchange Rates'!$A$1:$C$14, 3, 0)</f>
        <v>13</v>
      </c>
    </row>
    <row r="34" spans="1:22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1.0024604569420035</v>
      </c>
      <c r="P34" s="7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2">
        <f t="shared" si="0"/>
        <v>42461.627511574072</v>
      </c>
      <c r="T34" s="12">
        <f t="shared" si="1"/>
        <v>42503.165972222225</v>
      </c>
      <c r="U34" s="7">
        <f>Data[[#This Row],[goal]]*VLOOKUP(Data[[#This Row],[currency]], 'Exchange Rates'!$A$1:$C$14, 3, 0)</f>
        <v>28450</v>
      </c>
      <c r="V34" s="7">
        <f>Data[[#This Row],[pledged]]*VLOOKUP(Data[[#This Row],[currency]], 'Exchange Rates'!$A$1:$C$14, 3, 0)</f>
        <v>28520</v>
      </c>
    </row>
    <row r="35" spans="1:22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1.0209523809523811</v>
      </c>
      <c r="P35" s="7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2">
        <f t="shared" si="0"/>
        <v>42286.660891203705</v>
      </c>
      <c r="T35" s="12">
        <f t="shared" si="1"/>
        <v>42316.702557870376</v>
      </c>
      <c r="U35" s="7">
        <f>Data[[#This Row],[goal]]*VLOOKUP(Data[[#This Row],[currency]], 'Exchange Rates'!$A$1:$C$14, 3, 0)</f>
        <v>5250</v>
      </c>
      <c r="V35" s="7">
        <f>Data[[#This Row],[pledged]]*VLOOKUP(Data[[#This Row],[currency]], 'Exchange Rates'!$A$1:$C$14, 3, 0)</f>
        <v>5360</v>
      </c>
    </row>
    <row r="36" spans="1:22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1.3046153846153845</v>
      </c>
      <c r="P36" s="7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2">
        <f t="shared" si="0"/>
        <v>41841.321770833332</v>
      </c>
      <c r="T36" s="12">
        <f t="shared" si="1"/>
        <v>41856.321770833332</v>
      </c>
      <c r="U36" s="7">
        <f>Data[[#This Row],[goal]]*VLOOKUP(Data[[#This Row],[currency]], 'Exchange Rates'!$A$1:$C$14, 3, 0)</f>
        <v>2600</v>
      </c>
      <c r="V36" s="7">
        <f>Data[[#This Row],[pledged]]*VLOOKUP(Data[[#This Row],[currency]], 'Exchange Rates'!$A$1:$C$14, 3, 0)</f>
        <v>3392</v>
      </c>
    </row>
    <row r="37" spans="1:22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1.665</v>
      </c>
      <c r="P37" s="7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2">
        <f t="shared" si="0"/>
        <v>42098.291828703703</v>
      </c>
      <c r="T37" s="12">
        <f t="shared" si="1"/>
        <v>42122</v>
      </c>
      <c r="U37" s="7">
        <f>Data[[#This Row],[goal]]*VLOOKUP(Data[[#This Row],[currency]], 'Exchange Rates'!$A$1:$C$14, 3, 0)</f>
        <v>1000</v>
      </c>
      <c r="V37" s="7">
        <f>Data[[#This Row],[pledged]]*VLOOKUP(Data[[#This Row],[currency]], 'Exchange Rates'!$A$1:$C$14, 3, 0)</f>
        <v>1665</v>
      </c>
    </row>
    <row r="38" spans="1:22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1.4215</v>
      </c>
      <c r="P38" s="7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2">
        <f t="shared" si="0"/>
        <v>42068.307002314818</v>
      </c>
      <c r="T38" s="12">
        <f t="shared" si="1"/>
        <v>42098.265335648146</v>
      </c>
      <c r="U38" s="7">
        <f>Data[[#This Row],[goal]]*VLOOKUP(Data[[#This Row],[currency]], 'Exchange Rates'!$A$1:$C$14, 3, 0)</f>
        <v>6000</v>
      </c>
      <c r="V38" s="7">
        <f>Data[[#This Row],[pledged]]*VLOOKUP(Data[[#This Row],[currency]], 'Exchange Rates'!$A$1:$C$14, 3, 0)</f>
        <v>8529</v>
      </c>
    </row>
    <row r="39" spans="1:22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1.8344090909090909</v>
      </c>
      <c r="P39" s="7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2">
        <f t="shared" si="0"/>
        <v>42032.693043981482</v>
      </c>
      <c r="T39" s="12">
        <f t="shared" si="1"/>
        <v>42062.693043981482</v>
      </c>
      <c r="U39" s="7">
        <f>Data[[#This Row],[goal]]*VLOOKUP(Data[[#This Row],[currency]], 'Exchange Rates'!$A$1:$C$14, 3, 0)</f>
        <v>22000</v>
      </c>
      <c r="V39" s="7">
        <f>Data[[#This Row],[pledged]]*VLOOKUP(Data[[#This Row],[currency]], 'Exchange Rates'!$A$1:$C$14, 3, 0)</f>
        <v>40357</v>
      </c>
    </row>
    <row r="40" spans="1:22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1.1004</v>
      </c>
      <c r="P40" s="7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2">
        <f t="shared" si="0"/>
        <v>41375.057222222218</v>
      </c>
      <c r="T40" s="12">
        <f t="shared" si="1"/>
        <v>41405.057222222218</v>
      </c>
      <c r="U40" s="7">
        <f>Data[[#This Row],[goal]]*VLOOKUP(Data[[#This Row],[currency]], 'Exchange Rates'!$A$1:$C$14, 3, 0)</f>
        <v>2500</v>
      </c>
      <c r="V40" s="7">
        <f>Data[[#This Row],[pledged]]*VLOOKUP(Data[[#This Row],[currency]], 'Exchange Rates'!$A$1:$C$14, 3, 0)</f>
        <v>2751</v>
      </c>
    </row>
    <row r="41" spans="1:22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1.3098000000000001</v>
      </c>
      <c r="P41" s="7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2">
        <f t="shared" si="0"/>
        <v>41754.047083333331</v>
      </c>
      <c r="T41" s="12">
        <f t="shared" si="1"/>
        <v>41784.957638888889</v>
      </c>
      <c r="U41" s="7">
        <f>Data[[#This Row],[goal]]*VLOOKUP(Data[[#This Row],[currency]], 'Exchange Rates'!$A$1:$C$14, 3, 0)</f>
        <v>19250</v>
      </c>
      <c r="V41" s="7">
        <f>Data[[#This Row],[pledged]]*VLOOKUP(Data[[#This Row],[currency]], 'Exchange Rates'!$A$1:$C$14, 3, 0)</f>
        <v>25213.65</v>
      </c>
    </row>
    <row r="42" spans="1:22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1.0135000000000001</v>
      </c>
      <c r="P42" s="7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2">
        <f t="shared" si="0"/>
        <v>41789.21398148148</v>
      </c>
      <c r="T42" s="12">
        <f t="shared" si="1"/>
        <v>41809.166666666664</v>
      </c>
      <c r="U42" s="7">
        <f>Data[[#This Row],[goal]]*VLOOKUP(Data[[#This Row],[currency]], 'Exchange Rates'!$A$1:$C$14, 3, 0)</f>
        <v>2000</v>
      </c>
      <c r="V42" s="7">
        <f>Data[[#This Row],[pledged]]*VLOOKUP(Data[[#This Row],[currency]], 'Exchange Rates'!$A$1:$C$14, 3, 0)</f>
        <v>2027</v>
      </c>
    </row>
    <row r="43" spans="1:22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</v>
      </c>
      <c r="P43" s="7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2">
        <f t="shared" si="0"/>
        <v>41887.568912037037</v>
      </c>
      <c r="T43" s="12">
        <f t="shared" si="1"/>
        <v>41917.568912037037</v>
      </c>
      <c r="U43" s="7">
        <f>Data[[#This Row],[goal]]*VLOOKUP(Data[[#This Row],[currency]], 'Exchange Rates'!$A$1:$C$14, 3, 0)</f>
        <v>2000</v>
      </c>
      <c r="V43" s="7">
        <f>Data[[#This Row],[pledged]]*VLOOKUP(Data[[#This Row],[currency]], 'Exchange Rates'!$A$1:$C$14, 3, 0)</f>
        <v>2000</v>
      </c>
    </row>
    <row r="44" spans="1:22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1.4185714285714286</v>
      </c>
      <c r="P44" s="7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2">
        <f t="shared" si="0"/>
        <v>41971.639189814814</v>
      </c>
      <c r="T44" s="12">
        <f t="shared" si="1"/>
        <v>42001.639189814814</v>
      </c>
      <c r="U44" s="7">
        <f>Data[[#This Row],[goal]]*VLOOKUP(Data[[#This Row],[currency]], 'Exchange Rates'!$A$1:$C$14, 3, 0)</f>
        <v>14000</v>
      </c>
      <c r="V44" s="7">
        <f>Data[[#This Row],[pledged]]*VLOOKUP(Data[[#This Row],[currency]], 'Exchange Rates'!$A$1:$C$14, 3, 0)</f>
        <v>19860</v>
      </c>
    </row>
    <row r="45" spans="1:22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3.0865999999999998</v>
      </c>
      <c r="P45" s="7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2">
        <f t="shared" si="0"/>
        <v>41802.790347222224</v>
      </c>
      <c r="T45" s="12">
        <f t="shared" si="1"/>
        <v>41833</v>
      </c>
      <c r="U45" s="7">
        <f>Data[[#This Row],[goal]]*VLOOKUP(Data[[#This Row],[currency]], 'Exchange Rates'!$A$1:$C$14, 3, 0)</f>
        <v>10000</v>
      </c>
      <c r="V45" s="7">
        <f>Data[[#This Row],[pledged]]*VLOOKUP(Data[[#This Row],[currency]], 'Exchange Rates'!$A$1:$C$14, 3, 0)</f>
        <v>30866</v>
      </c>
    </row>
    <row r="46" spans="1:22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</v>
      </c>
      <c r="P46" s="7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2">
        <f t="shared" si="0"/>
        <v>41874.098807870374</v>
      </c>
      <c r="T46" s="12">
        <f t="shared" si="1"/>
        <v>41919.098807870374</v>
      </c>
      <c r="U46" s="7">
        <f>Data[[#This Row],[goal]]*VLOOKUP(Data[[#This Row],[currency]], 'Exchange Rates'!$A$1:$C$14, 3, 0)</f>
        <v>2000</v>
      </c>
      <c r="V46" s="7">
        <f>Data[[#This Row],[pledged]]*VLOOKUP(Data[[#This Row],[currency]], 'Exchange Rates'!$A$1:$C$14, 3, 0)</f>
        <v>2000</v>
      </c>
    </row>
    <row r="47" spans="1:22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1.2</v>
      </c>
      <c r="P47" s="7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2">
        <f t="shared" si="0"/>
        <v>42457.623923611114</v>
      </c>
      <c r="T47" s="12">
        <f t="shared" si="1"/>
        <v>42487.623923611114</v>
      </c>
      <c r="U47" s="7">
        <f>Data[[#This Row],[goal]]*VLOOKUP(Data[[#This Row],[currency]], 'Exchange Rates'!$A$1:$C$14, 3, 0)</f>
        <v>5000</v>
      </c>
      <c r="V47" s="7">
        <f>Data[[#This Row],[pledged]]*VLOOKUP(Data[[#This Row],[currency]], 'Exchange Rates'!$A$1:$C$14, 3, 0)</f>
        <v>6000</v>
      </c>
    </row>
    <row r="48" spans="1:22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1.0416666666666667</v>
      </c>
      <c r="P48" s="7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2">
        <f t="shared" si="0"/>
        <v>42323.964976851858</v>
      </c>
      <c r="T48" s="12">
        <f t="shared" si="1"/>
        <v>42353.964976851858</v>
      </c>
      <c r="U48" s="7">
        <f>Data[[#This Row],[goal]]*VLOOKUP(Data[[#This Row],[currency]], 'Exchange Rates'!$A$1:$C$14, 3, 0)</f>
        <v>11508</v>
      </c>
      <c r="V48" s="7">
        <f>Data[[#This Row],[pledged]]*VLOOKUP(Data[[#This Row],[currency]], 'Exchange Rates'!$A$1:$C$14, 3, 0)</f>
        <v>11987.500000000002</v>
      </c>
    </row>
    <row r="49" spans="1:22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1.0761100000000001</v>
      </c>
      <c r="P49" s="7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2">
        <f t="shared" si="0"/>
        <v>41932.819525462961</v>
      </c>
      <c r="T49" s="12">
        <f t="shared" si="1"/>
        <v>41992.861192129625</v>
      </c>
      <c r="U49" s="7">
        <f>Data[[#This Row],[goal]]*VLOOKUP(Data[[#This Row],[currency]], 'Exchange Rates'!$A$1:$C$14, 3, 0)</f>
        <v>5000</v>
      </c>
      <c r="V49" s="7">
        <f>Data[[#This Row],[pledged]]*VLOOKUP(Data[[#This Row],[currency]], 'Exchange Rates'!$A$1:$C$14, 3, 0)</f>
        <v>5380.55</v>
      </c>
    </row>
    <row r="50" spans="1:22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1.0794999999999999</v>
      </c>
      <c r="P50" s="7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2">
        <f t="shared" si="0"/>
        <v>42033.516898148147</v>
      </c>
      <c r="T50" s="12">
        <f t="shared" si="1"/>
        <v>42064.5</v>
      </c>
      <c r="U50" s="7">
        <f>Data[[#This Row],[goal]]*VLOOKUP(Data[[#This Row],[currency]], 'Exchange Rates'!$A$1:$C$14, 3, 0)</f>
        <v>1540</v>
      </c>
      <c r="V50" s="7">
        <f>Data[[#This Row],[pledged]]*VLOOKUP(Data[[#This Row],[currency]], 'Exchange Rates'!$A$1:$C$14, 3, 0)</f>
        <v>1662.43</v>
      </c>
    </row>
    <row r="51" spans="1:22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</v>
      </c>
      <c r="P51" s="7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2">
        <f t="shared" si="0"/>
        <v>42271.176446759258</v>
      </c>
      <c r="T51" s="12">
        <f t="shared" si="1"/>
        <v>42301.176446759258</v>
      </c>
      <c r="U51" s="7">
        <f>Data[[#This Row],[goal]]*VLOOKUP(Data[[#This Row],[currency]], 'Exchange Rates'!$A$1:$C$14, 3, 0)</f>
        <v>12000</v>
      </c>
      <c r="V51" s="7">
        <f>Data[[#This Row],[pledged]]*VLOOKUP(Data[[#This Row],[currency]], 'Exchange Rates'!$A$1:$C$14, 3, 0)</f>
        <v>12000</v>
      </c>
    </row>
    <row r="52" spans="1:22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</v>
      </c>
      <c r="P52" s="7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2">
        <f t="shared" si="0"/>
        <v>41995.752986111111</v>
      </c>
      <c r="T52" s="12">
        <f t="shared" si="1"/>
        <v>42034.708333333328</v>
      </c>
      <c r="U52" s="7">
        <f>Data[[#This Row],[goal]]*VLOOKUP(Data[[#This Row],[currency]], 'Exchange Rates'!$A$1:$C$14, 3, 0)</f>
        <v>462</v>
      </c>
      <c r="V52" s="7">
        <f>Data[[#This Row],[pledged]]*VLOOKUP(Data[[#This Row],[currency]], 'Exchange Rates'!$A$1:$C$14, 3, 0)</f>
        <v>462</v>
      </c>
    </row>
    <row r="53" spans="1:22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1.2801818181818181</v>
      </c>
      <c r="P53" s="7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2">
        <f t="shared" si="0"/>
        <v>42196.928668981483</v>
      </c>
      <c r="T53" s="12">
        <f t="shared" si="1"/>
        <v>42226.928668981483</v>
      </c>
      <c r="U53" s="7">
        <f>Data[[#This Row],[goal]]*VLOOKUP(Data[[#This Row],[currency]], 'Exchange Rates'!$A$1:$C$14, 3, 0)</f>
        <v>11000</v>
      </c>
      <c r="V53" s="7">
        <f>Data[[#This Row],[pledged]]*VLOOKUP(Data[[#This Row],[currency]], 'Exchange Rates'!$A$1:$C$14, 3, 0)</f>
        <v>14082</v>
      </c>
    </row>
    <row r="54" spans="1:22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1.1620999999999999</v>
      </c>
      <c r="P54" s="7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2">
        <f t="shared" si="0"/>
        <v>41807.701921296299</v>
      </c>
      <c r="T54" s="12">
        <f t="shared" si="1"/>
        <v>41837.701921296299</v>
      </c>
      <c r="U54" s="7">
        <f>Data[[#This Row],[goal]]*VLOOKUP(Data[[#This Row],[currency]], 'Exchange Rates'!$A$1:$C$14, 3, 0)</f>
        <v>10000</v>
      </c>
      <c r="V54" s="7">
        <f>Data[[#This Row],[pledged]]*VLOOKUP(Data[[#This Row],[currency]], 'Exchange Rates'!$A$1:$C$14, 3, 0)</f>
        <v>11621</v>
      </c>
    </row>
    <row r="55" spans="1:22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1.0963333333333334</v>
      </c>
      <c r="P55" s="7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2">
        <f t="shared" si="0"/>
        <v>41719.549131944441</v>
      </c>
      <c r="T55" s="12">
        <f t="shared" si="1"/>
        <v>41733.916666666664</v>
      </c>
      <c r="U55" s="7">
        <f>Data[[#This Row],[goal]]*VLOOKUP(Data[[#This Row],[currency]], 'Exchange Rates'!$A$1:$C$14, 3, 0)</f>
        <v>3000</v>
      </c>
      <c r="V55" s="7">
        <f>Data[[#This Row],[pledged]]*VLOOKUP(Data[[#This Row],[currency]], 'Exchange Rates'!$A$1:$C$14, 3, 0)</f>
        <v>3289</v>
      </c>
    </row>
    <row r="56" spans="1:22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1.01</v>
      </c>
      <c r="P56" s="7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2">
        <f t="shared" si="0"/>
        <v>42333.713206018518</v>
      </c>
      <c r="T56" s="12">
        <f t="shared" si="1"/>
        <v>42363.713206018518</v>
      </c>
      <c r="U56" s="7">
        <f>Data[[#This Row],[goal]]*VLOOKUP(Data[[#This Row],[currency]], 'Exchange Rates'!$A$1:$C$14, 3, 0)</f>
        <v>10000</v>
      </c>
      <c r="V56" s="7">
        <f>Data[[#This Row],[pledged]]*VLOOKUP(Data[[#This Row],[currency]], 'Exchange Rates'!$A$1:$C$14, 3, 0)</f>
        <v>10100</v>
      </c>
    </row>
    <row r="57" spans="1:22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1.2895348837209302</v>
      </c>
      <c r="P57" s="7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2">
        <f t="shared" si="0"/>
        <v>42496.968935185185</v>
      </c>
      <c r="T57" s="12">
        <f t="shared" si="1"/>
        <v>42517.968935185185</v>
      </c>
      <c r="U57" s="7">
        <f>Data[[#This Row],[goal]]*VLOOKUP(Data[[#This Row],[currency]], 'Exchange Rates'!$A$1:$C$14, 3, 0)</f>
        <v>8600</v>
      </c>
      <c r="V57" s="7">
        <f>Data[[#This Row],[pledged]]*VLOOKUP(Data[[#This Row],[currency]], 'Exchange Rates'!$A$1:$C$14, 3, 0)</f>
        <v>11090</v>
      </c>
    </row>
    <row r="58" spans="1:22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1.0726249999999999</v>
      </c>
      <c r="P58" s="7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2">
        <f t="shared" si="0"/>
        <v>42149.548888888887</v>
      </c>
      <c r="T58" s="12">
        <f t="shared" si="1"/>
        <v>42163.666666666672</v>
      </c>
      <c r="U58" s="7">
        <f>Data[[#This Row],[goal]]*VLOOKUP(Data[[#This Row],[currency]], 'Exchange Rates'!$A$1:$C$14, 3, 0)</f>
        <v>6160</v>
      </c>
      <c r="V58" s="7">
        <f>Data[[#This Row],[pledged]]*VLOOKUP(Data[[#This Row],[currency]], 'Exchange Rates'!$A$1:$C$14, 3, 0)</f>
        <v>6607.37</v>
      </c>
    </row>
    <row r="59" spans="1:22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1.0189999999999999</v>
      </c>
      <c r="P59" s="7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2">
        <f t="shared" si="0"/>
        <v>42089.83289351852</v>
      </c>
      <c r="T59" s="12">
        <f t="shared" si="1"/>
        <v>42119.83289351852</v>
      </c>
      <c r="U59" s="7">
        <f>Data[[#This Row],[goal]]*VLOOKUP(Data[[#This Row],[currency]], 'Exchange Rates'!$A$1:$C$14, 3, 0)</f>
        <v>15000</v>
      </c>
      <c r="V59" s="7">
        <f>Data[[#This Row],[pledged]]*VLOOKUP(Data[[#This Row],[currency]], 'Exchange Rates'!$A$1:$C$14, 3, 0)</f>
        <v>15285</v>
      </c>
    </row>
    <row r="60" spans="1:22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1.0290999999999999</v>
      </c>
      <c r="P60" s="7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2">
        <f t="shared" si="0"/>
        <v>41932.745046296295</v>
      </c>
      <c r="T60" s="12">
        <f t="shared" si="1"/>
        <v>41962.786712962959</v>
      </c>
      <c r="U60" s="7">
        <f>Data[[#This Row],[goal]]*VLOOKUP(Data[[#This Row],[currency]], 'Exchange Rates'!$A$1:$C$14, 3, 0)</f>
        <v>10000</v>
      </c>
      <c r="V60" s="7">
        <f>Data[[#This Row],[pledged]]*VLOOKUP(Data[[#This Row],[currency]], 'Exchange Rates'!$A$1:$C$14, 3, 0)</f>
        <v>10291</v>
      </c>
    </row>
    <row r="61" spans="1:22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1.0012570000000001</v>
      </c>
      <c r="P61" s="7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2">
        <f t="shared" si="0"/>
        <v>42230.23583333334</v>
      </c>
      <c r="T61" s="12">
        <f t="shared" si="1"/>
        <v>42261.875</v>
      </c>
      <c r="U61" s="7">
        <f>Data[[#This Row],[goal]]*VLOOKUP(Data[[#This Row],[currency]], 'Exchange Rates'!$A$1:$C$14, 3, 0)</f>
        <v>20000</v>
      </c>
      <c r="V61" s="7">
        <f>Data[[#This Row],[pledged]]*VLOOKUP(Data[[#This Row],[currency]], 'Exchange Rates'!$A$1:$C$14, 3, 0)</f>
        <v>20025.14</v>
      </c>
    </row>
    <row r="62" spans="1:22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1.0329622222222221</v>
      </c>
      <c r="P62" s="7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2">
        <f t="shared" si="0"/>
        <v>41701.901817129627</v>
      </c>
      <c r="T62" s="12">
        <f t="shared" si="1"/>
        <v>41721</v>
      </c>
      <c r="U62" s="7">
        <f>Data[[#This Row],[goal]]*VLOOKUP(Data[[#This Row],[currency]], 'Exchange Rates'!$A$1:$C$14, 3, 0)</f>
        <v>3465</v>
      </c>
      <c r="V62" s="7">
        <f>Data[[#This Row],[pledged]]*VLOOKUP(Data[[#This Row],[currency]], 'Exchange Rates'!$A$1:$C$14, 3, 0)</f>
        <v>3579.2141000000001</v>
      </c>
    </row>
    <row r="63" spans="1:22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1.4830000000000001</v>
      </c>
      <c r="P63" s="7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2">
        <f t="shared" si="0"/>
        <v>41409.814317129632</v>
      </c>
      <c r="T63" s="12">
        <f t="shared" si="1"/>
        <v>41431.814317129632</v>
      </c>
      <c r="U63" s="7">
        <f>Data[[#This Row],[goal]]*VLOOKUP(Data[[#This Row],[currency]], 'Exchange Rates'!$A$1:$C$14, 3, 0)</f>
        <v>5000</v>
      </c>
      <c r="V63" s="7">
        <f>Data[[#This Row],[pledged]]*VLOOKUP(Data[[#This Row],[currency]], 'Exchange Rates'!$A$1:$C$14, 3, 0)</f>
        <v>7415</v>
      </c>
    </row>
    <row r="64" spans="1:22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1.5473333333333332</v>
      </c>
      <c r="P64" s="7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2">
        <f t="shared" si="0"/>
        <v>41311.799513888887</v>
      </c>
      <c r="T64" s="12">
        <f t="shared" si="1"/>
        <v>41336.799513888887</v>
      </c>
      <c r="U64" s="7">
        <f>Data[[#This Row],[goal]]*VLOOKUP(Data[[#This Row],[currency]], 'Exchange Rates'!$A$1:$C$14, 3, 0)</f>
        <v>3000</v>
      </c>
      <c r="V64" s="7">
        <f>Data[[#This Row],[pledged]]*VLOOKUP(Data[[#This Row],[currency]], 'Exchange Rates'!$A$1:$C$14, 3, 0)</f>
        <v>4642</v>
      </c>
    </row>
    <row r="65" spans="1:22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1.1351849999999999</v>
      </c>
      <c r="P65" s="7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2">
        <f t="shared" si="0"/>
        <v>41612.912187499998</v>
      </c>
      <c r="T65" s="12">
        <f t="shared" si="1"/>
        <v>41636.207638888889</v>
      </c>
      <c r="U65" s="7">
        <f>Data[[#This Row],[goal]]*VLOOKUP(Data[[#This Row],[currency]], 'Exchange Rates'!$A$1:$C$14, 3, 0)</f>
        <v>2000</v>
      </c>
      <c r="V65" s="7">
        <f>Data[[#This Row],[pledged]]*VLOOKUP(Data[[#This Row],[currency]], 'Exchange Rates'!$A$1:$C$14, 3, 0)</f>
        <v>2270.37</v>
      </c>
    </row>
    <row r="66" spans="1:22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1.7333333333333334</v>
      </c>
      <c r="P66" s="7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  <c r="U66" s="7">
        <f>Data[[#This Row],[goal]]*VLOOKUP(Data[[#This Row],[currency]], 'Exchange Rates'!$A$1:$C$14, 3, 0)</f>
        <v>1200</v>
      </c>
      <c r="V66" s="7">
        <f>Data[[#This Row],[pledged]]*VLOOKUP(Data[[#This Row],[currency]], 'Exchange Rates'!$A$1:$C$14, 3, 0)</f>
        <v>2080</v>
      </c>
    </row>
    <row r="67" spans="1:22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7">
        <f t="shared" ref="P67:P130" si="9">IF(L67 = 0, 0, E67/L67)</f>
        <v>132.05263157894737</v>
      </c>
      <c r="Q67" t="str">
        <f t="shared" ref="Q67:Q130" si="10">MID(N67, 1, FIND("/", N67)-1)</f>
        <v>film &amp; video</v>
      </c>
      <c r="R67" t="str">
        <f t="shared" ref="R67:R130" si="11">MID(N67,  FIND("/", N67)+1, 100)</f>
        <v>shorts</v>
      </c>
      <c r="S67" s="12">
        <f t="shared" si="6"/>
        <v>41835.821226851855</v>
      </c>
      <c r="T67" s="12">
        <f t="shared" si="7"/>
        <v>41862.249305555553</v>
      </c>
      <c r="U67" s="7">
        <f>Data[[#This Row],[goal]]*VLOOKUP(Data[[#This Row],[currency]], 'Exchange Rates'!$A$1:$C$14, 3, 0)</f>
        <v>9240</v>
      </c>
      <c r="V67" s="7">
        <f>Data[[#This Row],[pledged]]*VLOOKUP(Data[[#This Row],[currency]], 'Exchange Rates'!$A$1:$C$14, 3, 0)</f>
        <v>9935.6400000000012</v>
      </c>
    </row>
    <row r="68" spans="1:22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6"/>
        <v>42539.849768518514</v>
      </c>
      <c r="T68" s="12">
        <f t="shared" si="7"/>
        <v>42569.849768518514</v>
      </c>
      <c r="U68" s="7">
        <f>Data[[#This Row],[goal]]*VLOOKUP(Data[[#This Row],[currency]], 'Exchange Rates'!$A$1:$C$14, 3, 0)</f>
        <v>2000</v>
      </c>
      <c r="V68" s="7">
        <f>Data[[#This Row],[pledged]]*VLOOKUP(Data[[#This Row],[currency]], 'Exchange Rates'!$A$1:$C$14, 3, 0)</f>
        <v>2372</v>
      </c>
    </row>
    <row r="69" spans="1:22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6"/>
        <v>41075.583379629628</v>
      </c>
      <c r="T69" s="12">
        <f t="shared" si="7"/>
        <v>41105.583379629628</v>
      </c>
      <c r="U69" s="7">
        <f>Data[[#This Row],[goal]]*VLOOKUP(Data[[#This Row],[currency]], 'Exchange Rates'!$A$1:$C$14, 3, 0)</f>
        <v>2000</v>
      </c>
      <c r="V69" s="7">
        <f>Data[[#This Row],[pledged]]*VLOOKUP(Data[[#This Row],[currency]], 'Exchange Rates'!$A$1:$C$14, 3, 0)</f>
        <v>2325</v>
      </c>
    </row>
    <row r="70" spans="1:22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6"/>
        <v>41663.569340277776</v>
      </c>
      <c r="T70" s="12">
        <f t="shared" si="7"/>
        <v>41693.569340277776</v>
      </c>
      <c r="U70" s="7">
        <f>Data[[#This Row],[goal]]*VLOOKUP(Data[[#This Row],[currency]], 'Exchange Rates'!$A$1:$C$14, 3, 0)</f>
        <v>462</v>
      </c>
      <c r="V70" s="7">
        <f>Data[[#This Row],[pledged]]*VLOOKUP(Data[[#This Row],[currency]], 'Exchange Rates'!$A$1:$C$14, 3, 0)</f>
        <v>587.51</v>
      </c>
    </row>
    <row r="71" spans="1:22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6"/>
        <v>40786.187789351854</v>
      </c>
      <c r="T71" s="12">
        <f t="shared" si="7"/>
        <v>40818.290972222225</v>
      </c>
      <c r="U71" s="7">
        <f>Data[[#This Row],[goal]]*VLOOKUP(Data[[#This Row],[currency]], 'Exchange Rates'!$A$1:$C$14, 3, 0)</f>
        <v>10000</v>
      </c>
      <c r="V71" s="7">
        <f>Data[[#This Row],[pledged]]*VLOOKUP(Data[[#This Row],[currency]], 'Exchange Rates'!$A$1:$C$14, 3, 0)</f>
        <v>11094.23</v>
      </c>
    </row>
    <row r="72" spans="1:22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6"/>
        <v>40730.896354166667</v>
      </c>
      <c r="T72" s="12">
        <f t="shared" si="7"/>
        <v>40790.896354166667</v>
      </c>
      <c r="U72" s="7">
        <f>Data[[#This Row],[goal]]*VLOOKUP(Data[[#This Row],[currency]], 'Exchange Rates'!$A$1:$C$14, 3, 0)</f>
        <v>500</v>
      </c>
      <c r="V72" s="7">
        <f>Data[[#This Row],[pledged]]*VLOOKUP(Data[[#This Row],[currency]], 'Exchange Rates'!$A$1:$C$14, 3, 0)</f>
        <v>636</v>
      </c>
    </row>
    <row r="73" spans="1:22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6"/>
        <v>40997.271493055552</v>
      </c>
      <c r="T73" s="12">
        <f t="shared" si="7"/>
        <v>41057.271493055552</v>
      </c>
      <c r="U73" s="7">
        <f>Data[[#This Row],[goal]]*VLOOKUP(Data[[#This Row],[currency]], 'Exchange Rates'!$A$1:$C$14, 3, 0)</f>
        <v>1800</v>
      </c>
      <c r="V73" s="7">
        <f>Data[[#This Row],[pledged]]*VLOOKUP(Data[[#This Row],[currency]], 'Exchange Rates'!$A$1:$C$14, 3, 0)</f>
        <v>2231</v>
      </c>
    </row>
    <row r="74" spans="1:22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6"/>
        <v>41208.010196759256</v>
      </c>
      <c r="T74" s="12">
        <f t="shared" si="7"/>
        <v>41228</v>
      </c>
      <c r="U74" s="7">
        <f>Data[[#This Row],[goal]]*VLOOKUP(Data[[#This Row],[currency]], 'Exchange Rates'!$A$1:$C$14, 3, 0)</f>
        <v>2200</v>
      </c>
      <c r="V74" s="7">
        <f>Data[[#This Row],[pledged]]*VLOOKUP(Data[[#This Row],[currency]], 'Exchange Rates'!$A$1:$C$14, 3, 0)</f>
        <v>2385</v>
      </c>
    </row>
    <row r="75" spans="1:22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6"/>
        <v>40587.75675925926</v>
      </c>
      <c r="T75" s="12">
        <f t="shared" si="7"/>
        <v>40666.165972222225</v>
      </c>
      <c r="U75" s="7">
        <f>Data[[#This Row],[goal]]*VLOOKUP(Data[[#This Row],[currency]], 'Exchange Rates'!$A$1:$C$14, 3, 0)</f>
        <v>900</v>
      </c>
      <c r="V75" s="7">
        <f>Data[[#This Row],[pledged]]*VLOOKUP(Data[[#This Row],[currency]], 'Exchange Rates'!$A$1:$C$14, 3, 0)</f>
        <v>900</v>
      </c>
    </row>
    <row r="76" spans="1:22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6"/>
        <v>42360.487210648149</v>
      </c>
      <c r="T76" s="12">
        <f t="shared" si="7"/>
        <v>42390.487210648149</v>
      </c>
      <c r="U76" s="7">
        <f>Data[[#This Row],[goal]]*VLOOKUP(Data[[#This Row],[currency]], 'Exchange Rates'!$A$1:$C$14, 3, 0)</f>
        <v>420</v>
      </c>
      <c r="V76" s="7">
        <f>Data[[#This Row],[pledged]]*VLOOKUP(Data[[#This Row],[currency]], 'Exchange Rates'!$A$1:$C$14, 3, 0)</f>
        <v>474.31439999999998</v>
      </c>
    </row>
    <row r="77" spans="1:22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6"/>
        <v>41357.209166666667</v>
      </c>
      <c r="T77" s="12">
        <f t="shared" si="7"/>
        <v>41387.209166666667</v>
      </c>
      <c r="U77" s="7">
        <f>Data[[#This Row],[goal]]*VLOOKUP(Data[[#This Row],[currency]], 'Exchange Rates'!$A$1:$C$14, 3, 0)</f>
        <v>3500</v>
      </c>
      <c r="V77" s="7">
        <f>Data[[#This Row],[pledged]]*VLOOKUP(Data[[#This Row],[currency]], 'Exchange Rates'!$A$1:$C$14, 3, 0)</f>
        <v>4040</v>
      </c>
    </row>
    <row r="78" spans="1:22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6"/>
        <v>40844.691643518519</v>
      </c>
      <c r="T78" s="12">
        <f t="shared" si="7"/>
        <v>40904.733310185184</v>
      </c>
      <c r="U78" s="7">
        <f>Data[[#This Row],[goal]]*VLOOKUP(Data[[#This Row],[currency]], 'Exchange Rates'!$A$1:$C$14, 3, 0)</f>
        <v>300</v>
      </c>
      <c r="V78" s="7">
        <f>Data[[#This Row],[pledged]]*VLOOKUP(Data[[#This Row],[currency]], 'Exchange Rates'!$A$1:$C$14, 3, 0)</f>
        <v>460</v>
      </c>
    </row>
    <row r="79" spans="1:22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6"/>
        <v>40997.144872685189</v>
      </c>
      <c r="T79" s="12">
        <f t="shared" si="7"/>
        <v>41050.124305555553</v>
      </c>
      <c r="U79" s="7">
        <f>Data[[#This Row],[goal]]*VLOOKUP(Data[[#This Row],[currency]], 'Exchange Rates'!$A$1:$C$14, 3, 0)</f>
        <v>400</v>
      </c>
      <c r="V79" s="7">
        <f>Data[[#This Row],[pledged]]*VLOOKUP(Data[[#This Row],[currency]], 'Exchange Rates'!$A$1:$C$14, 3, 0)</f>
        <v>1570</v>
      </c>
    </row>
    <row r="80" spans="1:22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6"/>
        <v>42604.730567129634</v>
      </c>
      <c r="T80" s="12">
        <f t="shared" si="7"/>
        <v>42614.730567129634</v>
      </c>
      <c r="U80" s="7">
        <f>Data[[#This Row],[goal]]*VLOOKUP(Data[[#This Row],[currency]], 'Exchange Rates'!$A$1:$C$14, 3, 0)</f>
        <v>42</v>
      </c>
      <c r="V80" s="7">
        <f>Data[[#This Row],[pledged]]*VLOOKUP(Data[[#This Row],[currency]], 'Exchange Rates'!$A$1:$C$14, 3, 0)</f>
        <v>1134.8399999999999</v>
      </c>
    </row>
    <row r="81" spans="1:22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6"/>
        <v>41724.776539351849</v>
      </c>
      <c r="T81" s="12">
        <f t="shared" si="7"/>
        <v>41754.776539351849</v>
      </c>
      <c r="U81" s="7">
        <f>Data[[#This Row],[goal]]*VLOOKUP(Data[[#This Row],[currency]], 'Exchange Rates'!$A$1:$C$14, 3, 0)</f>
        <v>1001</v>
      </c>
      <c r="V81" s="7">
        <f>Data[[#This Row],[pledged]]*VLOOKUP(Data[[#This Row],[currency]], 'Exchange Rates'!$A$1:$C$14, 3, 0)</f>
        <v>1271.27</v>
      </c>
    </row>
    <row r="82" spans="1:22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6"/>
        <v>41583.083981481483</v>
      </c>
      <c r="T82" s="12">
        <f t="shared" si="7"/>
        <v>41618.083981481483</v>
      </c>
      <c r="U82" s="7">
        <f>Data[[#This Row],[goal]]*VLOOKUP(Data[[#This Row],[currency]], 'Exchange Rates'!$A$1:$C$14, 3, 0)</f>
        <v>12000</v>
      </c>
      <c r="V82" s="7">
        <f>Data[[#This Row],[pledged]]*VLOOKUP(Data[[#This Row],[currency]], 'Exchange Rates'!$A$1:$C$14, 3, 0)</f>
        <v>12870</v>
      </c>
    </row>
    <row r="83" spans="1:22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6"/>
        <v>41100.158877314818</v>
      </c>
      <c r="T83" s="12">
        <f t="shared" si="7"/>
        <v>41104.126388888886</v>
      </c>
      <c r="U83" s="7">
        <f>Data[[#This Row],[goal]]*VLOOKUP(Data[[#This Row],[currency]], 'Exchange Rates'!$A$1:$C$14, 3, 0)</f>
        <v>750</v>
      </c>
      <c r="V83" s="7">
        <f>Data[[#This Row],[pledged]]*VLOOKUP(Data[[#This Row],[currency]], 'Exchange Rates'!$A$1:$C$14, 3, 0)</f>
        <v>1485</v>
      </c>
    </row>
    <row r="84" spans="1:22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6"/>
        <v>40795.820150462961</v>
      </c>
      <c r="T84" s="12">
        <f t="shared" si="7"/>
        <v>40825.820150462961</v>
      </c>
      <c r="U84" s="7">
        <f>Data[[#This Row],[goal]]*VLOOKUP(Data[[#This Row],[currency]], 'Exchange Rates'!$A$1:$C$14, 3, 0)</f>
        <v>4000</v>
      </c>
      <c r="V84" s="7">
        <f>Data[[#This Row],[pledged]]*VLOOKUP(Data[[#This Row],[currency]], 'Exchange Rates'!$A$1:$C$14, 3, 0)</f>
        <v>4000.5</v>
      </c>
    </row>
    <row r="85" spans="1:22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6"/>
        <v>42042.615613425922</v>
      </c>
      <c r="T85" s="12">
        <f t="shared" si="7"/>
        <v>42057.479166666672</v>
      </c>
      <c r="U85" s="7">
        <f>Data[[#This Row],[goal]]*VLOOKUP(Data[[#This Row],[currency]], 'Exchange Rates'!$A$1:$C$14, 3, 0)</f>
        <v>154</v>
      </c>
      <c r="V85" s="7">
        <f>Data[[#This Row],[pledged]]*VLOOKUP(Data[[#This Row],[currency]], 'Exchange Rates'!$A$1:$C$14, 3, 0)</f>
        <v>157.85</v>
      </c>
    </row>
    <row r="86" spans="1:22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6"/>
        <v>40648.757939814815</v>
      </c>
      <c r="T86" s="12">
        <f t="shared" si="7"/>
        <v>40678.757939814815</v>
      </c>
      <c r="U86" s="7">
        <f>Data[[#This Row],[goal]]*VLOOKUP(Data[[#This Row],[currency]], 'Exchange Rates'!$A$1:$C$14, 3, 0)</f>
        <v>500</v>
      </c>
      <c r="V86" s="7">
        <f>Data[[#This Row],[pledged]]*VLOOKUP(Data[[#This Row],[currency]], 'Exchange Rates'!$A$1:$C$14, 3, 0)</f>
        <v>500</v>
      </c>
    </row>
    <row r="87" spans="1:22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6"/>
        <v>40779.125428240739</v>
      </c>
      <c r="T87" s="12">
        <f t="shared" si="7"/>
        <v>40809.125428240739</v>
      </c>
      <c r="U87" s="7">
        <f>Data[[#This Row],[goal]]*VLOOKUP(Data[[#This Row],[currency]], 'Exchange Rates'!$A$1:$C$14, 3, 0)</f>
        <v>1200</v>
      </c>
      <c r="V87" s="7">
        <f>Data[[#This Row],[pledged]]*VLOOKUP(Data[[#This Row],[currency]], 'Exchange Rates'!$A$1:$C$14, 3, 0)</f>
        <v>1506</v>
      </c>
    </row>
    <row r="88" spans="1:22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6"/>
        <v>42291.556076388893</v>
      </c>
      <c r="T88" s="12">
        <f t="shared" si="7"/>
        <v>42365.59774305555</v>
      </c>
      <c r="U88" s="7">
        <f>Data[[#This Row],[goal]]*VLOOKUP(Data[[#This Row],[currency]], 'Exchange Rates'!$A$1:$C$14, 3, 0)</f>
        <v>5040</v>
      </c>
      <c r="V88" s="7">
        <f>Data[[#This Row],[pledged]]*VLOOKUP(Data[[#This Row],[currency]], 'Exchange Rates'!$A$1:$C$14, 3, 0)</f>
        <v>5365.92</v>
      </c>
    </row>
    <row r="89" spans="1:22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6"/>
        <v>40322.53938657407</v>
      </c>
      <c r="T89" s="12">
        <f t="shared" si="7"/>
        <v>40332.070138888892</v>
      </c>
      <c r="U89" s="7">
        <f>Data[[#This Row],[goal]]*VLOOKUP(Data[[#This Row],[currency]], 'Exchange Rates'!$A$1:$C$14, 3, 0)</f>
        <v>2500</v>
      </c>
      <c r="V89" s="7">
        <f>Data[[#This Row],[pledged]]*VLOOKUP(Data[[#This Row],[currency]], 'Exchange Rates'!$A$1:$C$14, 3, 0)</f>
        <v>2615</v>
      </c>
    </row>
    <row r="90" spans="1:22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6"/>
        <v>41786.65892361111</v>
      </c>
      <c r="T90" s="12">
        <f t="shared" si="7"/>
        <v>41812.65892361111</v>
      </c>
      <c r="U90" s="7">
        <f>Data[[#This Row],[goal]]*VLOOKUP(Data[[#This Row],[currency]], 'Exchange Rates'!$A$1:$C$14, 3, 0)</f>
        <v>3500</v>
      </c>
      <c r="V90" s="7">
        <f>Data[[#This Row],[pledged]]*VLOOKUP(Data[[#This Row],[currency]], 'Exchange Rates'!$A$1:$C$14, 3, 0)</f>
        <v>3600</v>
      </c>
    </row>
    <row r="91" spans="1:22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6"/>
        <v>41402.752222222225</v>
      </c>
      <c r="T91" s="12">
        <f t="shared" si="7"/>
        <v>41427.752222222225</v>
      </c>
      <c r="U91" s="7">
        <f>Data[[#This Row],[goal]]*VLOOKUP(Data[[#This Row],[currency]], 'Exchange Rates'!$A$1:$C$14, 3, 0)</f>
        <v>6000</v>
      </c>
      <c r="V91" s="7">
        <f>Data[[#This Row],[pledged]]*VLOOKUP(Data[[#This Row],[currency]], 'Exchange Rates'!$A$1:$C$14, 3, 0)</f>
        <v>6904</v>
      </c>
    </row>
    <row r="92" spans="1:22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6"/>
        <v>40706.297442129631</v>
      </c>
      <c r="T92" s="12">
        <f t="shared" si="7"/>
        <v>40736.297442129631</v>
      </c>
      <c r="U92" s="7">
        <f>Data[[#This Row],[goal]]*VLOOKUP(Data[[#This Row],[currency]], 'Exchange Rates'!$A$1:$C$14, 3, 0)</f>
        <v>500</v>
      </c>
      <c r="V92" s="7">
        <f>Data[[#This Row],[pledged]]*VLOOKUP(Data[[#This Row],[currency]], 'Exchange Rates'!$A$1:$C$14, 3, 0)</f>
        <v>502</v>
      </c>
    </row>
    <row r="93" spans="1:22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6"/>
        <v>40619.402361111112</v>
      </c>
      <c r="T93" s="12">
        <f t="shared" si="7"/>
        <v>40680.402361111112</v>
      </c>
      <c r="U93" s="7">
        <f>Data[[#This Row],[goal]]*VLOOKUP(Data[[#This Row],[currency]], 'Exchange Rates'!$A$1:$C$14, 3, 0)</f>
        <v>3000</v>
      </c>
      <c r="V93" s="7">
        <f>Data[[#This Row],[pledged]]*VLOOKUP(Data[[#This Row],[currency]], 'Exchange Rates'!$A$1:$C$14, 3, 0)</f>
        <v>3600</v>
      </c>
    </row>
    <row r="94" spans="1:22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6"/>
        <v>42721.198877314819</v>
      </c>
      <c r="T94" s="12">
        <f t="shared" si="7"/>
        <v>42767.333333333328</v>
      </c>
      <c r="U94" s="7">
        <f>Data[[#This Row],[goal]]*VLOOKUP(Data[[#This Row],[currency]], 'Exchange Rates'!$A$1:$C$14, 3, 0)</f>
        <v>6600</v>
      </c>
      <c r="V94" s="7">
        <f>Data[[#This Row],[pledged]]*VLOOKUP(Data[[#This Row],[currency]], 'Exchange Rates'!$A$1:$C$14, 3, 0)</f>
        <v>6943.2000000000007</v>
      </c>
    </row>
    <row r="95" spans="1:22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6"/>
        <v>41065.858067129629</v>
      </c>
      <c r="T95" s="12">
        <f t="shared" si="7"/>
        <v>41093.875</v>
      </c>
      <c r="U95" s="7">
        <f>Data[[#This Row],[goal]]*VLOOKUP(Data[[#This Row],[currency]], 'Exchange Rates'!$A$1:$C$14, 3, 0)</f>
        <v>1000</v>
      </c>
      <c r="V95" s="7">
        <f>Data[[#This Row],[pledged]]*VLOOKUP(Data[[#This Row],[currency]], 'Exchange Rates'!$A$1:$C$14, 3, 0)</f>
        <v>1106</v>
      </c>
    </row>
    <row r="96" spans="1:22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6"/>
        <v>41716.717847222222</v>
      </c>
      <c r="T96" s="12">
        <f t="shared" si="7"/>
        <v>41736.717847222222</v>
      </c>
      <c r="U96" s="7">
        <f>Data[[#This Row],[goal]]*VLOOKUP(Data[[#This Row],[currency]], 'Exchange Rates'!$A$1:$C$14, 3, 0)</f>
        <v>192.5</v>
      </c>
      <c r="V96" s="7">
        <f>Data[[#This Row],[pledged]]*VLOOKUP(Data[[#This Row],[currency]], 'Exchange Rates'!$A$1:$C$14, 3, 0)</f>
        <v>200.20000000000002</v>
      </c>
    </row>
    <row r="97" spans="1:22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6"/>
        <v>40935.005104166667</v>
      </c>
      <c r="T97" s="12">
        <f t="shared" si="7"/>
        <v>40965.005104166667</v>
      </c>
      <c r="U97" s="7">
        <f>Data[[#This Row],[goal]]*VLOOKUP(Data[[#This Row],[currency]], 'Exchange Rates'!$A$1:$C$14, 3, 0)</f>
        <v>350</v>
      </c>
      <c r="V97" s="7">
        <f>Data[[#This Row],[pledged]]*VLOOKUP(Data[[#This Row],[currency]], 'Exchange Rates'!$A$1:$C$14, 3, 0)</f>
        <v>460</v>
      </c>
    </row>
    <row r="98" spans="1:22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6"/>
        <v>40324.662511574075</v>
      </c>
      <c r="T98" s="12">
        <f t="shared" si="7"/>
        <v>40391.125</v>
      </c>
      <c r="U98" s="7">
        <f>Data[[#This Row],[goal]]*VLOOKUP(Data[[#This Row],[currency]], 'Exchange Rates'!$A$1:$C$14, 3, 0)</f>
        <v>1500</v>
      </c>
      <c r="V98" s="7">
        <f>Data[[#This Row],[pledged]]*VLOOKUP(Data[[#This Row],[currency]], 'Exchange Rates'!$A$1:$C$14, 3, 0)</f>
        <v>1720</v>
      </c>
    </row>
    <row r="99" spans="1:22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6"/>
        <v>40706.135208333333</v>
      </c>
      <c r="T99" s="12">
        <f t="shared" si="7"/>
        <v>40736.135208333333</v>
      </c>
      <c r="U99" s="7">
        <f>Data[[#This Row],[goal]]*VLOOKUP(Data[[#This Row],[currency]], 'Exchange Rates'!$A$1:$C$14, 3, 0)</f>
        <v>400</v>
      </c>
      <c r="V99" s="7">
        <f>Data[[#This Row],[pledged]]*VLOOKUP(Data[[#This Row],[currency]], 'Exchange Rates'!$A$1:$C$14, 3, 0)</f>
        <v>425</v>
      </c>
    </row>
    <row r="100" spans="1:22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6"/>
        <v>41214.79483796296</v>
      </c>
      <c r="T100" s="12">
        <f t="shared" si="7"/>
        <v>41250.979166666664</v>
      </c>
      <c r="U100" s="7">
        <f>Data[[#This Row],[goal]]*VLOOKUP(Data[[#This Row],[currency]], 'Exchange Rates'!$A$1:$C$14, 3, 0)</f>
        <v>3200</v>
      </c>
      <c r="V100" s="7">
        <f>Data[[#This Row],[pledged]]*VLOOKUP(Data[[#This Row],[currency]], 'Exchange Rates'!$A$1:$C$14, 3, 0)</f>
        <v>3400</v>
      </c>
    </row>
    <row r="101" spans="1:22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6"/>
        <v>41631.902766203704</v>
      </c>
      <c r="T101" s="12">
        <f t="shared" si="7"/>
        <v>41661.902766203704</v>
      </c>
      <c r="U101" s="7">
        <f>Data[[#This Row],[goal]]*VLOOKUP(Data[[#This Row],[currency]], 'Exchange Rates'!$A$1:$C$14, 3, 0)</f>
        <v>1500</v>
      </c>
      <c r="V101" s="7">
        <f>Data[[#This Row],[pledged]]*VLOOKUP(Data[[#This Row],[currency]], 'Exchange Rates'!$A$1:$C$14, 3, 0)</f>
        <v>1590.29</v>
      </c>
    </row>
    <row r="102" spans="1:22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6"/>
        <v>41197.753310185188</v>
      </c>
      <c r="T102" s="12">
        <f t="shared" si="7"/>
        <v>41217.794976851852</v>
      </c>
      <c r="U102" s="7">
        <f>Data[[#This Row],[goal]]*VLOOKUP(Data[[#This Row],[currency]], 'Exchange Rates'!$A$1:$C$14, 3, 0)</f>
        <v>5000</v>
      </c>
      <c r="V102" s="7">
        <f>Data[[#This Row],[pledged]]*VLOOKUP(Data[[#This Row],[currency]], 'Exchange Rates'!$A$1:$C$14, 3, 0)</f>
        <v>5000</v>
      </c>
    </row>
    <row r="103" spans="1:22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6"/>
        <v>41274.776736111111</v>
      </c>
      <c r="T103" s="12">
        <f t="shared" si="7"/>
        <v>41298.776736111111</v>
      </c>
      <c r="U103" s="7">
        <f>Data[[#This Row],[goal]]*VLOOKUP(Data[[#This Row],[currency]], 'Exchange Rates'!$A$1:$C$14, 3, 0)</f>
        <v>3500</v>
      </c>
      <c r="V103" s="7">
        <f>Data[[#This Row],[pledged]]*VLOOKUP(Data[[#This Row],[currency]], 'Exchange Rates'!$A$1:$C$14, 3, 0)</f>
        <v>3500</v>
      </c>
    </row>
    <row r="104" spans="1:22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6"/>
        <v>40505.131168981483</v>
      </c>
      <c r="T104" s="12">
        <f t="shared" si="7"/>
        <v>40535.131168981483</v>
      </c>
      <c r="U104" s="7">
        <f>Data[[#This Row],[goal]]*VLOOKUP(Data[[#This Row],[currency]], 'Exchange Rates'!$A$1:$C$14, 3, 0)</f>
        <v>6000</v>
      </c>
      <c r="V104" s="7">
        <f>Data[[#This Row],[pledged]]*VLOOKUP(Data[[#This Row],[currency]], 'Exchange Rates'!$A$1:$C$14, 3, 0)</f>
        <v>7665</v>
      </c>
    </row>
    <row r="105" spans="1:22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6"/>
        <v>41682.805902777778</v>
      </c>
      <c r="T105" s="12">
        <f t="shared" si="7"/>
        <v>41705.805902777778</v>
      </c>
      <c r="U105" s="7">
        <f>Data[[#This Row],[goal]]*VLOOKUP(Data[[#This Row],[currency]], 'Exchange Rates'!$A$1:$C$14, 3, 0)</f>
        <v>1001</v>
      </c>
      <c r="V105" s="7">
        <f>Data[[#This Row],[pledged]]*VLOOKUP(Data[[#This Row],[currency]], 'Exchange Rates'!$A$1:$C$14, 3, 0)</f>
        <v>1052.5899999999999</v>
      </c>
    </row>
    <row r="106" spans="1:22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6"/>
        <v>40612.695208333331</v>
      </c>
      <c r="T106" s="12">
        <f t="shared" si="7"/>
        <v>40636.041666666664</v>
      </c>
      <c r="U106" s="7">
        <f>Data[[#This Row],[goal]]*VLOOKUP(Data[[#This Row],[currency]], 'Exchange Rates'!$A$1:$C$14, 3, 0)</f>
        <v>500</v>
      </c>
      <c r="V106" s="7">
        <f>Data[[#This Row],[pledged]]*VLOOKUP(Data[[#This Row],[currency]], 'Exchange Rates'!$A$1:$C$14, 3, 0)</f>
        <v>600</v>
      </c>
    </row>
    <row r="107" spans="1:22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6"/>
        <v>42485.724768518514</v>
      </c>
      <c r="T107" s="12">
        <f t="shared" si="7"/>
        <v>42504</v>
      </c>
      <c r="U107" s="7">
        <f>Data[[#This Row],[goal]]*VLOOKUP(Data[[#This Row],[currency]], 'Exchange Rates'!$A$1:$C$14, 3, 0)</f>
        <v>2200</v>
      </c>
      <c r="V107" s="7">
        <f>Data[[#This Row],[pledged]]*VLOOKUP(Data[[#This Row],[currency]], 'Exchange Rates'!$A$1:$C$14, 3, 0)</f>
        <v>2363</v>
      </c>
    </row>
    <row r="108" spans="1:22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6"/>
        <v>40987.776631944449</v>
      </c>
      <c r="T108" s="12">
        <f t="shared" si="7"/>
        <v>41001.776631944449</v>
      </c>
      <c r="U108" s="7">
        <f>Data[[#This Row],[goal]]*VLOOKUP(Data[[#This Row],[currency]], 'Exchange Rates'!$A$1:$C$14, 3, 0)</f>
        <v>5000</v>
      </c>
      <c r="V108" s="7">
        <f>Data[[#This Row],[pledged]]*VLOOKUP(Data[[#This Row],[currency]], 'Exchange Rates'!$A$1:$C$14, 3, 0)</f>
        <v>5025</v>
      </c>
    </row>
    <row r="109" spans="1:22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6"/>
        <v>40635.982488425929</v>
      </c>
      <c r="T109" s="12">
        <f t="shared" si="7"/>
        <v>40657.982488425929</v>
      </c>
      <c r="U109" s="7">
        <f>Data[[#This Row],[goal]]*VLOOKUP(Data[[#This Row],[currency]], 'Exchange Rates'!$A$1:$C$14, 3, 0)</f>
        <v>7500</v>
      </c>
      <c r="V109" s="7">
        <f>Data[[#This Row],[pledged]]*VLOOKUP(Data[[#This Row],[currency]], 'Exchange Rates'!$A$1:$C$14, 3, 0)</f>
        <v>7685</v>
      </c>
    </row>
    <row r="110" spans="1:22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6"/>
        <v>41365.613078703704</v>
      </c>
      <c r="T110" s="12">
        <f t="shared" si="7"/>
        <v>41425.613078703704</v>
      </c>
      <c r="U110" s="7">
        <f>Data[[#This Row],[goal]]*VLOOKUP(Data[[#This Row],[currency]], 'Exchange Rates'!$A$1:$C$14, 3, 0)</f>
        <v>1500</v>
      </c>
      <c r="V110" s="7">
        <f>Data[[#This Row],[pledged]]*VLOOKUP(Data[[#This Row],[currency]], 'Exchange Rates'!$A$1:$C$14, 3, 0)</f>
        <v>3700</v>
      </c>
    </row>
    <row r="111" spans="1:22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6"/>
        <v>40570.025810185187</v>
      </c>
      <c r="T111" s="12">
        <f t="shared" si="7"/>
        <v>40600.025810185187</v>
      </c>
      <c r="U111" s="7">
        <f>Data[[#This Row],[goal]]*VLOOKUP(Data[[#This Row],[currency]], 'Exchange Rates'!$A$1:$C$14, 3, 0)</f>
        <v>1000</v>
      </c>
      <c r="V111" s="7">
        <f>Data[[#This Row],[pledged]]*VLOOKUP(Data[[#This Row],[currency]], 'Exchange Rates'!$A$1:$C$14, 3, 0)</f>
        <v>2195</v>
      </c>
    </row>
    <row r="112" spans="1:22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6"/>
        <v>41557.949687500004</v>
      </c>
      <c r="T112" s="12">
        <f t="shared" si="7"/>
        <v>41592.249305555553</v>
      </c>
      <c r="U112" s="7">
        <f>Data[[#This Row],[goal]]*VLOOKUP(Data[[#This Row],[currency]], 'Exchange Rates'!$A$1:$C$14, 3, 0)</f>
        <v>1300</v>
      </c>
      <c r="V112" s="7">
        <f>Data[[#This Row],[pledged]]*VLOOKUP(Data[[#This Row],[currency]], 'Exchange Rates'!$A$1:$C$14, 3, 0)</f>
        <v>1700</v>
      </c>
    </row>
    <row r="113" spans="1:22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6"/>
        <v>42125.333182870367</v>
      </c>
      <c r="T113" s="12">
        <f t="shared" si="7"/>
        <v>42155.333182870367</v>
      </c>
      <c r="U113" s="7">
        <f>Data[[#This Row],[goal]]*VLOOKUP(Data[[#This Row],[currency]], 'Exchange Rates'!$A$1:$C$14, 3, 0)</f>
        <v>4795</v>
      </c>
      <c r="V113" s="7">
        <f>Data[[#This Row],[pledged]]*VLOOKUP(Data[[#This Row],[currency]], 'Exchange Rates'!$A$1:$C$14, 3, 0)</f>
        <v>7411.7000000000007</v>
      </c>
    </row>
    <row r="114" spans="1:22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6"/>
        <v>41718.043032407404</v>
      </c>
      <c r="T114" s="12">
        <f t="shared" si="7"/>
        <v>41742.083333333336</v>
      </c>
      <c r="U114" s="7">
        <f>Data[[#This Row],[goal]]*VLOOKUP(Data[[#This Row],[currency]], 'Exchange Rates'!$A$1:$C$14, 3, 0)</f>
        <v>5000</v>
      </c>
      <c r="V114" s="7">
        <f>Data[[#This Row],[pledged]]*VLOOKUP(Data[[#This Row],[currency]], 'Exchange Rates'!$A$1:$C$14, 3, 0)</f>
        <v>5200</v>
      </c>
    </row>
    <row r="115" spans="1:22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6"/>
        <v>40753.758425925924</v>
      </c>
      <c r="T115" s="12">
        <f t="shared" si="7"/>
        <v>40761.625</v>
      </c>
      <c r="U115" s="7">
        <f>Data[[#This Row],[goal]]*VLOOKUP(Data[[#This Row],[currency]], 'Exchange Rates'!$A$1:$C$14, 3, 0)</f>
        <v>5000</v>
      </c>
      <c r="V115" s="7">
        <f>Data[[#This Row],[pledged]]*VLOOKUP(Data[[#This Row],[currency]], 'Exchange Rates'!$A$1:$C$14, 3, 0)</f>
        <v>7050</v>
      </c>
    </row>
    <row r="116" spans="1:22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6"/>
        <v>40861.27416666667</v>
      </c>
      <c r="T116" s="12">
        <f t="shared" si="7"/>
        <v>40921.27416666667</v>
      </c>
      <c r="U116" s="7">
        <f>Data[[#This Row],[goal]]*VLOOKUP(Data[[#This Row],[currency]], 'Exchange Rates'!$A$1:$C$14, 3, 0)</f>
        <v>3000</v>
      </c>
      <c r="V116" s="7">
        <f>Data[[#This Row],[pledged]]*VLOOKUP(Data[[#This Row],[currency]], 'Exchange Rates'!$A$1:$C$14, 3, 0)</f>
        <v>3100</v>
      </c>
    </row>
    <row r="117" spans="1:22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6"/>
        <v>40918.738935185182</v>
      </c>
      <c r="T117" s="12">
        <f t="shared" si="7"/>
        <v>40943.738935185182</v>
      </c>
      <c r="U117" s="7">
        <f>Data[[#This Row],[goal]]*VLOOKUP(Data[[#This Row],[currency]], 'Exchange Rates'!$A$1:$C$14, 3, 0)</f>
        <v>450</v>
      </c>
      <c r="V117" s="7">
        <f>Data[[#This Row],[pledged]]*VLOOKUP(Data[[#This Row],[currency]], 'Exchange Rates'!$A$1:$C$14, 3, 0)</f>
        <v>632</v>
      </c>
    </row>
    <row r="118" spans="1:22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6"/>
        <v>40595.497164351851</v>
      </c>
      <c r="T118" s="12">
        <f t="shared" si="7"/>
        <v>40641.455497685187</v>
      </c>
      <c r="U118" s="7">
        <f>Data[[#This Row],[goal]]*VLOOKUP(Data[[#This Row],[currency]], 'Exchange Rates'!$A$1:$C$14, 3, 0)</f>
        <v>3500</v>
      </c>
      <c r="V118" s="7">
        <f>Data[[#This Row],[pledged]]*VLOOKUP(Data[[#This Row],[currency]], 'Exchange Rates'!$A$1:$C$14, 3, 0)</f>
        <v>3978</v>
      </c>
    </row>
    <row r="119" spans="1:22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6"/>
        <v>40248.834999999999</v>
      </c>
      <c r="T119" s="12">
        <f t="shared" si="7"/>
        <v>40338.791666666664</v>
      </c>
      <c r="U119" s="7">
        <f>Data[[#This Row],[goal]]*VLOOKUP(Data[[#This Row],[currency]], 'Exchange Rates'!$A$1:$C$14, 3, 0)</f>
        <v>4500</v>
      </c>
      <c r="V119" s="7">
        <f>Data[[#This Row],[pledged]]*VLOOKUP(Data[[#This Row],[currency]], 'Exchange Rates'!$A$1:$C$14, 3, 0)</f>
        <v>4522.22</v>
      </c>
    </row>
    <row r="120" spans="1:22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6"/>
        <v>40723.053657407407</v>
      </c>
      <c r="T120" s="12">
        <f t="shared" si="7"/>
        <v>40753.053657407407</v>
      </c>
      <c r="U120" s="7">
        <f>Data[[#This Row],[goal]]*VLOOKUP(Data[[#This Row],[currency]], 'Exchange Rates'!$A$1:$C$14, 3, 0)</f>
        <v>5000</v>
      </c>
      <c r="V120" s="7">
        <f>Data[[#This Row],[pledged]]*VLOOKUP(Data[[#This Row],[currency]], 'Exchange Rates'!$A$1:$C$14, 3, 0)</f>
        <v>5651.58</v>
      </c>
    </row>
    <row r="121" spans="1:22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6"/>
        <v>40739.069282407407</v>
      </c>
      <c r="T121" s="12">
        <f t="shared" si="7"/>
        <v>40768.958333333336</v>
      </c>
      <c r="U121" s="7">
        <f>Data[[#This Row],[goal]]*VLOOKUP(Data[[#This Row],[currency]], 'Exchange Rates'!$A$1:$C$14, 3, 0)</f>
        <v>3250</v>
      </c>
      <c r="V121" s="7">
        <f>Data[[#This Row],[pledged]]*VLOOKUP(Data[[#This Row],[currency]], 'Exchange Rates'!$A$1:$C$14, 3, 0)</f>
        <v>3398.1</v>
      </c>
    </row>
    <row r="122" spans="1:22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6"/>
        <v>42616.049849537041</v>
      </c>
      <c r="T122" s="12">
        <f t="shared" si="7"/>
        <v>42646.049849537041</v>
      </c>
      <c r="U122" s="7">
        <f>Data[[#This Row],[goal]]*VLOOKUP(Data[[#This Row],[currency]], 'Exchange Rates'!$A$1:$C$14, 3, 0)</f>
        <v>542500</v>
      </c>
      <c r="V122" s="7">
        <f>Data[[#This Row],[pledged]]*VLOOKUP(Data[[#This Row],[currency]], 'Exchange Rates'!$A$1:$C$14, 3, 0)</f>
        <v>77.5</v>
      </c>
    </row>
    <row r="123" spans="1:22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6"/>
        <v>42096.704976851848</v>
      </c>
      <c r="T123" s="12">
        <f t="shared" si="7"/>
        <v>42112.427777777775</v>
      </c>
      <c r="U123" s="7">
        <f>Data[[#This Row],[goal]]*VLOOKUP(Data[[#This Row],[currency]], 'Exchange Rates'!$A$1:$C$14, 3, 0)</f>
        <v>3000</v>
      </c>
      <c r="V123" s="7">
        <f>Data[[#This Row],[pledged]]*VLOOKUP(Data[[#This Row],[currency]], 'Exchange Rates'!$A$1:$C$14, 3, 0)</f>
        <v>1</v>
      </c>
    </row>
    <row r="124" spans="1:22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6"/>
        <v>42593.431793981479</v>
      </c>
      <c r="T124" s="12">
        <f t="shared" si="7"/>
        <v>42653.431793981479</v>
      </c>
      <c r="U124" s="7">
        <f>Data[[#This Row],[goal]]*VLOOKUP(Data[[#This Row],[currency]], 'Exchange Rates'!$A$1:$C$14, 3, 0)</f>
        <v>100000000</v>
      </c>
      <c r="V124" s="7">
        <f>Data[[#This Row],[pledged]]*VLOOKUP(Data[[#This Row],[currency]], 'Exchange Rates'!$A$1:$C$14, 3, 0)</f>
        <v>0</v>
      </c>
    </row>
    <row r="125" spans="1:22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6"/>
        <v>41904.781990740739</v>
      </c>
      <c r="T125" s="12">
        <f t="shared" si="7"/>
        <v>41940.916666666664</v>
      </c>
      <c r="U125" s="7">
        <f>Data[[#This Row],[goal]]*VLOOKUP(Data[[#This Row],[currency]], 'Exchange Rates'!$A$1:$C$14, 3, 0)</f>
        <v>55000</v>
      </c>
      <c r="V125" s="7">
        <f>Data[[#This Row],[pledged]]*VLOOKUP(Data[[#This Row],[currency]], 'Exchange Rates'!$A$1:$C$14, 3, 0)</f>
        <v>151</v>
      </c>
    </row>
    <row r="126" spans="1:22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6"/>
        <v>42114.928726851853</v>
      </c>
      <c r="T126" s="12">
        <f t="shared" si="7"/>
        <v>42139.928726851853</v>
      </c>
      <c r="U126" s="7">
        <f>Data[[#This Row],[goal]]*VLOOKUP(Data[[#This Row],[currency]], 'Exchange Rates'!$A$1:$C$14, 3, 0)</f>
        <v>4000</v>
      </c>
      <c r="V126" s="7">
        <f>Data[[#This Row],[pledged]]*VLOOKUP(Data[[#This Row],[currency]], 'Exchange Rates'!$A$1:$C$14, 3, 0)</f>
        <v>0</v>
      </c>
    </row>
    <row r="127" spans="1:22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6"/>
        <v>42709.993981481486</v>
      </c>
      <c r="T127" s="12">
        <f t="shared" si="7"/>
        <v>42769.993981481486</v>
      </c>
      <c r="U127" s="7">
        <f>Data[[#This Row],[goal]]*VLOOKUP(Data[[#This Row],[currency]], 'Exchange Rates'!$A$1:$C$14, 3, 0)</f>
        <v>660</v>
      </c>
      <c r="V127" s="7">
        <f>Data[[#This Row],[pledged]]*VLOOKUP(Data[[#This Row],[currency]], 'Exchange Rates'!$A$1:$C$14, 3, 0)</f>
        <v>92.4</v>
      </c>
    </row>
    <row r="128" spans="1:22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6"/>
        <v>42135.589548611111</v>
      </c>
      <c r="T128" s="12">
        <f t="shared" si="7"/>
        <v>42166.083333333328</v>
      </c>
      <c r="U128" s="7">
        <f>Data[[#This Row],[goal]]*VLOOKUP(Data[[#This Row],[currency]], 'Exchange Rates'!$A$1:$C$14, 3, 0)</f>
        <v>25000</v>
      </c>
      <c r="V128" s="7">
        <f>Data[[#This Row],[pledged]]*VLOOKUP(Data[[#This Row],[currency]], 'Exchange Rates'!$A$1:$C$14, 3, 0)</f>
        <v>1387</v>
      </c>
    </row>
    <row r="129" spans="1:22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6"/>
        <v>42067.62431712963</v>
      </c>
      <c r="T129" s="12">
        <f t="shared" si="7"/>
        <v>42097.582650462966</v>
      </c>
      <c r="U129" s="7">
        <f>Data[[#This Row],[goal]]*VLOOKUP(Data[[#This Row],[currency]], 'Exchange Rates'!$A$1:$C$14, 3, 0)</f>
        <v>8000</v>
      </c>
      <c r="V129" s="7">
        <f>Data[[#This Row],[pledged]]*VLOOKUP(Data[[#This Row],[currency]], 'Exchange Rates'!$A$1:$C$14, 3, 0)</f>
        <v>190</v>
      </c>
    </row>
    <row r="130" spans="1:22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 s="7">
        <f>Data[[#This Row],[goal]]*VLOOKUP(Data[[#This Row],[currency]], 'Exchange Rates'!$A$1:$C$14, 3, 0)</f>
        <v>100000</v>
      </c>
      <c r="V130" s="7">
        <f>Data[[#This Row],[pledged]]*VLOOKUP(Data[[#This Row],[currency]], 'Exchange Rates'!$A$1:$C$14, 3, 0)</f>
        <v>1867</v>
      </c>
    </row>
    <row r="131" spans="1:22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>
        <f t="shared" ref="P131:P194" si="15">IF(L131 = 0, 0, E131/L131)</f>
        <v>0</v>
      </c>
      <c r="Q131" t="str">
        <f t="shared" ref="Q131:Q194" si="16">MID(N131, 1, FIND("/", N131)-1)</f>
        <v>film &amp; video</v>
      </c>
      <c r="R131" t="str">
        <f t="shared" ref="R131:R194" si="17">MID(N131,  FIND("/", N131)+1, 100)</f>
        <v>science fiction</v>
      </c>
      <c r="S131" s="12">
        <f t="shared" si="12"/>
        <v>41882.937303240738</v>
      </c>
      <c r="T131" s="12">
        <f t="shared" si="13"/>
        <v>41942.937303240738</v>
      </c>
      <c r="U131" s="7">
        <f>Data[[#This Row],[goal]]*VLOOKUP(Data[[#This Row],[currency]], 'Exchange Rates'!$A$1:$C$14, 3, 0)</f>
        <v>20000</v>
      </c>
      <c r="V131" s="7">
        <f>Data[[#This Row],[pledged]]*VLOOKUP(Data[[#This Row],[currency]], 'Exchange Rates'!$A$1:$C$14, 3, 0)</f>
        <v>0</v>
      </c>
    </row>
    <row r="132" spans="1:22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2">
        <f t="shared" si="12"/>
        <v>41778.915416666663</v>
      </c>
      <c r="T132" s="12">
        <f t="shared" si="13"/>
        <v>41806.844444444447</v>
      </c>
      <c r="U132" s="7">
        <f>Data[[#This Row],[goal]]*VLOOKUP(Data[[#This Row],[currency]], 'Exchange Rates'!$A$1:$C$14, 3, 0)</f>
        <v>462</v>
      </c>
      <c r="V132" s="7">
        <f>Data[[#This Row],[pledged]]*VLOOKUP(Data[[#This Row],[currency]], 'Exchange Rates'!$A$1:$C$14, 3, 0)</f>
        <v>0</v>
      </c>
    </row>
    <row r="133" spans="1:22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2">
        <f t="shared" si="12"/>
        <v>42541.837511574078</v>
      </c>
      <c r="T133" s="12">
        <f t="shared" si="13"/>
        <v>42557</v>
      </c>
      <c r="U133" s="7">
        <f>Data[[#This Row],[goal]]*VLOOKUP(Data[[#This Row],[currency]], 'Exchange Rates'!$A$1:$C$14, 3, 0)</f>
        <v>1200</v>
      </c>
      <c r="V133" s="7">
        <f>Data[[#This Row],[pledged]]*VLOOKUP(Data[[#This Row],[currency]], 'Exchange Rates'!$A$1:$C$14, 3, 0)</f>
        <v>0</v>
      </c>
    </row>
    <row r="134" spans="1:22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2"/>
        <v>41905.812581018516</v>
      </c>
      <c r="T134" s="12">
        <f t="shared" si="13"/>
        <v>41950.854247685187</v>
      </c>
      <c r="U134" s="7">
        <f>Data[[#This Row],[goal]]*VLOOKUP(Data[[#This Row],[currency]], 'Exchange Rates'!$A$1:$C$14, 3, 0)</f>
        <v>80000</v>
      </c>
      <c r="V134" s="7">
        <f>Data[[#This Row],[pledged]]*VLOOKUP(Data[[#This Row],[currency]], 'Exchange Rates'!$A$1:$C$14, 3, 0)</f>
        <v>7655</v>
      </c>
    </row>
    <row r="135" spans="1:22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2">
        <f t="shared" si="12"/>
        <v>42491.80768518518</v>
      </c>
      <c r="T135" s="12">
        <f t="shared" si="13"/>
        <v>42521.729861111111</v>
      </c>
      <c r="U135" s="7">
        <f>Data[[#This Row],[goal]]*VLOOKUP(Data[[#This Row],[currency]], 'Exchange Rates'!$A$1:$C$14, 3, 0)</f>
        <v>71764</v>
      </c>
      <c r="V135" s="7">
        <f>Data[[#This Row],[pledged]]*VLOOKUP(Data[[#This Row],[currency]], 'Exchange Rates'!$A$1:$C$14, 3, 0)</f>
        <v>0</v>
      </c>
    </row>
    <row r="136" spans="1:22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2">
        <f t="shared" si="12"/>
        <v>42221.909930555557</v>
      </c>
      <c r="T136" s="12">
        <f t="shared" si="13"/>
        <v>42251.708333333328</v>
      </c>
      <c r="U136" s="7">
        <f>Data[[#This Row],[goal]]*VLOOKUP(Data[[#This Row],[currency]], 'Exchange Rates'!$A$1:$C$14, 3, 0)</f>
        <v>5000</v>
      </c>
      <c r="V136" s="7">
        <f>Data[[#This Row],[pledged]]*VLOOKUP(Data[[#This Row],[currency]], 'Exchange Rates'!$A$1:$C$14, 3, 0)</f>
        <v>0</v>
      </c>
    </row>
    <row r="137" spans="1:22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2"/>
        <v>41788.381909722222</v>
      </c>
      <c r="T137" s="12">
        <f t="shared" si="13"/>
        <v>41821.791666666664</v>
      </c>
      <c r="U137" s="7">
        <f>Data[[#This Row],[goal]]*VLOOKUP(Data[[#This Row],[currency]], 'Exchange Rates'!$A$1:$C$14, 3, 0)</f>
        <v>3000</v>
      </c>
      <c r="V137" s="7">
        <f>Data[[#This Row],[pledged]]*VLOOKUP(Data[[#This Row],[currency]], 'Exchange Rates'!$A$1:$C$14, 3, 0)</f>
        <v>403</v>
      </c>
    </row>
    <row r="138" spans="1:22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2">
        <f t="shared" si="12"/>
        <v>42096.410115740742</v>
      </c>
      <c r="T138" s="12">
        <f t="shared" si="13"/>
        <v>42140.427777777775</v>
      </c>
      <c r="U138" s="7">
        <f>Data[[#This Row],[goal]]*VLOOKUP(Data[[#This Row],[currency]], 'Exchange Rates'!$A$1:$C$14, 3, 0)</f>
        <v>3000</v>
      </c>
      <c r="V138" s="7">
        <f>Data[[#This Row],[pledged]]*VLOOKUP(Data[[#This Row],[currency]], 'Exchange Rates'!$A$1:$C$14, 3, 0)</f>
        <v>0</v>
      </c>
    </row>
    <row r="139" spans="1:22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2">
        <f t="shared" si="12"/>
        <v>42239.573993055557</v>
      </c>
      <c r="T139" s="12">
        <f t="shared" si="13"/>
        <v>42289.573993055557</v>
      </c>
      <c r="U139" s="7">
        <f>Data[[#This Row],[goal]]*VLOOKUP(Data[[#This Row],[currency]], 'Exchange Rates'!$A$1:$C$14, 3, 0)</f>
        <v>345400</v>
      </c>
      <c r="V139" s="7">
        <f>Data[[#This Row],[pledged]]*VLOOKUP(Data[[#This Row],[currency]], 'Exchange Rates'!$A$1:$C$14, 3, 0)</f>
        <v>0</v>
      </c>
    </row>
    <row r="140" spans="1:22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2"/>
        <v>42186.257418981477</v>
      </c>
      <c r="T140" s="12">
        <f t="shared" si="13"/>
        <v>42217.207638888889</v>
      </c>
      <c r="U140" s="7">
        <f>Data[[#This Row],[goal]]*VLOOKUP(Data[[#This Row],[currency]], 'Exchange Rates'!$A$1:$C$14, 3, 0)</f>
        <v>150000</v>
      </c>
      <c r="V140" s="7">
        <f>Data[[#This Row],[pledged]]*VLOOKUP(Data[[#This Row],[currency]], 'Exchange Rates'!$A$1:$C$14, 3, 0)</f>
        <v>4712</v>
      </c>
    </row>
    <row r="141" spans="1:22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2"/>
        <v>42187.920972222222</v>
      </c>
      <c r="T141" s="12">
        <f t="shared" si="13"/>
        <v>42197.920972222222</v>
      </c>
      <c r="U141" s="7">
        <f>Data[[#This Row],[goal]]*VLOOKUP(Data[[#This Row],[currency]], 'Exchange Rates'!$A$1:$C$14, 3, 0)</f>
        <v>500</v>
      </c>
      <c r="V141" s="7">
        <f>Data[[#This Row],[pledged]]*VLOOKUP(Data[[#This Row],[currency]], 'Exchange Rates'!$A$1:$C$14, 3, 0)</f>
        <v>500</v>
      </c>
    </row>
    <row r="142" spans="1:22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2">
        <f t="shared" si="12"/>
        <v>42053.198287037041</v>
      </c>
      <c r="T142" s="12">
        <f t="shared" si="13"/>
        <v>42083.15662037037</v>
      </c>
      <c r="U142" s="7">
        <f>Data[[#This Row],[goal]]*VLOOKUP(Data[[#This Row],[currency]], 'Exchange Rates'!$A$1:$C$14, 3, 0)</f>
        <v>200000</v>
      </c>
      <c r="V142" s="7">
        <f>Data[[#This Row],[pledged]]*VLOOKUP(Data[[#This Row],[currency]], 'Exchange Rates'!$A$1:$C$14, 3, 0)</f>
        <v>0</v>
      </c>
    </row>
    <row r="143" spans="1:22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2"/>
        <v>42110.153043981481</v>
      </c>
      <c r="T143" s="12">
        <f t="shared" si="13"/>
        <v>42155.153043981481</v>
      </c>
      <c r="U143" s="7">
        <f>Data[[#This Row],[goal]]*VLOOKUP(Data[[#This Row],[currency]], 'Exchange Rates'!$A$1:$C$14, 3, 0)</f>
        <v>12000</v>
      </c>
      <c r="V143" s="7">
        <f>Data[[#This Row],[pledged]]*VLOOKUP(Data[[#This Row],[currency]], 'Exchange Rates'!$A$1:$C$14, 3, 0)</f>
        <v>1293</v>
      </c>
    </row>
    <row r="144" spans="1:22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2"/>
        <v>41938.893263888887</v>
      </c>
      <c r="T144" s="12">
        <f t="shared" si="13"/>
        <v>41959.934930555552</v>
      </c>
      <c r="U144" s="7">
        <f>Data[[#This Row],[goal]]*VLOOKUP(Data[[#This Row],[currency]], 'Exchange Rates'!$A$1:$C$14, 3, 0)</f>
        <v>3000</v>
      </c>
      <c r="V144" s="7">
        <f>Data[[#This Row],[pledged]]*VLOOKUP(Data[[#This Row],[currency]], 'Exchange Rates'!$A$1:$C$14, 3, 0)</f>
        <v>10</v>
      </c>
    </row>
    <row r="145" spans="1:22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2">
        <f t="shared" si="12"/>
        <v>42559.064143518524</v>
      </c>
      <c r="T145" s="12">
        <f t="shared" si="13"/>
        <v>42616.246527777781</v>
      </c>
      <c r="U145" s="7">
        <f>Data[[#This Row],[goal]]*VLOOKUP(Data[[#This Row],[currency]], 'Exchange Rates'!$A$1:$C$14, 3, 0)</f>
        <v>7535.0000000000009</v>
      </c>
      <c r="V145" s="7">
        <f>Data[[#This Row],[pledged]]*VLOOKUP(Data[[#This Row],[currency]], 'Exchange Rates'!$A$1:$C$14, 3, 0)</f>
        <v>0</v>
      </c>
    </row>
    <row r="146" spans="1:22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2"/>
        <v>42047.762407407412</v>
      </c>
      <c r="T146" s="12">
        <f t="shared" si="13"/>
        <v>42107.72074074074</v>
      </c>
      <c r="U146" s="7">
        <f>Data[[#This Row],[goal]]*VLOOKUP(Data[[#This Row],[currency]], 'Exchange Rates'!$A$1:$C$14, 3, 0)</f>
        <v>9900</v>
      </c>
      <c r="V146" s="7">
        <f>Data[[#This Row],[pledged]]*VLOOKUP(Data[[#This Row],[currency]], 'Exchange Rates'!$A$1:$C$14, 3, 0)</f>
        <v>2732.4</v>
      </c>
    </row>
    <row r="147" spans="1:22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2"/>
        <v>42200.542268518519</v>
      </c>
      <c r="T147" s="12">
        <f t="shared" si="13"/>
        <v>42227.542268518519</v>
      </c>
      <c r="U147" s="7">
        <f>Data[[#This Row],[goal]]*VLOOKUP(Data[[#This Row],[currency]], 'Exchange Rates'!$A$1:$C$14, 3, 0)</f>
        <v>4500</v>
      </c>
      <c r="V147" s="7">
        <f>Data[[#This Row],[pledged]]*VLOOKUP(Data[[#This Row],[currency]], 'Exchange Rates'!$A$1:$C$14, 3, 0)</f>
        <v>338</v>
      </c>
    </row>
    <row r="148" spans="1:22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2"/>
        <v>42693.016180555554</v>
      </c>
      <c r="T148" s="12">
        <f t="shared" si="13"/>
        <v>42753.016180555554</v>
      </c>
      <c r="U148" s="7">
        <f>Data[[#This Row],[goal]]*VLOOKUP(Data[[#This Row],[currency]], 'Exchange Rates'!$A$1:$C$14, 3, 0)</f>
        <v>20000</v>
      </c>
      <c r="V148" s="7">
        <f>Data[[#This Row],[pledged]]*VLOOKUP(Data[[#This Row],[currency]], 'Exchange Rates'!$A$1:$C$14, 3, 0)</f>
        <v>115</v>
      </c>
    </row>
    <row r="149" spans="1:22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2">
        <f t="shared" si="12"/>
        <v>41969.767824074079</v>
      </c>
      <c r="T149" s="12">
        <f t="shared" si="13"/>
        <v>42012.762499999997</v>
      </c>
      <c r="U149" s="7">
        <f>Data[[#This Row],[goal]]*VLOOKUP(Data[[#This Row],[currency]], 'Exchange Rates'!$A$1:$C$14, 3, 0)</f>
        <v>5390</v>
      </c>
      <c r="V149" s="7">
        <f>Data[[#This Row],[pledged]]*VLOOKUP(Data[[#This Row],[currency]], 'Exchange Rates'!$A$1:$C$14, 3, 0)</f>
        <v>0</v>
      </c>
    </row>
    <row r="150" spans="1:22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2"/>
        <v>42397.281666666662</v>
      </c>
      <c r="T150" s="12">
        <f t="shared" si="13"/>
        <v>42427.281666666662</v>
      </c>
      <c r="U150" s="7">
        <f>Data[[#This Row],[goal]]*VLOOKUP(Data[[#This Row],[currency]], 'Exchange Rates'!$A$1:$C$14, 3, 0)</f>
        <v>50000</v>
      </c>
      <c r="V150" s="7">
        <f>Data[[#This Row],[pledged]]*VLOOKUP(Data[[#This Row],[currency]], 'Exchange Rates'!$A$1:$C$14, 3, 0)</f>
        <v>40</v>
      </c>
    </row>
    <row r="151" spans="1:22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2"/>
        <v>41968.172106481477</v>
      </c>
      <c r="T151" s="12">
        <f t="shared" si="13"/>
        <v>41998.333333333328</v>
      </c>
      <c r="U151" s="7">
        <f>Data[[#This Row],[goal]]*VLOOKUP(Data[[#This Row],[currency]], 'Exchange Rates'!$A$1:$C$14, 3, 0)</f>
        <v>10000</v>
      </c>
      <c r="V151" s="7">
        <f>Data[[#This Row],[pledged]]*VLOOKUP(Data[[#This Row],[currency]], 'Exchange Rates'!$A$1:$C$14, 3, 0)</f>
        <v>92</v>
      </c>
    </row>
    <row r="152" spans="1:22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2"/>
        <v>42090.161828703705</v>
      </c>
      <c r="T152" s="12">
        <f t="shared" si="13"/>
        <v>42150.161828703705</v>
      </c>
      <c r="U152" s="7">
        <f>Data[[#This Row],[goal]]*VLOOKUP(Data[[#This Row],[currency]], 'Exchange Rates'!$A$1:$C$14, 3, 0)</f>
        <v>130000</v>
      </c>
      <c r="V152" s="7">
        <f>Data[[#This Row],[pledged]]*VLOOKUP(Data[[#This Row],[currency]], 'Exchange Rates'!$A$1:$C$14, 3, 0)</f>
        <v>30112</v>
      </c>
    </row>
    <row r="153" spans="1:22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2"/>
        <v>42113.550821759258</v>
      </c>
      <c r="T153" s="12">
        <f t="shared" si="13"/>
        <v>42173.550821759258</v>
      </c>
      <c r="U153" s="7">
        <f>Data[[#This Row],[goal]]*VLOOKUP(Data[[#This Row],[currency]], 'Exchange Rates'!$A$1:$C$14, 3, 0)</f>
        <v>342500</v>
      </c>
      <c r="V153" s="7">
        <f>Data[[#This Row],[pledged]]*VLOOKUP(Data[[#This Row],[currency]], 'Exchange Rates'!$A$1:$C$14, 3, 0)</f>
        <v>191.8</v>
      </c>
    </row>
    <row r="154" spans="1:22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2"/>
        <v>41875.077546296299</v>
      </c>
      <c r="T154" s="12">
        <f t="shared" si="13"/>
        <v>41905.077546296299</v>
      </c>
      <c r="U154" s="7">
        <f>Data[[#This Row],[goal]]*VLOOKUP(Data[[#This Row],[currency]], 'Exchange Rates'!$A$1:$C$14, 3, 0)</f>
        <v>380000</v>
      </c>
      <c r="V154" s="7">
        <f>Data[[#This Row],[pledged]]*VLOOKUP(Data[[#This Row],[currency]], 'Exchange Rates'!$A$1:$C$14, 3, 0)</f>
        <v>30</v>
      </c>
    </row>
    <row r="155" spans="1:22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2"/>
        <v>41933.586157407408</v>
      </c>
      <c r="T155" s="12">
        <f t="shared" si="13"/>
        <v>41975.627824074079</v>
      </c>
      <c r="U155" s="7">
        <f>Data[[#This Row],[goal]]*VLOOKUP(Data[[#This Row],[currency]], 'Exchange Rates'!$A$1:$C$14, 3, 0)</f>
        <v>50000</v>
      </c>
      <c r="V155" s="7">
        <f>Data[[#This Row],[pledged]]*VLOOKUP(Data[[#This Row],[currency]], 'Exchange Rates'!$A$1:$C$14, 3, 0)</f>
        <v>359</v>
      </c>
    </row>
    <row r="156" spans="1:22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2"/>
        <v>42115.547395833331</v>
      </c>
      <c r="T156" s="12">
        <f t="shared" si="13"/>
        <v>42158.547395833331</v>
      </c>
      <c r="U156" s="7">
        <f>Data[[#This Row],[goal]]*VLOOKUP(Data[[#This Row],[currency]], 'Exchange Rates'!$A$1:$C$14, 3, 0)</f>
        <v>1500</v>
      </c>
      <c r="V156" s="7">
        <f>Data[[#This Row],[pledged]]*VLOOKUP(Data[[#This Row],[currency]], 'Exchange Rates'!$A$1:$C$14, 3, 0)</f>
        <v>40</v>
      </c>
    </row>
    <row r="157" spans="1:22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2"/>
        <v>42168.559432870374</v>
      </c>
      <c r="T157" s="12">
        <f t="shared" si="13"/>
        <v>42208.559432870374</v>
      </c>
      <c r="U157" s="7">
        <f>Data[[#This Row],[goal]]*VLOOKUP(Data[[#This Row],[currency]], 'Exchange Rates'!$A$1:$C$14, 3, 0)</f>
        <v>1350000</v>
      </c>
      <c r="V157" s="7">
        <f>Data[[#This Row],[pledged]]*VLOOKUP(Data[[#This Row],[currency]], 'Exchange Rates'!$A$1:$C$14, 3, 0)</f>
        <v>81</v>
      </c>
    </row>
    <row r="158" spans="1:22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2"/>
        <v>41794.124953703707</v>
      </c>
      <c r="T158" s="12">
        <f t="shared" si="13"/>
        <v>41854.124953703707</v>
      </c>
      <c r="U158" s="7">
        <f>Data[[#This Row],[goal]]*VLOOKUP(Data[[#This Row],[currency]], 'Exchange Rates'!$A$1:$C$14, 3, 0)</f>
        <v>46200</v>
      </c>
      <c r="V158" s="7">
        <f>Data[[#This Row],[pledged]]*VLOOKUP(Data[[#This Row],[currency]], 'Exchange Rates'!$A$1:$C$14, 3, 0)</f>
        <v>2356.2000000000003</v>
      </c>
    </row>
    <row r="159" spans="1:22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2"/>
        <v>42396.911712962959</v>
      </c>
      <c r="T159" s="12">
        <f t="shared" si="13"/>
        <v>42426.911712962959</v>
      </c>
      <c r="U159" s="7">
        <f>Data[[#This Row],[goal]]*VLOOKUP(Data[[#This Row],[currency]], 'Exchange Rates'!$A$1:$C$14, 3, 0)</f>
        <v>2995</v>
      </c>
      <c r="V159" s="7">
        <f>Data[[#This Row],[pledged]]*VLOOKUP(Data[[#This Row],[currency]], 'Exchange Rates'!$A$1:$C$14, 3, 0)</f>
        <v>8</v>
      </c>
    </row>
    <row r="160" spans="1:22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2">
        <f t="shared" si="12"/>
        <v>41904.07671296296</v>
      </c>
      <c r="T160" s="12">
        <f t="shared" si="13"/>
        <v>41934.07671296296</v>
      </c>
      <c r="U160" s="7">
        <f>Data[[#This Row],[goal]]*VLOOKUP(Data[[#This Row],[currency]], 'Exchange Rates'!$A$1:$C$14, 3, 0)</f>
        <v>5000</v>
      </c>
      <c r="V160" s="7">
        <f>Data[[#This Row],[pledged]]*VLOOKUP(Data[[#This Row],[currency]], 'Exchange Rates'!$A$1:$C$14, 3, 0)</f>
        <v>0</v>
      </c>
    </row>
    <row r="161" spans="1:22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2"/>
        <v>42514.434548611112</v>
      </c>
      <c r="T161" s="12">
        <f t="shared" si="13"/>
        <v>42554.434548611112</v>
      </c>
      <c r="U161" s="7">
        <f>Data[[#This Row],[goal]]*VLOOKUP(Data[[#This Row],[currency]], 'Exchange Rates'!$A$1:$C$14, 3, 0)</f>
        <v>500000</v>
      </c>
      <c r="V161" s="7">
        <f>Data[[#This Row],[pledged]]*VLOOKUP(Data[[#This Row],[currency]], 'Exchange Rates'!$A$1:$C$14, 3, 0)</f>
        <v>10</v>
      </c>
    </row>
    <row r="162" spans="1:22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>
        <f t="shared" si="15"/>
        <v>0</v>
      </c>
      <c r="Q162" t="str">
        <f t="shared" si="16"/>
        <v>film &amp; video</v>
      </c>
      <c r="R162" t="str">
        <f t="shared" si="17"/>
        <v>drama</v>
      </c>
      <c r="S162" s="12">
        <f t="shared" si="12"/>
        <v>42171.913090277783</v>
      </c>
      <c r="T162" s="12">
        <f t="shared" si="13"/>
        <v>42231.913090277783</v>
      </c>
      <c r="U162" s="7">
        <f>Data[[#This Row],[goal]]*VLOOKUP(Data[[#This Row],[currency]], 'Exchange Rates'!$A$1:$C$14, 3, 0)</f>
        <v>5000</v>
      </c>
      <c r="V162" s="7">
        <f>Data[[#This Row],[pledged]]*VLOOKUP(Data[[#This Row],[currency]], 'Exchange Rates'!$A$1:$C$14, 3, 0)</f>
        <v>0</v>
      </c>
    </row>
    <row r="163" spans="1:22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2"/>
        <v>41792.687442129631</v>
      </c>
      <c r="T163" s="12">
        <f t="shared" si="13"/>
        <v>41822.687442129631</v>
      </c>
      <c r="U163" s="7">
        <f>Data[[#This Row],[goal]]*VLOOKUP(Data[[#This Row],[currency]], 'Exchange Rates'!$A$1:$C$14, 3, 0)</f>
        <v>50000</v>
      </c>
      <c r="V163" s="7">
        <f>Data[[#This Row],[pledged]]*VLOOKUP(Data[[#This Row],[currency]], 'Exchange Rates'!$A$1:$C$14, 3, 0)</f>
        <v>5</v>
      </c>
    </row>
    <row r="164" spans="1:22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2"/>
        <v>41835.126805555556</v>
      </c>
      <c r="T164" s="12">
        <f t="shared" si="13"/>
        <v>41867.987500000003</v>
      </c>
      <c r="U164" s="7">
        <f>Data[[#This Row],[goal]]*VLOOKUP(Data[[#This Row],[currency]], 'Exchange Rates'!$A$1:$C$14, 3, 0)</f>
        <v>2800</v>
      </c>
      <c r="V164" s="7">
        <f>Data[[#This Row],[pledged]]*VLOOKUP(Data[[#This Row],[currency]], 'Exchange Rates'!$A$1:$C$14, 3, 0)</f>
        <v>435</v>
      </c>
    </row>
    <row r="165" spans="1:22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>
        <f t="shared" si="15"/>
        <v>0</v>
      </c>
      <c r="Q165" t="str">
        <f t="shared" si="16"/>
        <v>film &amp; video</v>
      </c>
      <c r="R165" t="str">
        <f t="shared" si="17"/>
        <v>drama</v>
      </c>
      <c r="S165" s="12">
        <f t="shared" si="12"/>
        <v>42243.961273148147</v>
      </c>
      <c r="T165" s="12">
        <f t="shared" si="13"/>
        <v>42278</v>
      </c>
      <c r="U165" s="7">
        <f>Data[[#This Row],[goal]]*VLOOKUP(Data[[#This Row],[currency]], 'Exchange Rates'!$A$1:$C$14, 3, 0)</f>
        <v>2000000</v>
      </c>
      <c r="V165" s="7">
        <f>Data[[#This Row],[pledged]]*VLOOKUP(Data[[#This Row],[currency]], 'Exchange Rates'!$A$1:$C$14, 3, 0)</f>
        <v>0</v>
      </c>
    </row>
    <row r="166" spans="1:22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2"/>
        <v>41841.762743055559</v>
      </c>
      <c r="T166" s="12">
        <f t="shared" si="13"/>
        <v>41901.762743055559</v>
      </c>
      <c r="U166" s="7">
        <f>Data[[#This Row],[goal]]*VLOOKUP(Data[[#This Row],[currency]], 'Exchange Rates'!$A$1:$C$14, 3, 0)</f>
        <v>120000</v>
      </c>
      <c r="V166" s="7">
        <f>Data[[#This Row],[pledged]]*VLOOKUP(Data[[#This Row],[currency]], 'Exchange Rates'!$A$1:$C$14, 3, 0)</f>
        <v>640</v>
      </c>
    </row>
    <row r="167" spans="1:22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>
        <f t="shared" si="15"/>
        <v>0</v>
      </c>
      <c r="Q167" t="str">
        <f t="shared" si="16"/>
        <v>film &amp; video</v>
      </c>
      <c r="R167" t="str">
        <f t="shared" si="17"/>
        <v>drama</v>
      </c>
      <c r="S167" s="12">
        <f t="shared" si="12"/>
        <v>42351.658842592587</v>
      </c>
      <c r="T167" s="12">
        <f t="shared" si="13"/>
        <v>42381.658842592587</v>
      </c>
      <c r="U167" s="7">
        <f>Data[[#This Row],[goal]]*VLOOKUP(Data[[#This Row],[currency]], 'Exchange Rates'!$A$1:$C$14, 3, 0)</f>
        <v>13090</v>
      </c>
      <c r="V167" s="7">
        <f>Data[[#This Row],[pledged]]*VLOOKUP(Data[[#This Row],[currency]], 'Exchange Rates'!$A$1:$C$14, 3, 0)</f>
        <v>0</v>
      </c>
    </row>
    <row r="168" spans="1:22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2"/>
        <v>42721.075949074075</v>
      </c>
      <c r="T168" s="12">
        <f t="shared" si="13"/>
        <v>42751.075949074075</v>
      </c>
      <c r="U168" s="7">
        <f>Data[[#This Row],[goal]]*VLOOKUP(Data[[#This Row],[currency]], 'Exchange Rates'!$A$1:$C$14, 3, 0)</f>
        <v>5000</v>
      </c>
      <c r="V168" s="7">
        <f>Data[[#This Row],[pledged]]*VLOOKUP(Data[[#This Row],[currency]], 'Exchange Rates'!$A$1:$C$14, 3, 0)</f>
        <v>3000</v>
      </c>
    </row>
    <row r="169" spans="1:22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2"/>
        <v>42160.927488425921</v>
      </c>
      <c r="T169" s="12">
        <f t="shared" si="13"/>
        <v>42220.927488425921</v>
      </c>
      <c r="U169" s="7">
        <f>Data[[#This Row],[goal]]*VLOOKUP(Data[[#This Row],[currency]], 'Exchange Rates'!$A$1:$C$14, 3, 0)</f>
        <v>110000</v>
      </c>
      <c r="V169" s="7">
        <f>Data[[#This Row],[pledged]]*VLOOKUP(Data[[#This Row],[currency]], 'Exchange Rates'!$A$1:$C$14, 3, 0)</f>
        <v>11</v>
      </c>
    </row>
    <row r="170" spans="1:22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2"/>
        <v>42052.83530092593</v>
      </c>
      <c r="T170" s="12">
        <f t="shared" si="13"/>
        <v>42082.793634259258</v>
      </c>
      <c r="U170" s="7">
        <f>Data[[#This Row],[goal]]*VLOOKUP(Data[[#This Row],[currency]], 'Exchange Rates'!$A$1:$C$14, 3, 0)</f>
        <v>8000</v>
      </c>
      <c r="V170" s="7">
        <f>Data[[#This Row],[pledged]]*VLOOKUP(Data[[#This Row],[currency]], 'Exchange Rates'!$A$1:$C$14, 3, 0)</f>
        <v>325</v>
      </c>
    </row>
    <row r="171" spans="1:22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2"/>
        <v>41900.505312499998</v>
      </c>
      <c r="T171" s="12">
        <f t="shared" si="13"/>
        <v>41930.505312499998</v>
      </c>
      <c r="U171" s="7">
        <f>Data[[#This Row],[goal]]*VLOOKUP(Data[[#This Row],[currency]], 'Exchange Rates'!$A$1:$C$14, 3, 0)</f>
        <v>1925</v>
      </c>
      <c r="V171" s="7">
        <f>Data[[#This Row],[pledged]]*VLOOKUP(Data[[#This Row],[currency]], 'Exchange Rates'!$A$1:$C$14, 3, 0)</f>
        <v>431.2</v>
      </c>
    </row>
    <row r="172" spans="1:22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2"/>
        <v>42216.977812500001</v>
      </c>
      <c r="T172" s="12">
        <f t="shared" si="13"/>
        <v>42246.227777777778</v>
      </c>
      <c r="U172" s="7">
        <f>Data[[#This Row],[goal]]*VLOOKUP(Data[[#This Row],[currency]], 'Exchange Rates'!$A$1:$C$14, 3, 0)</f>
        <v>10000</v>
      </c>
      <c r="V172" s="7">
        <f>Data[[#This Row],[pledged]]*VLOOKUP(Data[[#This Row],[currency]], 'Exchange Rates'!$A$1:$C$14, 3, 0)</f>
        <v>325</v>
      </c>
    </row>
    <row r="173" spans="1:22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2"/>
        <v>42534.180717592593</v>
      </c>
      <c r="T173" s="12">
        <f t="shared" si="13"/>
        <v>42594.180717592593</v>
      </c>
      <c r="U173" s="7">
        <f>Data[[#This Row],[goal]]*VLOOKUP(Data[[#This Row],[currency]], 'Exchange Rates'!$A$1:$C$14, 3, 0)</f>
        <v>50000</v>
      </c>
      <c r="V173" s="7">
        <f>Data[[#This Row],[pledged]]*VLOOKUP(Data[[#This Row],[currency]], 'Exchange Rates'!$A$1:$C$14, 3, 0)</f>
        <v>1</v>
      </c>
    </row>
    <row r="174" spans="1:22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>
        <f t="shared" si="15"/>
        <v>0</v>
      </c>
      <c r="Q174" t="str">
        <f t="shared" si="16"/>
        <v>film &amp; video</v>
      </c>
      <c r="R174" t="str">
        <f t="shared" si="17"/>
        <v>drama</v>
      </c>
      <c r="S174" s="12">
        <f t="shared" si="12"/>
        <v>42047.394942129627</v>
      </c>
      <c r="T174" s="12">
        <f t="shared" si="13"/>
        <v>42082.353275462956</v>
      </c>
      <c r="U174" s="7">
        <f>Data[[#This Row],[goal]]*VLOOKUP(Data[[#This Row],[currency]], 'Exchange Rates'!$A$1:$C$14, 3, 0)</f>
        <v>95000</v>
      </c>
      <c r="V174" s="7">
        <f>Data[[#This Row],[pledged]]*VLOOKUP(Data[[#This Row],[currency]], 'Exchange Rates'!$A$1:$C$14, 3, 0)</f>
        <v>0</v>
      </c>
    </row>
    <row r="175" spans="1:22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>
        <f t="shared" si="15"/>
        <v>0</v>
      </c>
      <c r="Q175" t="str">
        <f t="shared" si="16"/>
        <v>film &amp; video</v>
      </c>
      <c r="R175" t="str">
        <f t="shared" si="17"/>
        <v>drama</v>
      </c>
      <c r="S175" s="12">
        <f t="shared" si="12"/>
        <v>42033.573009259257</v>
      </c>
      <c r="T175" s="12">
        <f t="shared" si="13"/>
        <v>42063.573009259257</v>
      </c>
      <c r="U175" s="7">
        <f>Data[[#This Row],[goal]]*VLOOKUP(Data[[#This Row],[currency]], 'Exchange Rates'!$A$1:$C$14, 3, 0)</f>
        <v>854.7</v>
      </c>
      <c r="V175" s="7">
        <f>Data[[#This Row],[pledged]]*VLOOKUP(Data[[#This Row],[currency]], 'Exchange Rates'!$A$1:$C$14, 3, 0)</f>
        <v>0</v>
      </c>
    </row>
    <row r="176" spans="1:22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>
        <f t="shared" si="15"/>
        <v>0</v>
      </c>
      <c r="Q176" t="str">
        <f t="shared" si="16"/>
        <v>film &amp; video</v>
      </c>
      <c r="R176" t="str">
        <f t="shared" si="17"/>
        <v>drama</v>
      </c>
      <c r="S176" s="12">
        <f t="shared" si="12"/>
        <v>42072.758981481486</v>
      </c>
      <c r="T176" s="12">
        <f t="shared" si="13"/>
        <v>42132.758981481486</v>
      </c>
      <c r="U176" s="7">
        <f>Data[[#This Row],[goal]]*VLOOKUP(Data[[#This Row],[currency]], 'Exchange Rates'!$A$1:$C$14, 3, 0)</f>
        <v>5040</v>
      </c>
      <c r="V176" s="7">
        <f>Data[[#This Row],[pledged]]*VLOOKUP(Data[[#This Row],[currency]], 'Exchange Rates'!$A$1:$C$14, 3, 0)</f>
        <v>0</v>
      </c>
    </row>
    <row r="177" spans="1:22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2"/>
        <v>41855.777905092589</v>
      </c>
      <c r="T177" s="12">
        <f t="shared" si="13"/>
        <v>41880.777905092589</v>
      </c>
      <c r="U177" s="7">
        <f>Data[[#This Row],[goal]]*VLOOKUP(Data[[#This Row],[currency]], 'Exchange Rates'!$A$1:$C$14, 3, 0)</f>
        <v>15400</v>
      </c>
      <c r="V177" s="7">
        <f>Data[[#This Row],[pledged]]*VLOOKUP(Data[[#This Row],[currency]], 'Exchange Rates'!$A$1:$C$14, 3, 0)</f>
        <v>998.69</v>
      </c>
    </row>
    <row r="178" spans="1:22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>
        <f t="shared" si="15"/>
        <v>0</v>
      </c>
      <c r="Q178" t="str">
        <f t="shared" si="16"/>
        <v>film &amp; video</v>
      </c>
      <c r="R178" t="str">
        <f t="shared" si="17"/>
        <v>drama</v>
      </c>
      <c r="S178" s="12">
        <f t="shared" si="12"/>
        <v>42191.824062500003</v>
      </c>
      <c r="T178" s="12">
        <f t="shared" si="13"/>
        <v>42221.824062500003</v>
      </c>
      <c r="U178" s="7">
        <f>Data[[#This Row],[goal]]*VLOOKUP(Data[[#This Row],[currency]], 'Exchange Rates'!$A$1:$C$14, 3, 0)</f>
        <v>1500</v>
      </c>
      <c r="V178" s="7">
        <f>Data[[#This Row],[pledged]]*VLOOKUP(Data[[#This Row],[currency]], 'Exchange Rates'!$A$1:$C$14, 3, 0)</f>
        <v>0</v>
      </c>
    </row>
    <row r="179" spans="1:22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2"/>
        <v>42070.047754629632</v>
      </c>
      <c r="T179" s="12">
        <f t="shared" si="13"/>
        <v>42087.00608796296</v>
      </c>
      <c r="U179" s="7">
        <f>Data[[#This Row],[goal]]*VLOOKUP(Data[[#This Row],[currency]], 'Exchange Rates'!$A$1:$C$14, 3, 0)</f>
        <v>450</v>
      </c>
      <c r="V179" s="7">
        <f>Data[[#This Row],[pledged]]*VLOOKUP(Data[[#This Row],[currency]], 'Exchange Rates'!$A$1:$C$14, 3, 0)</f>
        <v>180</v>
      </c>
    </row>
    <row r="180" spans="1:22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>
        <f t="shared" si="15"/>
        <v>0</v>
      </c>
      <c r="Q180" t="str">
        <f t="shared" si="16"/>
        <v>film &amp; video</v>
      </c>
      <c r="R180" t="str">
        <f t="shared" si="17"/>
        <v>drama</v>
      </c>
      <c r="S180" s="12">
        <f t="shared" si="12"/>
        <v>42304.955381944441</v>
      </c>
      <c r="T180" s="12">
        <f t="shared" si="13"/>
        <v>42334.997048611112</v>
      </c>
      <c r="U180" s="7">
        <f>Data[[#This Row],[goal]]*VLOOKUP(Data[[#This Row],[currency]], 'Exchange Rates'!$A$1:$C$14, 3, 0)</f>
        <v>420000</v>
      </c>
      <c r="V180" s="7">
        <f>Data[[#This Row],[pledged]]*VLOOKUP(Data[[#This Row],[currency]], 'Exchange Rates'!$A$1:$C$14, 3, 0)</f>
        <v>0</v>
      </c>
    </row>
    <row r="181" spans="1:22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2"/>
        <v>42403.080497685187</v>
      </c>
      <c r="T181" s="12">
        <f t="shared" si="13"/>
        <v>42433.080497685187</v>
      </c>
      <c r="U181" s="7">
        <f>Data[[#This Row],[goal]]*VLOOKUP(Data[[#This Row],[currency]], 'Exchange Rates'!$A$1:$C$14, 3, 0)</f>
        <v>1000</v>
      </c>
      <c r="V181" s="7">
        <f>Data[[#This Row],[pledged]]*VLOOKUP(Data[[#This Row],[currency]], 'Exchange Rates'!$A$1:$C$14, 3, 0)</f>
        <v>200</v>
      </c>
    </row>
    <row r="182" spans="1:22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2"/>
        <v>42067.991238425922</v>
      </c>
      <c r="T182" s="12">
        <f t="shared" si="13"/>
        <v>42107.791666666672</v>
      </c>
      <c r="U182" s="7">
        <f>Data[[#This Row],[goal]]*VLOOKUP(Data[[#This Row],[currency]], 'Exchange Rates'!$A$1:$C$14, 3, 0)</f>
        <v>924</v>
      </c>
      <c r="V182" s="7">
        <f>Data[[#This Row],[pledged]]*VLOOKUP(Data[[#This Row],[currency]], 'Exchange Rates'!$A$1:$C$14, 3, 0)</f>
        <v>308.77</v>
      </c>
    </row>
    <row r="183" spans="1:22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2"/>
        <v>42147.741840277777</v>
      </c>
      <c r="T183" s="12">
        <f t="shared" si="13"/>
        <v>42177.741840277777</v>
      </c>
      <c r="U183" s="7">
        <f>Data[[#This Row],[goal]]*VLOOKUP(Data[[#This Row],[currency]], 'Exchange Rates'!$A$1:$C$14, 3, 0)</f>
        <v>2635.71</v>
      </c>
      <c r="V183" s="7">
        <f>Data[[#This Row],[pledged]]*VLOOKUP(Data[[#This Row],[currency]], 'Exchange Rates'!$A$1:$C$14, 3, 0)</f>
        <v>555.94000000000005</v>
      </c>
    </row>
    <row r="184" spans="1:22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>
        <f t="shared" si="15"/>
        <v>0</v>
      </c>
      <c r="Q184" t="str">
        <f t="shared" si="16"/>
        <v>film &amp; video</v>
      </c>
      <c r="R184" t="str">
        <f t="shared" si="17"/>
        <v>drama</v>
      </c>
      <c r="S184" s="12">
        <f t="shared" si="12"/>
        <v>42712.011944444443</v>
      </c>
      <c r="T184" s="12">
        <f t="shared" si="13"/>
        <v>42742.011944444443</v>
      </c>
      <c r="U184" s="7">
        <f>Data[[#This Row],[goal]]*VLOOKUP(Data[[#This Row],[currency]], 'Exchange Rates'!$A$1:$C$14, 3, 0)</f>
        <v>1000</v>
      </c>
      <c r="V184" s="7">
        <f>Data[[#This Row],[pledged]]*VLOOKUP(Data[[#This Row],[currency]], 'Exchange Rates'!$A$1:$C$14, 3, 0)</f>
        <v>0</v>
      </c>
    </row>
    <row r="185" spans="1:22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2"/>
        <v>41939.810300925928</v>
      </c>
      <c r="T185" s="12">
        <f t="shared" si="13"/>
        <v>41969.851967592593</v>
      </c>
      <c r="U185" s="7">
        <f>Data[[#This Row],[goal]]*VLOOKUP(Data[[#This Row],[currency]], 'Exchange Rates'!$A$1:$C$14, 3, 0)</f>
        <v>9625</v>
      </c>
      <c r="V185" s="7">
        <f>Data[[#This Row],[pledged]]*VLOOKUP(Data[[#This Row],[currency]], 'Exchange Rates'!$A$1:$C$14, 3, 0)</f>
        <v>3451.14</v>
      </c>
    </row>
    <row r="186" spans="1:22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2"/>
        <v>41825.791226851856</v>
      </c>
      <c r="T186" s="12">
        <f t="shared" si="13"/>
        <v>41883.165972222225</v>
      </c>
      <c r="U186" s="7">
        <f>Data[[#This Row],[goal]]*VLOOKUP(Data[[#This Row],[currency]], 'Exchange Rates'!$A$1:$C$14, 3, 0)</f>
        <v>1980</v>
      </c>
      <c r="V186" s="7">
        <f>Data[[#This Row],[pledged]]*VLOOKUP(Data[[#This Row],[currency]], 'Exchange Rates'!$A$1:$C$14, 3, 0)</f>
        <v>67.320000000000007</v>
      </c>
    </row>
    <row r="187" spans="1:22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2"/>
        <v>42570.91133101852</v>
      </c>
      <c r="T187" s="12">
        <f t="shared" si="13"/>
        <v>42600.91133101852</v>
      </c>
      <c r="U187" s="7">
        <f>Data[[#This Row],[goal]]*VLOOKUP(Data[[#This Row],[currency]], 'Exchange Rates'!$A$1:$C$14, 3, 0)</f>
        <v>361599.99999999994</v>
      </c>
      <c r="V187" s="7">
        <f>Data[[#This Row],[pledged]]*VLOOKUP(Data[[#This Row],[currency]], 'Exchange Rates'!$A$1:$C$14, 3, 0)</f>
        <v>19887.999999999996</v>
      </c>
    </row>
    <row r="188" spans="1:22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>
        <f t="shared" si="15"/>
        <v>0</v>
      </c>
      <c r="Q188" t="str">
        <f t="shared" si="16"/>
        <v>film &amp; video</v>
      </c>
      <c r="R188" t="str">
        <f t="shared" si="17"/>
        <v>drama</v>
      </c>
      <c r="S188" s="12">
        <f t="shared" si="12"/>
        <v>42767.812893518523</v>
      </c>
      <c r="T188" s="12">
        <f t="shared" si="13"/>
        <v>42797.833333333328</v>
      </c>
      <c r="U188" s="7">
        <f>Data[[#This Row],[goal]]*VLOOKUP(Data[[#This Row],[currency]], 'Exchange Rates'!$A$1:$C$14, 3, 0)</f>
        <v>5000</v>
      </c>
      <c r="V188" s="7">
        <f>Data[[#This Row],[pledged]]*VLOOKUP(Data[[#This Row],[currency]], 'Exchange Rates'!$A$1:$C$14, 3, 0)</f>
        <v>0</v>
      </c>
    </row>
    <row r="189" spans="1:22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2"/>
        <v>42182.234456018516</v>
      </c>
      <c r="T189" s="12">
        <f t="shared" si="13"/>
        <v>42206.290972222225</v>
      </c>
      <c r="U189" s="7">
        <f>Data[[#This Row],[goal]]*VLOOKUP(Data[[#This Row],[currency]], 'Exchange Rates'!$A$1:$C$14, 3, 0)</f>
        <v>5000</v>
      </c>
      <c r="V189" s="7">
        <f>Data[[#This Row],[pledged]]*VLOOKUP(Data[[#This Row],[currency]], 'Exchange Rates'!$A$1:$C$14, 3, 0)</f>
        <v>800</v>
      </c>
    </row>
    <row r="190" spans="1:22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>
        <f t="shared" si="15"/>
        <v>0</v>
      </c>
      <c r="Q190" t="str">
        <f t="shared" si="16"/>
        <v>film &amp; video</v>
      </c>
      <c r="R190" t="str">
        <f t="shared" si="17"/>
        <v>drama</v>
      </c>
      <c r="S190" s="12">
        <f t="shared" si="12"/>
        <v>41857.18304398148</v>
      </c>
      <c r="T190" s="12">
        <f t="shared" si="13"/>
        <v>41887.18304398148</v>
      </c>
      <c r="U190" s="7">
        <f>Data[[#This Row],[goal]]*VLOOKUP(Data[[#This Row],[currency]], 'Exchange Rates'!$A$1:$C$14, 3, 0)</f>
        <v>1500</v>
      </c>
      <c r="V190" s="7">
        <f>Data[[#This Row],[pledged]]*VLOOKUP(Data[[#This Row],[currency]], 'Exchange Rates'!$A$1:$C$14, 3, 0)</f>
        <v>0</v>
      </c>
    </row>
    <row r="191" spans="1:22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2"/>
        <v>42556.690706018519</v>
      </c>
      <c r="T191" s="12">
        <f t="shared" si="13"/>
        <v>42616.690706018519</v>
      </c>
      <c r="U191" s="7">
        <f>Data[[#This Row],[goal]]*VLOOKUP(Data[[#This Row],[currency]], 'Exchange Rates'!$A$1:$C$14, 3, 0)</f>
        <v>500000</v>
      </c>
      <c r="V191" s="7">
        <f>Data[[#This Row],[pledged]]*VLOOKUP(Data[[#This Row],[currency]], 'Exchange Rates'!$A$1:$C$14, 3, 0)</f>
        <v>345</v>
      </c>
    </row>
    <row r="192" spans="1:22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2"/>
        <v>42527.650995370372</v>
      </c>
      <c r="T192" s="12">
        <f t="shared" si="13"/>
        <v>42537.650995370372</v>
      </c>
      <c r="U192" s="7">
        <f>Data[[#This Row],[goal]]*VLOOKUP(Data[[#This Row],[currency]], 'Exchange Rates'!$A$1:$C$14, 3, 0)</f>
        <v>12000</v>
      </c>
      <c r="V192" s="7">
        <f>Data[[#This Row],[pledged]]*VLOOKUP(Data[[#This Row],[currency]], 'Exchange Rates'!$A$1:$C$14, 3, 0)</f>
        <v>50</v>
      </c>
    </row>
    <row r="193" spans="1:22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2"/>
        <v>42239.441412037035</v>
      </c>
      <c r="T193" s="12">
        <f t="shared" si="13"/>
        <v>42279.441412037035</v>
      </c>
      <c r="U193" s="7">
        <f>Data[[#This Row],[goal]]*VLOOKUP(Data[[#This Row],[currency]], 'Exchange Rates'!$A$1:$C$14, 3, 0)</f>
        <v>6850.0000000000009</v>
      </c>
      <c r="V193" s="7">
        <f>Data[[#This Row],[pledged]]*VLOOKUP(Data[[#This Row],[currency]], 'Exchange Rates'!$A$1:$C$14, 3, 0)</f>
        <v>342.5</v>
      </c>
    </row>
    <row r="194" spans="1:22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ref="S194:S257" si="18">(((J194/60)/60)/24)+DATE(1970,1,1)</f>
        <v>41899.792037037041</v>
      </c>
      <c r="T194" s="12">
        <f t="shared" ref="T194:T257" si="19">(((I194/60)/60)/24)+DATE(1970,1,1)</f>
        <v>41929.792037037041</v>
      </c>
      <c r="U194" s="7">
        <f>Data[[#This Row],[goal]]*VLOOKUP(Data[[#This Row],[currency]], 'Exchange Rates'!$A$1:$C$14, 3, 0)</f>
        <v>1000000</v>
      </c>
      <c r="V194" s="7">
        <f>Data[[#This Row],[pledged]]*VLOOKUP(Data[[#This Row],[currency]], 'Exchange Rates'!$A$1:$C$14, 3, 0)</f>
        <v>17</v>
      </c>
    </row>
    <row r="195" spans="1:22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</f>
        <v>0</v>
      </c>
      <c r="P195" s="7">
        <f t="shared" ref="P195:P258" si="21">IF(L195 = 0, 0, E195/L195)</f>
        <v>0</v>
      </c>
      <c r="Q195" t="str">
        <f t="shared" ref="Q195:Q258" si="22">MID(N195, 1, FIND("/", N195)-1)</f>
        <v>film &amp; video</v>
      </c>
      <c r="R195" t="str">
        <f t="shared" ref="R195:R258" si="23">MID(N195,  FIND("/", N195)+1, 100)</f>
        <v>drama</v>
      </c>
      <c r="S195" s="12">
        <f t="shared" si="18"/>
        <v>41911.934791666667</v>
      </c>
      <c r="T195" s="12">
        <f t="shared" si="19"/>
        <v>41971.976458333331</v>
      </c>
      <c r="U195" s="7">
        <f>Data[[#This Row],[goal]]*VLOOKUP(Data[[#This Row],[currency]], 'Exchange Rates'!$A$1:$C$14, 3, 0)</f>
        <v>770</v>
      </c>
      <c r="V195" s="7">
        <f>Data[[#This Row],[pledged]]*VLOOKUP(Data[[#This Row],[currency]], 'Exchange Rates'!$A$1:$C$14, 3, 0)</f>
        <v>0</v>
      </c>
    </row>
    <row r="196" spans="1:22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 s="7">
        <f t="shared" si="21"/>
        <v>1</v>
      </c>
      <c r="Q196" t="str">
        <f t="shared" si="22"/>
        <v>film &amp; video</v>
      </c>
      <c r="R196" t="str">
        <f t="shared" si="23"/>
        <v>drama</v>
      </c>
      <c r="S196" s="12">
        <f t="shared" si="18"/>
        <v>42375.996886574074</v>
      </c>
      <c r="T196" s="12">
        <f t="shared" si="19"/>
        <v>42435.996886574074</v>
      </c>
      <c r="U196" s="7">
        <f>Data[[#This Row],[goal]]*VLOOKUP(Data[[#This Row],[currency]], 'Exchange Rates'!$A$1:$C$14, 3, 0)</f>
        <v>1925</v>
      </c>
      <c r="V196" s="7">
        <f>Data[[#This Row],[pledged]]*VLOOKUP(Data[[#This Row],[currency]], 'Exchange Rates'!$A$1:$C$14, 3, 0)</f>
        <v>2.31</v>
      </c>
    </row>
    <row r="197" spans="1:22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7">
        <f t="shared" si="21"/>
        <v>0</v>
      </c>
      <c r="Q197" t="str">
        <f t="shared" si="22"/>
        <v>film &amp; video</v>
      </c>
      <c r="R197" t="str">
        <f t="shared" si="23"/>
        <v>drama</v>
      </c>
      <c r="S197" s="12">
        <f t="shared" si="18"/>
        <v>42135.67050925926</v>
      </c>
      <c r="T197" s="12">
        <f t="shared" si="19"/>
        <v>42195.67050925926</v>
      </c>
      <c r="U197" s="7">
        <f>Data[[#This Row],[goal]]*VLOOKUP(Data[[#This Row],[currency]], 'Exchange Rates'!$A$1:$C$14, 3, 0)</f>
        <v>2000000</v>
      </c>
      <c r="V197" s="7">
        <f>Data[[#This Row],[pledged]]*VLOOKUP(Data[[#This Row],[currency]], 'Exchange Rates'!$A$1:$C$14, 3, 0)</f>
        <v>0</v>
      </c>
    </row>
    <row r="198" spans="1:22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 s="7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2">
        <f t="shared" si="18"/>
        <v>42259.542800925927</v>
      </c>
      <c r="T198" s="12">
        <f t="shared" si="19"/>
        <v>42287.875</v>
      </c>
      <c r="U198" s="7">
        <f>Data[[#This Row],[goal]]*VLOOKUP(Data[[#This Row],[currency]], 'Exchange Rates'!$A$1:$C$14, 3, 0)</f>
        <v>2695</v>
      </c>
      <c r="V198" s="7">
        <f>Data[[#This Row],[pledged]]*VLOOKUP(Data[[#This Row],[currency]], 'Exchange Rates'!$A$1:$C$14, 3, 0)</f>
        <v>1128.05</v>
      </c>
    </row>
    <row r="199" spans="1:22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 s="7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2">
        <f t="shared" si="18"/>
        <v>42741.848379629635</v>
      </c>
      <c r="T199" s="12">
        <f t="shared" si="19"/>
        <v>42783.875</v>
      </c>
      <c r="U199" s="7">
        <f>Data[[#This Row],[goal]]*VLOOKUP(Data[[#This Row],[currency]], 'Exchange Rates'!$A$1:$C$14, 3, 0)</f>
        <v>1925</v>
      </c>
      <c r="V199" s="7">
        <f>Data[[#This Row],[pledged]]*VLOOKUP(Data[[#This Row],[currency]], 'Exchange Rates'!$A$1:$C$14, 3, 0)</f>
        <v>201.74</v>
      </c>
    </row>
    <row r="200" spans="1:22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 s="7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2">
        <f t="shared" si="18"/>
        <v>41887.383356481485</v>
      </c>
      <c r="T200" s="12">
        <f t="shared" si="19"/>
        <v>41917.383356481485</v>
      </c>
      <c r="U200" s="7">
        <f>Data[[#This Row],[goal]]*VLOOKUP(Data[[#This Row],[currency]], 'Exchange Rates'!$A$1:$C$14, 3, 0)</f>
        <v>25000</v>
      </c>
      <c r="V200" s="7">
        <f>Data[[#This Row],[pledged]]*VLOOKUP(Data[[#This Row],[currency]], 'Exchange Rates'!$A$1:$C$14, 3, 0)</f>
        <v>279</v>
      </c>
    </row>
    <row r="201" spans="1:22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7">
        <f t="shared" si="21"/>
        <v>0</v>
      </c>
      <c r="Q201" t="str">
        <f t="shared" si="22"/>
        <v>film &amp; video</v>
      </c>
      <c r="R201" t="str">
        <f t="shared" si="23"/>
        <v>drama</v>
      </c>
      <c r="S201" s="12">
        <f t="shared" si="18"/>
        <v>42584.123865740738</v>
      </c>
      <c r="T201" s="12">
        <f t="shared" si="19"/>
        <v>42614.123865740738</v>
      </c>
      <c r="U201" s="7">
        <f>Data[[#This Row],[goal]]*VLOOKUP(Data[[#This Row],[currency]], 'Exchange Rates'!$A$1:$C$14, 3, 0)</f>
        <v>10000</v>
      </c>
      <c r="V201" s="7">
        <f>Data[[#This Row],[pledged]]*VLOOKUP(Data[[#This Row],[currency]], 'Exchange Rates'!$A$1:$C$14, 3, 0)</f>
        <v>0</v>
      </c>
    </row>
    <row r="202" spans="1:22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 s="7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2">
        <f t="shared" si="18"/>
        <v>41867.083368055559</v>
      </c>
      <c r="T202" s="12">
        <f t="shared" si="19"/>
        <v>41897.083368055559</v>
      </c>
      <c r="U202" s="7">
        <f>Data[[#This Row],[goal]]*VLOOKUP(Data[[#This Row],[currency]], 'Exchange Rates'!$A$1:$C$14, 3, 0)</f>
        <v>6000</v>
      </c>
      <c r="V202" s="7">
        <f>Data[[#This Row],[pledged]]*VLOOKUP(Data[[#This Row],[currency]], 'Exchange Rates'!$A$1:$C$14, 3, 0)</f>
        <v>1571.55</v>
      </c>
    </row>
    <row r="203" spans="1:22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 s="7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2">
        <f t="shared" si="18"/>
        <v>42023.818622685183</v>
      </c>
      <c r="T203" s="12">
        <f t="shared" si="19"/>
        <v>42043.818622685183</v>
      </c>
      <c r="U203" s="7">
        <f>Data[[#This Row],[goal]]*VLOOKUP(Data[[#This Row],[currency]], 'Exchange Rates'!$A$1:$C$14, 3, 0)</f>
        <v>650</v>
      </c>
      <c r="V203" s="7">
        <f>Data[[#This Row],[pledged]]*VLOOKUP(Data[[#This Row],[currency]], 'Exchange Rates'!$A$1:$C$14, 3, 0)</f>
        <v>380</v>
      </c>
    </row>
    <row r="204" spans="1:22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7">
        <f t="shared" si="21"/>
        <v>0</v>
      </c>
      <c r="Q204" t="str">
        <f t="shared" si="22"/>
        <v>film &amp; video</v>
      </c>
      <c r="R204" t="str">
        <f t="shared" si="23"/>
        <v>drama</v>
      </c>
      <c r="S204" s="12">
        <f t="shared" si="18"/>
        <v>42255.927824074075</v>
      </c>
      <c r="T204" s="12">
        <f t="shared" si="19"/>
        <v>42285.874305555553</v>
      </c>
      <c r="U204" s="7">
        <f>Data[[#This Row],[goal]]*VLOOKUP(Data[[#This Row],[currency]], 'Exchange Rates'!$A$1:$C$14, 3, 0)</f>
        <v>6000</v>
      </c>
      <c r="V204" s="7">
        <f>Data[[#This Row],[pledged]]*VLOOKUP(Data[[#This Row],[currency]], 'Exchange Rates'!$A$1:$C$14, 3, 0)</f>
        <v>0</v>
      </c>
    </row>
    <row r="205" spans="1:22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 s="7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2">
        <f t="shared" si="18"/>
        <v>41973.847962962958</v>
      </c>
      <c r="T205" s="12">
        <f t="shared" si="19"/>
        <v>42033.847962962958</v>
      </c>
      <c r="U205" s="7">
        <f>Data[[#This Row],[goal]]*VLOOKUP(Data[[#This Row],[currency]], 'Exchange Rates'!$A$1:$C$14, 3, 0)</f>
        <v>1925</v>
      </c>
      <c r="V205" s="7">
        <f>Data[[#This Row],[pledged]]*VLOOKUP(Data[[#This Row],[currency]], 'Exchange Rates'!$A$1:$C$14, 3, 0)</f>
        <v>574.41999999999996</v>
      </c>
    </row>
    <row r="206" spans="1:22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 s="7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2">
        <f t="shared" si="18"/>
        <v>42556.583368055552</v>
      </c>
      <c r="T206" s="12">
        <f t="shared" si="19"/>
        <v>42586.583368055552</v>
      </c>
      <c r="U206" s="7">
        <f>Data[[#This Row],[goal]]*VLOOKUP(Data[[#This Row],[currency]], 'Exchange Rates'!$A$1:$C$14, 3, 0)</f>
        <v>411000.00000000006</v>
      </c>
      <c r="V206" s="7">
        <f>Data[[#This Row],[pledged]]*VLOOKUP(Data[[#This Row],[currency]], 'Exchange Rates'!$A$1:$C$14, 3, 0)</f>
        <v>208466.05000000002</v>
      </c>
    </row>
    <row r="207" spans="1:22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 s="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2">
        <f t="shared" si="18"/>
        <v>42248.632199074069</v>
      </c>
      <c r="T207" s="12">
        <f t="shared" si="19"/>
        <v>42283.632199074069</v>
      </c>
      <c r="U207" s="7">
        <f>Data[[#This Row],[goal]]*VLOOKUP(Data[[#This Row],[currency]], 'Exchange Rates'!$A$1:$C$14, 3, 0)</f>
        <v>8000</v>
      </c>
      <c r="V207" s="7">
        <f>Data[[#This Row],[pledged]]*VLOOKUP(Data[[#This Row],[currency]], 'Exchange Rates'!$A$1:$C$14, 3, 0)</f>
        <v>1300</v>
      </c>
    </row>
    <row r="208" spans="1:22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7">
        <f t="shared" si="21"/>
        <v>0</v>
      </c>
      <c r="Q208" t="str">
        <f t="shared" si="22"/>
        <v>film &amp; video</v>
      </c>
      <c r="R208" t="str">
        <f t="shared" si="23"/>
        <v>drama</v>
      </c>
      <c r="S208" s="12">
        <f t="shared" si="18"/>
        <v>42567.004432870366</v>
      </c>
      <c r="T208" s="12">
        <f t="shared" si="19"/>
        <v>42588.004432870366</v>
      </c>
      <c r="U208" s="7">
        <f>Data[[#This Row],[goal]]*VLOOKUP(Data[[#This Row],[currency]], 'Exchange Rates'!$A$1:$C$14, 3, 0)</f>
        <v>12700</v>
      </c>
      <c r="V208" s="7">
        <f>Data[[#This Row],[pledged]]*VLOOKUP(Data[[#This Row],[currency]], 'Exchange Rates'!$A$1:$C$14, 3, 0)</f>
        <v>0</v>
      </c>
    </row>
    <row r="209" spans="1:22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 s="7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2">
        <f t="shared" si="18"/>
        <v>41978.197199074071</v>
      </c>
      <c r="T209" s="12">
        <f t="shared" si="19"/>
        <v>42008.197199074071</v>
      </c>
      <c r="U209" s="7">
        <f>Data[[#This Row],[goal]]*VLOOKUP(Data[[#This Row],[currency]], 'Exchange Rates'!$A$1:$C$14, 3, 0)</f>
        <v>18480</v>
      </c>
      <c r="V209" s="7">
        <f>Data[[#This Row],[pledged]]*VLOOKUP(Data[[#This Row],[currency]], 'Exchange Rates'!$A$1:$C$14, 3, 0)</f>
        <v>2811.6</v>
      </c>
    </row>
    <row r="210" spans="1:22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7">
        <f t="shared" si="21"/>
        <v>0</v>
      </c>
      <c r="Q210" t="str">
        <f t="shared" si="22"/>
        <v>film &amp; video</v>
      </c>
      <c r="R210" t="str">
        <f t="shared" si="23"/>
        <v>drama</v>
      </c>
      <c r="S210" s="12">
        <f t="shared" si="18"/>
        <v>41959.369988425926</v>
      </c>
      <c r="T210" s="12">
        <f t="shared" si="19"/>
        <v>41989.369988425926</v>
      </c>
      <c r="U210" s="7">
        <f>Data[[#This Row],[goal]]*VLOOKUP(Data[[#This Row],[currency]], 'Exchange Rates'!$A$1:$C$14, 3, 0)</f>
        <v>68500</v>
      </c>
      <c r="V210" s="7">
        <f>Data[[#This Row],[pledged]]*VLOOKUP(Data[[#This Row],[currency]], 'Exchange Rates'!$A$1:$C$14, 3, 0)</f>
        <v>0</v>
      </c>
    </row>
    <row r="211" spans="1:22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7">
        <f t="shared" si="21"/>
        <v>0</v>
      </c>
      <c r="Q211" t="str">
        <f t="shared" si="22"/>
        <v>film &amp; video</v>
      </c>
      <c r="R211" t="str">
        <f t="shared" si="23"/>
        <v>drama</v>
      </c>
      <c r="S211" s="12">
        <f t="shared" si="18"/>
        <v>42165.922858796301</v>
      </c>
      <c r="T211" s="12">
        <f t="shared" si="19"/>
        <v>42195.922858796301</v>
      </c>
      <c r="U211" s="7">
        <f>Data[[#This Row],[goal]]*VLOOKUP(Data[[#This Row],[currency]], 'Exchange Rates'!$A$1:$C$14, 3, 0)</f>
        <v>25000</v>
      </c>
      <c r="V211" s="7">
        <f>Data[[#This Row],[pledged]]*VLOOKUP(Data[[#This Row],[currency]], 'Exchange Rates'!$A$1:$C$14, 3, 0)</f>
        <v>0</v>
      </c>
    </row>
    <row r="212" spans="1:22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 s="7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2">
        <f t="shared" si="18"/>
        <v>42249.064722222218</v>
      </c>
      <c r="T212" s="12">
        <f t="shared" si="19"/>
        <v>42278.208333333328</v>
      </c>
      <c r="U212" s="7">
        <f>Data[[#This Row],[goal]]*VLOOKUP(Data[[#This Row],[currency]], 'Exchange Rates'!$A$1:$C$14, 3, 0)</f>
        <v>12000</v>
      </c>
      <c r="V212" s="7">
        <f>Data[[#This Row],[pledged]]*VLOOKUP(Data[[#This Row],[currency]], 'Exchange Rates'!$A$1:$C$14, 3, 0)</f>
        <v>3030</v>
      </c>
    </row>
    <row r="213" spans="1:22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 s="7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2">
        <f t="shared" si="18"/>
        <v>42236.159918981488</v>
      </c>
      <c r="T213" s="12">
        <f t="shared" si="19"/>
        <v>42266.159918981488</v>
      </c>
      <c r="U213" s="7">
        <f>Data[[#This Row],[goal]]*VLOOKUP(Data[[#This Row],[currency]], 'Exchange Rates'!$A$1:$C$14, 3, 0)</f>
        <v>5000</v>
      </c>
      <c r="V213" s="7">
        <f>Data[[#This Row],[pledged]]*VLOOKUP(Data[[#This Row],[currency]], 'Exchange Rates'!$A$1:$C$14, 3, 0)</f>
        <v>2230</v>
      </c>
    </row>
    <row r="214" spans="1:22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 s="7">
        <f t="shared" si="21"/>
        <v>1</v>
      </c>
      <c r="Q214" t="str">
        <f t="shared" si="22"/>
        <v>film &amp; video</v>
      </c>
      <c r="R214" t="str">
        <f t="shared" si="23"/>
        <v>drama</v>
      </c>
      <c r="S214" s="12">
        <f t="shared" si="18"/>
        <v>42416.881018518514</v>
      </c>
      <c r="T214" s="12">
        <f t="shared" si="19"/>
        <v>42476.839351851857</v>
      </c>
      <c r="U214" s="7">
        <f>Data[[#This Row],[goal]]*VLOOKUP(Data[[#This Row],[currency]], 'Exchange Rates'!$A$1:$C$14, 3, 0)</f>
        <v>6300</v>
      </c>
      <c r="V214" s="7">
        <f>Data[[#This Row],[pledged]]*VLOOKUP(Data[[#This Row],[currency]], 'Exchange Rates'!$A$1:$C$14, 3, 0)</f>
        <v>1</v>
      </c>
    </row>
    <row r="215" spans="1:22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 s="7">
        <f t="shared" si="21"/>
        <v>20</v>
      </c>
      <c r="Q215" t="str">
        <f t="shared" si="22"/>
        <v>film &amp; video</v>
      </c>
      <c r="R215" t="str">
        <f t="shared" si="23"/>
        <v>drama</v>
      </c>
      <c r="S215" s="12">
        <f t="shared" si="18"/>
        <v>42202.594293981485</v>
      </c>
      <c r="T215" s="12">
        <f t="shared" si="19"/>
        <v>42232.587974537033</v>
      </c>
      <c r="U215" s="7">
        <f>Data[[#This Row],[goal]]*VLOOKUP(Data[[#This Row],[currency]], 'Exchange Rates'!$A$1:$C$14, 3, 0)</f>
        <v>50000</v>
      </c>
      <c r="V215" s="7">
        <f>Data[[#This Row],[pledged]]*VLOOKUP(Data[[#This Row],[currency]], 'Exchange Rates'!$A$1:$C$14, 3, 0)</f>
        <v>20</v>
      </c>
    </row>
    <row r="216" spans="1:22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 s="7">
        <f t="shared" si="21"/>
        <v>1</v>
      </c>
      <c r="Q216" t="str">
        <f t="shared" si="22"/>
        <v>film &amp; video</v>
      </c>
      <c r="R216" t="str">
        <f t="shared" si="23"/>
        <v>drama</v>
      </c>
      <c r="S216" s="12">
        <f t="shared" si="18"/>
        <v>42009.64061342593</v>
      </c>
      <c r="T216" s="12">
        <f t="shared" si="19"/>
        <v>42069.64061342593</v>
      </c>
      <c r="U216" s="7">
        <f>Data[[#This Row],[goal]]*VLOOKUP(Data[[#This Row],[currency]], 'Exchange Rates'!$A$1:$C$14, 3, 0)</f>
        <v>12500</v>
      </c>
      <c r="V216" s="7">
        <f>Data[[#This Row],[pledged]]*VLOOKUP(Data[[#This Row],[currency]], 'Exchange Rates'!$A$1:$C$14, 3, 0)</f>
        <v>1</v>
      </c>
    </row>
    <row r="217" spans="1:22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 s="7">
        <f t="shared" si="21"/>
        <v>10</v>
      </c>
      <c r="Q217" t="str">
        <f t="shared" si="22"/>
        <v>film &amp; video</v>
      </c>
      <c r="R217" t="str">
        <f t="shared" si="23"/>
        <v>drama</v>
      </c>
      <c r="S217" s="12">
        <f t="shared" si="18"/>
        <v>42375.230115740742</v>
      </c>
      <c r="T217" s="12">
        <f t="shared" si="19"/>
        <v>42417.999305555553</v>
      </c>
      <c r="U217" s="7">
        <f>Data[[#This Row],[goal]]*VLOOKUP(Data[[#This Row],[currency]], 'Exchange Rates'!$A$1:$C$14, 3, 0)</f>
        <v>3388</v>
      </c>
      <c r="V217" s="7">
        <f>Data[[#This Row],[pledged]]*VLOOKUP(Data[[#This Row],[currency]], 'Exchange Rates'!$A$1:$C$14, 3, 0)</f>
        <v>7.7</v>
      </c>
    </row>
    <row r="218" spans="1:22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 s="7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2">
        <f t="shared" si="18"/>
        <v>42066.958761574075</v>
      </c>
      <c r="T218" s="12">
        <f t="shared" si="19"/>
        <v>42116.917094907403</v>
      </c>
      <c r="U218" s="7">
        <f>Data[[#This Row],[goal]]*VLOOKUP(Data[[#This Row],[currency]], 'Exchange Rates'!$A$1:$C$14, 3, 0)</f>
        <v>50000</v>
      </c>
      <c r="V218" s="7">
        <f>Data[[#This Row],[pledged]]*VLOOKUP(Data[[#This Row],[currency]], 'Exchange Rates'!$A$1:$C$14, 3, 0)</f>
        <v>27849.22</v>
      </c>
    </row>
    <row r="219" spans="1:22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 s="7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2">
        <f t="shared" si="18"/>
        <v>41970.64061342593</v>
      </c>
      <c r="T219" s="12">
        <f t="shared" si="19"/>
        <v>42001.64061342593</v>
      </c>
      <c r="U219" s="7">
        <f>Data[[#This Row],[goal]]*VLOOKUP(Data[[#This Row],[currency]], 'Exchange Rates'!$A$1:$C$14, 3, 0)</f>
        <v>878999.99999999988</v>
      </c>
      <c r="V219" s="7">
        <f>Data[[#This Row],[pledged]]*VLOOKUP(Data[[#This Row],[currency]], 'Exchange Rates'!$A$1:$C$14, 3, 0)</f>
        <v>104978.96999999999</v>
      </c>
    </row>
    <row r="220" spans="1:22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 s="7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2">
        <f t="shared" si="18"/>
        <v>42079.628344907411</v>
      </c>
      <c r="T220" s="12">
        <f t="shared" si="19"/>
        <v>42139.628344907411</v>
      </c>
      <c r="U220" s="7">
        <f>Data[[#This Row],[goal]]*VLOOKUP(Data[[#This Row],[currency]], 'Exchange Rates'!$A$1:$C$14, 3, 0)</f>
        <v>5000</v>
      </c>
      <c r="V220" s="7">
        <f>Data[[#This Row],[pledged]]*VLOOKUP(Data[[#This Row],[currency]], 'Exchange Rates'!$A$1:$C$14, 3, 0)</f>
        <v>100</v>
      </c>
    </row>
    <row r="221" spans="1:22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 s="7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2">
        <f t="shared" si="18"/>
        <v>42429.326678240745</v>
      </c>
      <c r="T221" s="12">
        <f t="shared" si="19"/>
        <v>42461.290972222225</v>
      </c>
      <c r="U221" s="7">
        <f>Data[[#This Row],[goal]]*VLOOKUP(Data[[#This Row],[currency]], 'Exchange Rates'!$A$1:$C$14, 3, 0)</f>
        <v>50000</v>
      </c>
      <c r="V221" s="7">
        <f>Data[[#This Row],[pledged]]*VLOOKUP(Data[[#This Row],[currency]], 'Exchange Rates'!$A$1:$C$14, 3, 0)</f>
        <v>8815</v>
      </c>
    </row>
    <row r="222" spans="1:22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 s="7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2">
        <f t="shared" si="18"/>
        <v>42195.643865740742</v>
      </c>
      <c r="T222" s="12">
        <f t="shared" si="19"/>
        <v>42236.837499999994</v>
      </c>
      <c r="U222" s="7">
        <f>Data[[#This Row],[goal]]*VLOOKUP(Data[[#This Row],[currency]], 'Exchange Rates'!$A$1:$C$14, 3, 0)</f>
        <v>50000</v>
      </c>
      <c r="V222" s="7">
        <f>Data[[#This Row],[pledged]]*VLOOKUP(Data[[#This Row],[currency]], 'Exchange Rates'!$A$1:$C$14, 3, 0)</f>
        <v>360</v>
      </c>
    </row>
    <row r="223" spans="1:22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7">
        <f t="shared" si="21"/>
        <v>0</v>
      </c>
      <c r="Q223" t="str">
        <f t="shared" si="22"/>
        <v>film &amp; video</v>
      </c>
      <c r="R223" t="str">
        <f t="shared" si="23"/>
        <v>drama</v>
      </c>
      <c r="S223" s="12">
        <f t="shared" si="18"/>
        <v>42031.837546296301</v>
      </c>
      <c r="T223" s="12">
        <f t="shared" si="19"/>
        <v>42091.79587962963</v>
      </c>
      <c r="U223" s="7">
        <f>Data[[#This Row],[goal]]*VLOOKUP(Data[[#This Row],[currency]], 'Exchange Rates'!$A$1:$C$14, 3, 0)</f>
        <v>50000</v>
      </c>
      <c r="V223" s="7">
        <f>Data[[#This Row],[pledged]]*VLOOKUP(Data[[#This Row],[currency]], 'Exchange Rates'!$A$1:$C$14, 3, 0)</f>
        <v>0</v>
      </c>
    </row>
    <row r="224" spans="1:22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 s="7">
        <f t="shared" si="21"/>
        <v>65</v>
      </c>
      <c r="Q224" t="str">
        <f t="shared" si="22"/>
        <v>film &amp; video</v>
      </c>
      <c r="R224" t="str">
        <f t="shared" si="23"/>
        <v>drama</v>
      </c>
      <c r="S224" s="12">
        <f t="shared" si="18"/>
        <v>42031.769884259258</v>
      </c>
      <c r="T224" s="12">
        <f t="shared" si="19"/>
        <v>42090.110416666663</v>
      </c>
      <c r="U224" s="7">
        <f>Data[[#This Row],[goal]]*VLOOKUP(Data[[#This Row],[currency]], 'Exchange Rates'!$A$1:$C$14, 3, 0)</f>
        <v>1000</v>
      </c>
      <c r="V224" s="7">
        <f>Data[[#This Row],[pledged]]*VLOOKUP(Data[[#This Row],[currency]], 'Exchange Rates'!$A$1:$C$14, 3, 0)</f>
        <v>130</v>
      </c>
    </row>
    <row r="225" spans="1:22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7">
        <f t="shared" si="21"/>
        <v>0</v>
      </c>
      <c r="Q225" t="str">
        <f t="shared" si="22"/>
        <v>film &amp; video</v>
      </c>
      <c r="R225" t="str">
        <f t="shared" si="23"/>
        <v>drama</v>
      </c>
      <c r="S225" s="12">
        <f t="shared" si="18"/>
        <v>42482.048032407409</v>
      </c>
      <c r="T225" s="12">
        <f t="shared" si="19"/>
        <v>42512.045138888891</v>
      </c>
      <c r="U225" s="7">
        <f>Data[[#This Row],[goal]]*VLOOKUP(Data[[#This Row],[currency]], 'Exchange Rates'!$A$1:$C$14, 3, 0)</f>
        <v>1500000</v>
      </c>
      <c r="V225" s="7">
        <f>Data[[#This Row],[pledged]]*VLOOKUP(Data[[#This Row],[currency]], 'Exchange Rates'!$A$1:$C$14, 3, 0)</f>
        <v>0</v>
      </c>
    </row>
    <row r="226" spans="1:22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7">
        <f t="shared" si="21"/>
        <v>0</v>
      </c>
      <c r="Q226" t="str">
        <f t="shared" si="22"/>
        <v>film &amp; video</v>
      </c>
      <c r="R226" t="str">
        <f t="shared" si="23"/>
        <v>drama</v>
      </c>
      <c r="S226" s="12">
        <f t="shared" si="18"/>
        <v>42135.235254629632</v>
      </c>
      <c r="T226" s="12">
        <f t="shared" si="19"/>
        <v>42195.235254629632</v>
      </c>
      <c r="U226" s="7">
        <f>Data[[#This Row],[goal]]*VLOOKUP(Data[[#This Row],[currency]], 'Exchange Rates'!$A$1:$C$14, 3, 0)</f>
        <v>8220000.0000000009</v>
      </c>
      <c r="V226" s="7">
        <f>Data[[#This Row],[pledged]]*VLOOKUP(Data[[#This Row],[currency]], 'Exchange Rates'!$A$1:$C$14, 3, 0)</f>
        <v>0</v>
      </c>
    </row>
    <row r="227" spans="1:22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7">
        <f t="shared" si="21"/>
        <v>0</v>
      </c>
      <c r="Q227" t="str">
        <f t="shared" si="22"/>
        <v>film &amp; video</v>
      </c>
      <c r="R227" t="str">
        <f t="shared" si="23"/>
        <v>drama</v>
      </c>
      <c r="S227" s="12">
        <f t="shared" si="18"/>
        <v>42438.961273148147</v>
      </c>
      <c r="T227" s="12">
        <f t="shared" si="19"/>
        <v>42468.919606481482</v>
      </c>
      <c r="U227" s="7">
        <f>Data[[#This Row],[goal]]*VLOOKUP(Data[[#This Row],[currency]], 'Exchange Rates'!$A$1:$C$14, 3, 0)</f>
        <v>200</v>
      </c>
      <c r="V227" s="7">
        <f>Data[[#This Row],[pledged]]*VLOOKUP(Data[[#This Row],[currency]], 'Exchange Rates'!$A$1:$C$14, 3, 0)</f>
        <v>0</v>
      </c>
    </row>
    <row r="228" spans="1:22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 s="7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2">
        <f t="shared" si="18"/>
        <v>42106.666018518517</v>
      </c>
      <c r="T228" s="12">
        <f t="shared" si="19"/>
        <v>42155.395138888889</v>
      </c>
      <c r="U228" s="7">
        <f>Data[[#This Row],[goal]]*VLOOKUP(Data[[#This Row],[currency]], 'Exchange Rates'!$A$1:$C$14, 3, 0)</f>
        <v>22330</v>
      </c>
      <c r="V228" s="7">
        <f>Data[[#This Row],[pledged]]*VLOOKUP(Data[[#This Row],[currency]], 'Exchange Rates'!$A$1:$C$14, 3, 0)</f>
        <v>192.5</v>
      </c>
    </row>
    <row r="229" spans="1:22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7">
        <f t="shared" si="21"/>
        <v>0</v>
      </c>
      <c r="Q229" t="str">
        <f t="shared" si="22"/>
        <v>film &amp; video</v>
      </c>
      <c r="R229" t="str">
        <f t="shared" si="23"/>
        <v>drama</v>
      </c>
      <c r="S229" s="12">
        <f t="shared" si="18"/>
        <v>42164.893993055557</v>
      </c>
      <c r="T229" s="12">
        <f t="shared" si="19"/>
        <v>42194.893993055557</v>
      </c>
      <c r="U229" s="7">
        <f>Data[[#This Row],[goal]]*VLOOKUP(Data[[#This Row],[currency]], 'Exchange Rates'!$A$1:$C$14, 3, 0)</f>
        <v>28000</v>
      </c>
      <c r="V229" s="7">
        <f>Data[[#This Row],[pledged]]*VLOOKUP(Data[[#This Row],[currency]], 'Exchange Rates'!$A$1:$C$14, 3, 0)</f>
        <v>0</v>
      </c>
    </row>
    <row r="230" spans="1:22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7">
        <f t="shared" si="21"/>
        <v>0</v>
      </c>
      <c r="Q230" t="str">
        <f t="shared" si="22"/>
        <v>film &amp; video</v>
      </c>
      <c r="R230" t="str">
        <f t="shared" si="23"/>
        <v>drama</v>
      </c>
      <c r="S230" s="12">
        <f t="shared" si="18"/>
        <v>42096.686400462961</v>
      </c>
      <c r="T230" s="12">
        <f t="shared" si="19"/>
        <v>42156.686400462961</v>
      </c>
      <c r="U230" s="7">
        <f>Data[[#This Row],[goal]]*VLOOKUP(Data[[#This Row],[currency]], 'Exchange Rates'!$A$1:$C$14, 3, 0)</f>
        <v>6160</v>
      </c>
      <c r="V230" s="7">
        <f>Data[[#This Row],[pledged]]*VLOOKUP(Data[[#This Row],[currency]], 'Exchange Rates'!$A$1:$C$14, 3, 0)</f>
        <v>0</v>
      </c>
    </row>
    <row r="231" spans="1:22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7">
        <f t="shared" si="21"/>
        <v>0</v>
      </c>
      <c r="Q231" t="str">
        <f t="shared" si="22"/>
        <v>film &amp; video</v>
      </c>
      <c r="R231" t="str">
        <f t="shared" si="23"/>
        <v>drama</v>
      </c>
      <c r="S231" s="12">
        <f t="shared" si="18"/>
        <v>42383.933993055558</v>
      </c>
      <c r="T231" s="12">
        <f t="shared" si="19"/>
        <v>42413.933993055558</v>
      </c>
      <c r="U231" s="7">
        <f>Data[[#This Row],[goal]]*VLOOKUP(Data[[#This Row],[currency]], 'Exchange Rates'!$A$1:$C$14, 3, 0)</f>
        <v>2520</v>
      </c>
      <c r="V231" s="7">
        <f>Data[[#This Row],[pledged]]*VLOOKUP(Data[[#This Row],[currency]], 'Exchange Rates'!$A$1:$C$14, 3, 0)</f>
        <v>0</v>
      </c>
    </row>
    <row r="232" spans="1:22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 s="7">
        <f t="shared" si="21"/>
        <v>30</v>
      </c>
      <c r="Q232" t="str">
        <f t="shared" si="22"/>
        <v>film &amp; video</v>
      </c>
      <c r="R232" t="str">
        <f t="shared" si="23"/>
        <v>drama</v>
      </c>
      <c r="S232" s="12">
        <f t="shared" si="18"/>
        <v>42129.777210648142</v>
      </c>
      <c r="T232" s="12">
        <f t="shared" si="19"/>
        <v>42159.777210648142</v>
      </c>
      <c r="U232" s="7">
        <f>Data[[#This Row],[goal]]*VLOOKUP(Data[[#This Row],[currency]], 'Exchange Rates'!$A$1:$C$14, 3, 0)</f>
        <v>15000</v>
      </c>
      <c r="V232" s="7">
        <f>Data[[#This Row],[pledged]]*VLOOKUP(Data[[#This Row],[currency]], 'Exchange Rates'!$A$1:$C$14, 3, 0)</f>
        <v>60</v>
      </c>
    </row>
    <row r="233" spans="1:22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7">
        <f t="shared" si="21"/>
        <v>0</v>
      </c>
      <c r="Q233" t="str">
        <f t="shared" si="22"/>
        <v>film &amp; video</v>
      </c>
      <c r="R233" t="str">
        <f t="shared" si="23"/>
        <v>drama</v>
      </c>
      <c r="S233" s="12">
        <f t="shared" si="18"/>
        <v>42341.958923611113</v>
      </c>
      <c r="T233" s="12">
        <f t="shared" si="19"/>
        <v>42371.958923611113</v>
      </c>
      <c r="U233" s="7">
        <f>Data[[#This Row],[goal]]*VLOOKUP(Data[[#This Row],[currency]], 'Exchange Rates'!$A$1:$C$14, 3, 0)</f>
        <v>1500000</v>
      </c>
      <c r="V233" s="7">
        <f>Data[[#This Row],[pledged]]*VLOOKUP(Data[[#This Row],[currency]], 'Exchange Rates'!$A$1:$C$14, 3, 0)</f>
        <v>0</v>
      </c>
    </row>
    <row r="234" spans="1:22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 s="7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2">
        <f t="shared" si="18"/>
        <v>42032.82576388889</v>
      </c>
      <c r="T234" s="12">
        <f t="shared" si="19"/>
        <v>42062.82576388889</v>
      </c>
      <c r="U234" s="7">
        <f>Data[[#This Row],[goal]]*VLOOKUP(Data[[#This Row],[currency]], 'Exchange Rates'!$A$1:$C$14, 3, 0)</f>
        <v>3080</v>
      </c>
      <c r="V234" s="7">
        <f>Data[[#This Row],[pledged]]*VLOOKUP(Data[[#This Row],[currency]], 'Exchange Rates'!$A$1:$C$14, 3, 0)</f>
        <v>84.7</v>
      </c>
    </row>
    <row r="235" spans="1:22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7">
        <f t="shared" si="21"/>
        <v>0</v>
      </c>
      <c r="Q235" t="str">
        <f t="shared" si="22"/>
        <v>film &amp; video</v>
      </c>
      <c r="R235" t="str">
        <f t="shared" si="23"/>
        <v>drama</v>
      </c>
      <c r="S235" s="12">
        <f t="shared" si="18"/>
        <v>42612.911712962959</v>
      </c>
      <c r="T235" s="12">
        <f t="shared" si="19"/>
        <v>42642.911712962959</v>
      </c>
      <c r="U235" s="7">
        <f>Data[[#This Row],[goal]]*VLOOKUP(Data[[#This Row],[currency]], 'Exchange Rates'!$A$1:$C$14, 3, 0)</f>
        <v>350000</v>
      </c>
      <c r="V235" s="7">
        <f>Data[[#This Row],[pledged]]*VLOOKUP(Data[[#This Row],[currency]], 'Exchange Rates'!$A$1:$C$14, 3, 0)</f>
        <v>0</v>
      </c>
    </row>
    <row r="236" spans="1:22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 s="7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2">
        <f t="shared" si="18"/>
        <v>42136.035405092596</v>
      </c>
      <c r="T236" s="12">
        <f t="shared" si="19"/>
        <v>42176.035405092596</v>
      </c>
      <c r="U236" s="7">
        <f>Data[[#This Row],[goal]]*VLOOKUP(Data[[#This Row],[currency]], 'Exchange Rates'!$A$1:$C$14, 3, 0)</f>
        <v>1000</v>
      </c>
      <c r="V236" s="7">
        <f>Data[[#This Row],[pledged]]*VLOOKUP(Data[[#This Row],[currency]], 'Exchange Rates'!$A$1:$C$14, 3, 0)</f>
        <v>401</v>
      </c>
    </row>
    <row r="237" spans="1:22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7">
        <f t="shared" si="21"/>
        <v>0</v>
      </c>
      <c r="Q237" t="str">
        <f t="shared" si="22"/>
        <v>film &amp; video</v>
      </c>
      <c r="R237" t="str">
        <f t="shared" si="23"/>
        <v>drama</v>
      </c>
      <c r="S237" s="12">
        <f t="shared" si="18"/>
        <v>42164.908530092594</v>
      </c>
      <c r="T237" s="12">
        <f t="shared" si="19"/>
        <v>42194.908530092594</v>
      </c>
      <c r="U237" s="7">
        <f>Data[[#This Row],[goal]]*VLOOKUP(Data[[#This Row],[currency]], 'Exchange Rates'!$A$1:$C$14, 3, 0)</f>
        <v>10000</v>
      </c>
      <c r="V237" s="7">
        <f>Data[[#This Row],[pledged]]*VLOOKUP(Data[[#This Row],[currency]], 'Exchange Rates'!$A$1:$C$14, 3, 0)</f>
        <v>0</v>
      </c>
    </row>
    <row r="238" spans="1:22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7">
        <f t="shared" si="21"/>
        <v>0</v>
      </c>
      <c r="Q238" t="str">
        <f t="shared" si="22"/>
        <v>film &amp; video</v>
      </c>
      <c r="R238" t="str">
        <f t="shared" si="23"/>
        <v>drama</v>
      </c>
      <c r="S238" s="12">
        <f t="shared" si="18"/>
        <v>42321.08447916666</v>
      </c>
      <c r="T238" s="12">
        <f t="shared" si="19"/>
        <v>42374</v>
      </c>
      <c r="U238" s="7">
        <f>Data[[#This Row],[goal]]*VLOOKUP(Data[[#This Row],[currency]], 'Exchange Rates'!$A$1:$C$14, 3, 0)</f>
        <v>150000</v>
      </c>
      <c r="V238" s="7">
        <f>Data[[#This Row],[pledged]]*VLOOKUP(Data[[#This Row],[currency]], 'Exchange Rates'!$A$1:$C$14, 3, 0)</f>
        <v>0</v>
      </c>
    </row>
    <row r="239" spans="1:22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 s="7">
        <f t="shared" si="21"/>
        <v>50</v>
      </c>
      <c r="Q239" t="str">
        <f t="shared" si="22"/>
        <v>film &amp; video</v>
      </c>
      <c r="R239" t="str">
        <f t="shared" si="23"/>
        <v>drama</v>
      </c>
      <c r="S239" s="12">
        <f t="shared" si="18"/>
        <v>42377.577187499999</v>
      </c>
      <c r="T239" s="12">
        <f t="shared" si="19"/>
        <v>42437.577187499999</v>
      </c>
      <c r="U239" s="7">
        <f>Data[[#This Row],[goal]]*VLOOKUP(Data[[#This Row],[currency]], 'Exchange Rates'!$A$1:$C$14, 3, 0)</f>
        <v>15000</v>
      </c>
      <c r="V239" s="7">
        <f>Data[[#This Row],[pledged]]*VLOOKUP(Data[[#This Row],[currency]], 'Exchange Rates'!$A$1:$C$14, 3, 0)</f>
        <v>50</v>
      </c>
    </row>
    <row r="240" spans="1:22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7">
        <f t="shared" si="21"/>
        <v>0</v>
      </c>
      <c r="Q240" t="str">
        <f t="shared" si="22"/>
        <v>film &amp; video</v>
      </c>
      <c r="R240" t="str">
        <f t="shared" si="23"/>
        <v>drama</v>
      </c>
      <c r="S240" s="12">
        <f t="shared" si="18"/>
        <v>42713.962499999994</v>
      </c>
      <c r="T240" s="12">
        <f t="shared" si="19"/>
        <v>42734.375</v>
      </c>
      <c r="U240" s="7">
        <f>Data[[#This Row],[goal]]*VLOOKUP(Data[[#This Row],[currency]], 'Exchange Rates'!$A$1:$C$14, 3, 0)</f>
        <v>26000</v>
      </c>
      <c r="V240" s="7">
        <f>Data[[#This Row],[pledged]]*VLOOKUP(Data[[#This Row],[currency]], 'Exchange Rates'!$A$1:$C$14, 3, 0)</f>
        <v>0</v>
      </c>
    </row>
    <row r="241" spans="1:22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 s="7">
        <f t="shared" si="21"/>
        <v>50</v>
      </c>
      <c r="Q241" t="str">
        <f t="shared" si="22"/>
        <v>film &amp; video</v>
      </c>
      <c r="R241" t="str">
        <f t="shared" si="23"/>
        <v>drama</v>
      </c>
      <c r="S241" s="12">
        <f t="shared" si="18"/>
        <v>42297.110300925924</v>
      </c>
      <c r="T241" s="12">
        <f t="shared" si="19"/>
        <v>42316.5</v>
      </c>
      <c r="U241" s="7">
        <f>Data[[#This Row],[goal]]*VLOOKUP(Data[[#This Row],[currency]], 'Exchange Rates'!$A$1:$C$14, 3, 0)</f>
        <v>1370</v>
      </c>
      <c r="V241" s="7">
        <f>Data[[#This Row],[pledged]]*VLOOKUP(Data[[#This Row],[currency]], 'Exchange Rates'!$A$1:$C$14, 3, 0)</f>
        <v>342.5</v>
      </c>
    </row>
    <row r="242" spans="1:22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 s="7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2">
        <f t="shared" si="18"/>
        <v>41354.708460648151</v>
      </c>
      <c r="T242" s="12">
        <f t="shared" si="19"/>
        <v>41399.708460648151</v>
      </c>
      <c r="U242" s="7">
        <f>Data[[#This Row],[goal]]*VLOOKUP(Data[[#This Row],[currency]], 'Exchange Rates'!$A$1:$C$14, 3, 0)</f>
        <v>15000</v>
      </c>
      <c r="V242" s="7">
        <f>Data[[#This Row],[pledged]]*VLOOKUP(Data[[#This Row],[currency]], 'Exchange Rates'!$A$1:$C$14, 3, 0)</f>
        <v>16145.12</v>
      </c>
    </row>
    <row r="243" spans="1:22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 s="7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2">
        <f t="shared" si="18"/>
        <v>41949.697962962964</v>
      </c>
      <c r="T243" s="12">
        <f t="shared" si="19"/>
        <v>41994.697962962964</v>
      </c>
      <c r="U243" s="7">
        <f>Data[[#This Row],[goal]]*VLOOKUP(Data[[#This Row],[currency]], 'Exchange Rates'!$A$1:$C$14, 3, 0)</f>
        <v>36400</v>
      </c>
      <c r="V243" s="7">
        <f>Data[[#This Row],[pledged]]*VLOOKUP(Data[[#This Row],[currency]], 'Exchange Rates'!$A$1:$C$14, 3, 0)</f>
        <v>41000</v>
      </c>
    </row>
    <row r="244" spans="1:22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 s="7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2">
        <f t="shared" si="18"/>
        <v>40862.492939814816</v>
      </c>
      <c r="T244" s="12">
        <f t="shared" si="19"/>
        <v>40897.492939814816</v>
      </c>
      <c r="U244" s="7">
        <f>Data[[#This Row],[goal]]*VLOOKUP(Data[[#This Row],[currency]], 'Exchange Rates'!$A$1:$C$14, 3, 0)</f>
        <v>13000</v>
      </c>
      <c r="V244" s="7">
        <f>Data[[#This Row],[pledged]]*VLOOKUP(Data[[#This Row],[currency]], 'Exchange Rates'!$A$1:$C$14, 3, 0)</f>
        <v>14750</v>
      </c>
    </row>
    <row r="245" spans="1:22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 s="7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2">
        <f t="shared" si="18"/>
        <v>41662.047500000001</v>
      </c>
      <c r="T245" s="12">
        <f t="shared" si="19"/>
        <v>41692.047500000001</v>
      </c>
      <c r="U245" s="7">
        <f>Data[[#This Row],[goal]]*VLOOKUP(Data[[#This Row],[currency]], 'Exchange Rates'!$A$1:$C$14, 3, 0)</f>
        <v>25000</v>
      </c>
      <c r="V245" s="7">
        <f>Data[[#This Row],[pledged]]*VLOOKUP(Data[[#This Row],[currency]], 'Exchange Rates'!$A$1:$C$14, 3, 0)</f>
        <v>25648</v>
      </c>
    </row>
    <row r="246" spans="1:22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 s="7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2">
        <f t="shared" si="18"/>
        <v>40213.323599537034</v>
      </c>
      <c r="T246" s="12">
        <f t="shared" si="19"/>
        <v>40253.29583333333</v>
      </c>
      <c r="U246" s="7">
        <f>Data[[#This Row],[goal]]*VLOOKUP(Data[[#This Row],[currency]], 'Exchange Rates'!$A$1:$C$14, 3, 0)</f>
        <v>3500</v>
      </c>
      <c r="V246" s="7">
        <f>Data[[#This Row],[pledged]]*VLOOKUP(Data[[#This Row],[currency]], 'Exchange Rates'!$A$1:$C$14, 3, 0)</f>
        <v>3981.5</v>
      </c>
    </row>
    <row r="247" spans="1:22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 s="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2">
        <f t="shared" si="18"/>
        <v>41107.053067129629</v>
      </c>
      <c r="T247" s="12">
        <f t="shared" si="19"/>
        <v>41137.053067129629</v>
      </c>
      <c r="U247" s="7">
        <f>Data[[#This Row],[goal]]*VLOOKUP(Data[[#This Row],[currency]], 'Exchange Rates'!$A$1:$C$14, 3, 0)</f>
        <v>5000</v>
      </c>
      <c r="V247" s="7">
        <f>Data[[#This Row],[pledged]]*VLOOKUP(Data[[#This Row],[currency]], 'Exchange Rates'!$A$1:$C$14, 3, 0)</f>
        <v>5186</v>
      </c>
    </row>
    <row r="248" spans="1:22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 s="7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2">
        <f t="shared" si="18"/>
        <v>40480.363483796296</v>
      </c>
      <c r="T248" s="12">
        <f t="shared" si="19"/>
        <v>40530.405150462961</v>
      </c>
      <c r="U248" s="7">
        <f>Data[[#This Row],[goal]]*VLOOKUP(Data[[#This Row],[currency]], 'Exchange Rates'!$A$1:$C$14, 3, 0)</f>
        <v>5000</v>
      </c>
      <c r="V248" s="7">
        <f>Data[[#This Row],[pledged]]*VLOOKUP(Data[[#This Row],[currency]], 'Exchange Rates'!$A$1:$C$14, 3, 0)</f>
        <v>15273</v>
      </c>
    </row>
    <row r="249" spans="1:22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 s="7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2">
        <f t="shared" si="18"/>
        <v>40430.604328703703</v>
      </c>
      <c r="T249" s="12">
        <f t="shared" si="19"/>
        <v>40467.152083333334</v>
      </c>
      <c r="U249" s="7">
        <f>Data[[#This Row],[goal]]*VLOOKUP(Data[[#This Row],[currency]], 'Exchange Rates'!$A$1:$C$14, 3, 0)</f>
        <v>5000</v>
      </c>
      <c r="V249" s="7">
        <f>Data[[#This Row],[pledged]]*VLOOKUP(Data[[#This Row],[currency]], 'Exchange Rates'!$A$1:$C$14, 3, 0)</f>
        <v>6705</v>
      </c>
    </row>
    <row r="250" spans="1:22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 s="7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2">
        <f t="shared" si="18"/>
        <v>40870.774409722224</v>
      </c>
      <c r="T250" s="12">
        <f t="shared" si="19"/>
        <v>40915.774409722224</v>
      </c>
      <c r="U250" s="7">
        <f>Data[[#This Row],[goal]]*VLOOKUP(Data[[#This Row],[currency]], 'Exchange Rates'!$A$1:$C$14, 3, 0)</f>
        <v>85000</v>
      </c>
      <c r="V250" s="7">
        <f>Data[[#This Row],[pledged]]*VLOOKUP(Data[[#This Row],[currency]], 'Exchange Rates'!$A$1:$C$14, 3, 0)</f>
        <v>86133</v>
      </c>
    </row>
    <row r="251" spans="1:22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 s="7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2">
        <f t="shared" si="18"/>
        <v>40332.923842592594</v>
      </c>
      <c r="T251" s="12">
        <f t="shared" si="19"/>
        <v>40412.736111111109</v>
      </c>
      <c r="U251" s="7">
        <f>Data[[#This Row],[goal]]*VLOOKUP(Data[[#This Row],[currency]], 'Exchange Rates'!$A$1:$C$14, 3, 0)</f>
        <v>10000</v>
      </c>
      <c r="V251" s="7">
        <f>Data[[#This Row],[pledged]]*VLOOKUP(Data[[#This Row],[currency]], 'Exchange Rates'!$A$1:$C$14, 3, 0)</f>
        <v>11292</v>
      </c>
    </row>
    <row r="252" spans="1:22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 s="7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2">
        <f t="shared" si="18"/>
        <v>41401.565868055557</v>
      </c>
      <c r="T252" s="12">
        <f t="shared" si="19"/>
        <v>41431.565868055557</v>
      </c>
      <c r="U252" s="7">
        <f>Data[[#This Row],[goal]]*VLOOKUP(Data[[#This Row],[currency]], 'Exchange Rates'!$A$1:$C$14, 3, 0)</f>
        <v>30000</v>
      </c>
      <c r="V252" s="7">
        <f>Data[[#This Row],[pledged]]*VLOOKUP(Data[[#This Row],[currency]], 'Exchange Rates'!$A$1:$C$14, 3, 0)</f>
        <v>31675</v>
      </c>
    </row>
    <row r="253" spans="1:22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 s="7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2">
        <f t="shared" si="18"/>
        <v>41013.787569444445</v>
      </c>
      <c r="T253" s="12">
        <f t="shared" si="19"/>
        <v>41045.791666666664</v>
      </c>
      <c r="U253" s="7">
        <f>Data[[#This Row],[goal]]*VLOOKUP(Data[[#This Row],[currency]], 'Exchange Rates'!$A$1:$C$14, 3, 0)</f>
        <v>3500</v>
      </c>
      <c r="V253" s="7">
        <f>Data[[#This Row],[pledged]]*VLOOKUP(Data[[#This Row],[currency]], 'Exchange Rates'!$A$1:$C$14, 3, 0)</f>
        <v>4395</v>
      </c>
    </row>
    <row r="254" spans="1:22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 s="7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2">
        <f t="shared" si="18"/>
        <v>40266.662708333337</v>
      </c>
      <c r="T254" s="12">
        <f t="shared" si="19"/>
        <v>40330.165972222225</v>
      </c>
      <c r="U254" s="7">
        <f>Data[[#This Row],[goal]]*VLOOKUP(Data[[#This Row],[currency]], 'Exchange Rates'!$A$1:$C$14, 3, 0)</f>
        <v>5000</v>
      </c>
      <c r="V254" s="7">
        <f>Data[[#This Row],[pledged]]*VLOOKUP(Data[[#This Row],[currency]], 'Exchange Rates'!$A$1:$C$14, 3, 0)</f>
        <v>9228</v>
      </c>
    </row>
    <row r="255" spans="1:22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 s="7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2">
        <f t="shared" si="18"/>
        <v>40924.650868055556</v>
      </c>
      <c r="T255" s="12">
        <f t="shared" si="19"/>
        <v>40954.650868055556</v>
      </c>
      <c r="U255" s="7">
        <f>Data[[#This Row],[goal]]*VLOOKUP(Data[[#This Row],[currency]], 'Exchange Rates'!$A$1:$C$14, 3, 0)</f>
        <v>1500</v>
      </c>
      <c r="V255" s="7">
        <f>Data[[#This Row],[pledged]]*VLOOKUP(Data[[#This Row],[currency]], 'Exchange Rates'!$A$1:$C$14, 3, 0)</f>
        <v>1511</v>
      </c>
    </row>
    <row r="256" spans="1:22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 s="7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2">
        <f t="shared" si="18"/>
        <v>42263.952662037031</v>
      </c>
      <c r="T256" s="12">
        <f t="shared" si="19"/>
        <v>42294.083333333328</v>
      </c>
      <c r="U256" s="7">
        <f>Data[[#This Row],[goal]]*VLOOKUP(Data[[#This Row],[currency]], 'Exchange Rates'!$A$1:$C$14, 3, 0)</f>
        <v>24000</v>
      </c>
      <c r="V256" s="7">
        <f>Data[[#This Row],[pledged]]*VLOOKUP(Data[[#This Row],[currency]], 'Exchange Rates'!$A$1:$C$14, 3, 0)</f>
        <v>28067.34</v>
      </c>
    </row>
    <row r="257" spans="1:22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 s="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2">
        <f t="shared" si="18"/>
        <v>40588.526412037041</v>
      </c>
      <c r="T257" s="12">
        <f t="shared" si="19"/>
        <v>40618.48474537037</v>
      </c>
      <c r="U257" s="7">
        <f>Data[[#This Row],[goal]]*VLOOKUP(Data[[#This Row],[currency]], 'Exchange Rates'!$A$1:$C$14, 3, 0)</f>
        <v>8000</v>
      </c>
      <c r="V257" s="7">
        <f>Data[[#This Row],[pledged]]*VLOOKUP(Data[[#This Row],[currency]], 'Exchange Rates'!$A$1:$C$14, 3, 0)</f>
        <v>8538.66</v>
      </c>
    </row>
    <row r="258" spans="1:22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 s="7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2">
        <f t="shared" ref="S258:S321" si="24">(((J258/60)/60)/24)+DATE(1970,1,1)</f>
        <v>41319.769293981481</v>
      </c>
      <c r="T258" s="12">
        <f t="shared" ref="T258:T321" si="25">(((I258/60)/60)/24)+DATE(1970,1,1)</f>
        <v>41349.769293981481</v>
      </c>
      <c r="U258" s="7">
        <f>Data[[#This Row],[goal]]*VLOOKUP(Data[[#This Row],[currency]], 'Exchange Rates'!$A$1:$C$14, 3, 0)</f>
        <v>13000</v>
      </c>
      <c r="V258" s="7">
        <f>Data[[#This Row],[pledged]]*VLOOKUP(Data[[#This Row],[currency]], 'Exchange Rates'!$A$1:$C$14, 3, 0)</f>
        <v>18083</v>
      </c>
    </row>
    <row r="259" spans="1:22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 s="7">
        <f t="shared" ref="P259:P322" si="27">IF(L259 = 0, 0, E259/L259)</f>
        <v>66.70405357142856</v>
      </c>
      <c r="Q259" t="str">
        <f t="shared" ref="Q259:Q322" si="28">MID(N259, 1, FIND("/", N259)-1)</f>
        <v>film &amp; video</v>
      </c>
      <c r="R259" t="str">
        <f t="shared" ref="R259:R322" si="29">MID(N259,  FIND("/", N259)+1, 100)</f>
        <v>documentary</v>
      </c>
      <c r="S259" s="12">
        <f t="shared" si="24"/>
        <v>42479.626875000002</v>
      </c>
      <c r="T259" s="12">
        <f t="shared" si="25"/>
        <v>42509.626875000002</v>
      </c>
      <c r="U259" s="7">
        <f>Data[[#This Row],[goal]]*VLOOKUP(Data[[#This Row],[currency]], 'Exchange Rates'!$A$1:$C$14, 3, 0)</f>
        <v>35000</v>
      </c>
      <c r="V259" s="7">
        <f>Data[[#This Row],[pledged]]*VLOOKUP(Data[[#This Row],[currency]], 'Exchange Rates'!$A$1:$C$14, 3, 0)</f>
        <v>37354.269999999997</v>
      </c>
    </row>
    <row r="260" spans="1:22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 s="7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2">
        <f t="shared" si="24"/>
        <v>40682.051689814813</v>
      </c>
      <c r="T260" s="12">
        <f t="shared" si="25"/>
        <v>40712.051689814813</v>
      </c>
      <c r="U260" s="7">
        <f>Data[[#This Row],[goal]]*VLOOKUP(Data[[#This Row],[currency]], 'Exchange Rates'!$A$1:$C$14, 3, 0)</f>
        <v>30000</v>
      </c>
      <c r="V260" s="7">
        <f>Data[[#This Row],[pledged]]*VLOOKUP(Data[[#This Row],[currency]], 'Exchange Rates'!$A$1:$C$14, 3, 0)</f>
        <v>57342</v>
      </c>
    </row>
    <row r="261" spans="1:22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 s="7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2">
        <f t="shared" si="24"/>
        <v>42072.738067129627</v>
      </c>
      <c r="T261" s="12">
        <f t="shared" si="25"/>
        <v>42102.738067129627</v>
      </c>
      <c r="U261" s="7">
        <f>Data[[#This Row],[goal]]*VLOOKUP(Data[[#This Row],[currency]], 'Exchange Rates'!$A$1:$C$14, 3, 0)</f>
        <v>75000</v>
      </c>
      <c r="V261" s="7">
        <f>Data[[#This Row],[pledged]]*VLOOKUP(Data[[#This Row],[currency]], 'Exchange Rates'!$A$1:$C$14, 3, 0)</f>
        <v>98953.42</v>
      </c>
    </row>
    <row r="262" spans="1:22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 s="7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2">
        <f t="shared" si="24"/>
        <v>40330.755543981482</v>
      </c>
      <c r="T262" s="12">
        <f t="shared" si="25"/>
        <v>40376.415972222225</v>
      </c>
      <c r="U262" s="7">
        <f>Data[[#This Row],[goal]]*VLOOKUP(Data[[#This Row],[currency]], 'Exchange Rates'!$A$1:$C$14, 3, 0)</f>
        <v>10000</v>
      </c>
      <c r="V262" s="7">
        <f>Data[[#This Row],[pledged]]*VLOOKUP(Data[[#This Row],[currency]], 'Exchange Rates'!$A$1:$C$14, 3, 0)</f>
        <v>10640</v>
      </c>
    </row>
    <row r="263" spans="1:22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 s="7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2">
        <f t="shared" si="24"/>
        <v>41017.885462962964</v>
      </c>
      <c r="T263" s="12">
        <f t="shared" si="25"/>
        <v>41067.621527777781</v>
      </c>
      <c r="U263" s="7">
        <f>Data[[#This Row],[goal]]*VLOOKUP(Data[[#This Row],[currency]], 'Exchange Rates'!$A$1:$C$14, 3, 0)</f>
        <v>20000</v>
      </c>
      <c r="V263" s="7">
        <f>Data[[#This Row],[pledged]]*VLOOKUP(Data[[#This Row],[currency]], 'Exchange Rates'!$A$1:$C$14, 3, 0)</f>
        <v>21480</v>
      </c>
    </row>
    <row r="264" spans="1:22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 s="7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2">
        <f t="shared" si="24"/>
        <v>40555.24800925926</v>
      </c>
      <c r="T264" s="12">
        <f t="shared" si="25"/>
        <v>40600.24800925926</v>
      </c>
      <c r="U264" s="7">
        <f>Data[[#This Row],[goal]]*VLOOKUP(Data[[#This Row],[currency]], 'Exchange Rates'!$A$1:$C$14, 3, 0)</f>
        <v>2500</v>
      </c>
      <c r="V264" s="7">
        <f>Data[[#This Row],[pledged]]*VLOOKUP(Data[[#This Row],[currency]], 'Exchange Rates'!$A$1:$C$14, 3, 0)</f>
        <v>6000</v>
      </c>
    </row>
    <row r="265" spans="1:22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 s="7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2">
        <f t="shared" si="24"/>
        <v>41149.954791666663</v>
      </c>
      <c r="T265" s="12">
        <f t="shared" si="25"/>
        <v>41179.954791666663</v>
      </c>
      <c r="U265" s="7">
        <f>Data[[#This Row],[goal]]*VLOOKUP(Data[[#This Row],[currency]], 'Exchange Rates'!$A$1:$C$14, 3, 0)</f>
        <v>25000</v>
      </c>
      <c r="V265" s="7">
        <f>Data[[#This Row],[pledged]]*VLOOKUP(Data[[#This Row],[currency]], 'Exchange Rates'!$A$1:$C$14, 3, 0)</f>
        <v>29520.27</v>
      </c>
    </row>
    <row r="266" spans="1:22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 s="7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2">
        <f t="shared" si="24"/>
        <v>41010.620312500003</v>
      </c>
      <c r="T266" s="12">
        <f t="shared" si="25"/>
        <v>41040.620312500003</v>
      </c>
      <c r="U266" s="7">
        <f>Data[[#This Row],[goal]]*VLOOKUP(Data[[#This Row],[currency]], 'Exchange Rates'!$A$1:$C$14, 3, 0)</f>
        <v>5000</v>
      </c>
      <c r="V266" s="7">
        <f>Data[[#This Row],[pledged]]*VLOOKUP(Data[[#This Row],[currency]], 'Exchange Rates'!$A$1:$C$14, 3, 0)</f>
        <v>5910</v>
      </c>
    </row>
    <row r="267" spans="1:22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 s="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2">
        <f t="shared" si="24"/>
        <v>40267.245717592588</v>
      </c>
      <c r="T267" s="12">
        <f t="shared" si="25"/>
        <v>40308.844444444447</v>
      </c>
      <c r="U267" s="7">
        <f>Data[[#This Row],[goal]]*VLOOKUP(Data[[#This Row],[currency]], 'Exchange Rates'!$A$1:$C$14, 3, 0)</f>
        <v>5000</v>
      </c>
      <c r="V267" s="7">
        <f>Data[[#This Row],[pledged]]*VLOOKUP(Data[[#This Row],[currency]], 'Exchange Rates'!$A$1:$C$14, 3, 0)</f>
        <v>5555</v>
      </c>
    </row>
    <row r="268" spans="1:22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 s="7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2">
        <f t="shared" si="24"/>
        <v>40205.174849537041</v>
      </c>
      <c r="T268" s="12">
        <f t="shared" si="25"/>
        <v>40291.160416666666</v>
      </c>
      <c r="U268" s="7">
        <f>Data[[#This Row],[goal]]*VLOOKUP(Data[[#This Row],[currency]], 'Exchange Rates'!$A$1:$C$14, 3, 0)</f>
        <v>1000</v>
      </c>
      <c r="V268" s="7">
        <f>Data[[#This Row],[pledged]]*VLOOKUP(Data[[#This Row],[currency]], 'Exchange Rates'!$A$1:$C$14, 3, 0)</f>
        <v>1455</v>
      </c>
    </row>
    <row r="269" spans="1:22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 s="7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2">
        <f t="shared" si="24"/>
        <v>41785.452534722222</v>
      </c>
      <c r="T269" s="12">
        <f t="shared" si="25"/>
        <v>41815.452534722222</v>
      </c>
      <c r="U269" s="7">
        <f>Data[[#This Row],[goal]]*VLOOKUP(Data[[#This Row],[currency]], 'Exchange Rates'!$A$1:$C$14, 3, 0)</f>
        <v>7584.5</v>
      </c>
      <c r="V269" s="7">
        <f>Data[[#This Row],[pledged]]*VLOOKUP(Data[[#This Row],[currency]], 'Exchange Rates'!$A$1:$C$14, 3, 0)</f>
        <v>9983.3888000000006</v>
      </c>
    </row>
    <row r="270" spans="1:22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 s="7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2">
        <f t="shared" si="24"/>
        <v>40809.15252314815</v>
      </c>
      <c r="T270" s="12">
        <f t="shared" si="25"/>
        <v>40854.194189814814</v>
      </c>
      <c r="U270" s="7">
        <f>Data[[#This Row],[goal]]*VLOOKUP(Data[[#This Row],[currency]], 'Exchange Rates'!$A$1:$C$14, 3, 0)</f>
        <v>5000</v>
      </c>
      <c r="V270" s="7">
        <f>Data[[#This Row],[pledged]]*VLOOKUP(Data[[#This Row],[currency]], 'Exchange Rates'!$A$1:$C$14, 3, 0)</f>
        <v>5570</v>
      </c>
    </row>
    <row r="271" spans="1:22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 s="7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2">
        <f t="shared" si="24"/>
        <v>42758.197013888886</v>
      </c>
      <c r="T271" s="12">
        <f t="shared" si="25"/>
        <v>42788.197013888886</v>
      </c>
      <c r="U271" s="7">
        <f>Data[[#This Row],[goal]]*VLOOKUP(Data[[#This Row],[currency]], 'Exchange Rates'!$A$1:$C$14, 3, 0)</f>
        <v>137000</v>
      </c>
      <c r="V271" s="7">
        <f>Data[[#This Row],[pledged]]*VLOOKUP(Data[[#This Row],[currency]], 'Exchange Rates'!$A$1:$C$14, 3, 0)</f>
        <v>201710.26490000001</v>
      </c>
    </row>
    <row r="272" spans="1:22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 s="7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2">
        <f t="shared" si="24"/>
        <v>40637.866550925923</v>
      </c>
      <c r="T272" s="12">
        <f t="shared" si="25"/>
        <v>40688.166666666664</v>
      </c>
      <c r="U272" s="7">
        <f>Data[[#This Row],[goal]]*VLOOKUP(Data[[#This Row],[currency]], 'Exchange Rates'!$A$1:$C$14, 3, 0)</f>
        <v>2300</v>
      </c>
      <c r="V272" s="7">
        <f>Data[[#This Row],[pledged]]*VLOOKUP(Data[[#This Row],[currency]], 'Exchange Rates'!$A$1:$C$14, 3, 0)</f>
        <v>3510</v>
      </c>
    </row>
    <row r="273" spans="1:22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 s="7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2">
        <f t="shared" si="24"/>
        <v>41612.10024305556</v>
      </c>
      <c r="T273" s="12">
        <f t="shared" si="25"/>
        <v>41641.333333333336</v>
      </c>
      <c r="U273" s="7">
        <f>Data[[#This Row],[goal]]*VLOOKUP(Data[[#This Row],[currency]], 'Exchange Rates'!$A$1:$C$14, 3, 0)</f>
        <v>30000</v>
      </c>
      <c r="V273" s="7">
        <f>Data[[#This Row],[pledged]]*VLOOKUP(Data[[#This Row],[currency]], 'Exchange Rates'!$A$1:$C$14, 3, 0)</f>
        <v>31404</v>
      </c>
    </row>
    <row r="274" spans="1:22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 s="7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2">
        <f t="shared" si="24"/>
        <v>40235.900358796294</v>
      </c>
      <c r="T274" s="12">
        <f t="shared" si="25"/>
        <v>40296.78402777778</v>
      </c>
      <c r="U274" s="7">
        <f>Data[[#This Row],[goal]]*VLOOKUP(Data[[#This Row],[currency]], 'Exchange Rates'!$A$1:$C$14, 3, 0)</f>
        <v>3000</v>
      </c>
      <c r="V274" s="7">
        <f>Data[[#This Row],[pledged]]*VLOOKUP(Data[[#This Row],[currency]], 'Exchange Rates'!$A$1:$C$14, 3, 0)</f>
        <v>5323.01</v>
      </c>
    </row>
    <row r="275" spans="1:22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 s="7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2">
        <f t="shared" si="24"/>
        <v>40697.498449074075</v>
      </c>
      <c r="T275" s="12">
        <f t="shared" si="25"/>
        <v>40727.498449074075</v>
      </c>
      <c r="U275" s="7">
        <f>Data[[#This Row],[goal]]*VLOOKUP(Data[[#This Row],[currency]], 'Exchange Rates'!$A$1:$C$14, 3, 0)</f>
        <v>5000</v>
      </c>
      <c r="V275" s="7">
        <f>Data[[#This Row],[pledged]]*VLOOKUP(Data[[#This Row],[currency]], 'Exchange Rates'!$A$1:$C$14, 3, 0)</f>
        <v>5388.79</v>
      </c>
    </row>
    <row r="276" spans="1:22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 s="7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2">
        <f t="shared" si="24"/>
        <v>40969.912372685183</v>
      </c>
      <c r="T276" s="12">
        <f t="shared" si="25"/>
        <v>41004.290972222225</v>
      </c>
      <c r="U276" s="7">
        <f>Data[[#This Row],[goal]]*VLOOKUP(Data[[#This Row],[currency]], 'Exchange Rates'!$A$1:$C$14, 3, 0)</f>
        <v>4000</v>
      </c>
      <c r="V276" s="7">
        <f>Data[[#This Row],[pledged]]*VLOOKUP(Data[[#This Row],[currency]], 'Exchange Rates'!$A$1:$C$14, 3, 0)</f>
        <v>6240</v>
      </c>
    </row>
    <row r="277" spans="1:22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 s="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2">
        <f t="shared" si="24"/>
        <v>41193.032013888893</v>
      </c>
      <c r="T277" s="12">
        <f t="shared" si="25"/>
        <v>41223.073680555557</v>
      </c>
      <c r="U277" s="7">
        <f>Data[[#This Row],[goal]]*VLOOKUP(Data[[#This Row],[currency]], 'Exchange Rates'!$A$1:$C$14, 3, 0)</f>
        <v>20000</v>
      </c>
      <c r="V277" s="7">
        <f>Data[[#This Row],[pledged]]*VLOOKUP(Data[[#This Row],[currency]], 'Exchange Rates'!$A$1:$C$14, 3, 0)</f>
        <v>21679</v>
      </c>
    </row>
    <row r="278" spans="1:22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 s="7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2">
        <f t="shared" si="24"/>
        <v>40967.081874999996</v>
      </c>
      <c r="T278" s="12">
        <f t="shared" si="25"/>
        <v>41027.040208333332</v>
      </c>
      <c r="U278" s="7">
        <f>Data[[#This Row],[goal]]*VLOOKUP(Data[[#This Row],[currency]], 'Exchange Rates'!$A$1:$C$14, 3, 0)</f>
        <v>4000</v>
      </c>
      <c r="V278" s="7">
        <f>Data[[#This Row],[pledged]]*VLOOKUP(Data[[#This Row],[currency]], 'Exchange Rates'!$A$1:$C$14, 3, 0)</f>
        <v>5904</v>
      </c>
    </row>
    <row r="279" spans="1:22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 s="7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2">
        <f t="shared" si="24"/>
        <v>42117.891423611116</v>
      </c>
      <c r="T279" s="12">
        <f t="shared" si="25"/>
        <v>42147.891423611116</v>
      </c>
      <c r="U279" s="7">
        <f>Data[[#This Row],[goal]]*VLOOKUP(Data[[#This Row],[currency]], 'Exchange Rates'!$A$1:$C$14, 3, 0)</f>
        <v>65000</v>
      </c>
      <c r="V279" s="7">
        <f>Data[[#This Row],[pledged]]*VLOOKUP(Data[[#This Row],[currency]], 'Exchange Rates'!$A$1:$C$14, 3, 0)</f>
        <v>71748</v>
      </c>
    </row>
    <row r="280" spans="1:22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 s="7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2">
        <f t="shared" si="24"/>
        <v>41164.040960648148</v>
      </c>
      <c r="T280" s="12">
        <f t="shared" si="25"/>
        <v>41194.040960648148</v>
      </c>
      <c r="U280" s="7">
        <f>Data[[#This Row],[goal]]*VLOOKUP(Data[[#This Row],[currency]], 'Exchange Rates'!$A$1:$C$14, 3, 0)</f>
        <v>27000</v>
      </c>
      <c r="V280" s="7">
        <f>Data[[#This Row],[pledged]]*VLOOKUP(Data[[#This Row],[currency]], 'Exchange Rates'!$A$1:$C$14, 3, 0)</f>
        <v>40594</v>
      </c>
    </row>
    <row r="281" spans="1:22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 s="7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2">
        <f t="shared" si="24"/>
        <v>42759.244166666671</v>
      </c>
      <c r="T281" s="12">
        <f t="shared" si="25"/>
        <v>42793.084027777775</v>
      </c>
      <c r="U281" s="7">
        <f>Data[[#This Row],[goal]]*VLOOKUP(Data[[#This Row],[currency]], 'Exchange Rates'!$A$1:$C$14, 3, 0)</f>
        <v>17000</v>
      </c>
      <c r="V281" s="7">
        <f>Data[[#This Row],[pledged]]*VLOOKUP(Data[[#This Row],[currency]], 'Exchange Rates'!$A$1:$C$14, 3, 0)</f>
        <v>26744.11</v>
      </c>
    </row>
    <row r="282" spans="1:22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 s="7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2">
        <f t="shared" si="24"/>
        <v>41744.590682870366</v>
      </c>
      <c r="T282" s="12">
        <f t="shared" si="25"/>
        <v>41789.590682870366</v>
      </c>
      <c r="U282" s="7">
        <f>Data[[#This Row],[goal]]*VLOOKUP(Data[[#This Row],[currency]], 'Exchange Rates'!$A$1:$C$14, 3, 0)</f>
        <v>75000</v>
      </c>
      <c r="V282" s="7">
        <f>Data[[#This Row],[pledged]]*VLOOKUP(Data[[#This Row],[currency]], 'Exchange Rates'!$A$1:$C$14, 3, 0)</f>
        <v>117108</v>
      </c>
    </row>
    <row r="283" spans="1:22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 s="7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2">
        <f t="shared" si="24"/>
        <v>39950.163344907407</v>
      </c>
      <c r="T283" s="12">
        <f t="shared" si="25"/>
        <v>40035.80972222222</v>
      </c>
      <c r="U283" s="7">
        <f>Data[[#This Row],[goal]]*VLOOKUP(Data[[#This Row],[currency]], 'Exchange Rates'!$A$1:$C$14, 3, 0)</f>
        <v>5500</v>
      </c>
      <c r="V283" s="7">
        <f>Data[[#This Row],[pledged]]*VLOOKUP(Data[[#This Row],[currency]], 'Exchange Rates'!$A$1:$C$14, 3, 0)</f>
        <v>6632.32</v>
      </c>
    </row>
    <row r="284" spans="1:22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 s="7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2">
        <f t="shared" si="24"/>
        <v>40194.920046296298</v>
      </c>
      <c r="T284" s="12">
        <f t="shared" si="25"/>
        <v>40231.916666666664</v>
      </c>
      <c r="U284" s="7">
        <f>Data[[#This Row],[goal]]*VLOOKUP(Data[[#This Row],[currency]], 'Exchange Rates'!$A$1:$C$14, 3, 0)</f>
        <v>45000</v>
      </c>
      <c r="V284" s="7">
        <f>Data[[#This Row],[pledged]]*VLOOKUP(Data[[#This Row],[currency]], 'Exchange Rates'!$A$1:$C$14, 3, 0)</f>
        <v>45535</v>
      </c>
    </row>
    <row r="285" spans="1:22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 s="7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2">
        <f t="shared" si="24"/>
        <v>40675.71</v>
      </c>
      <c r="T285" s="12">
        <f t="shared" si="25"/>
        <v>40695.207638888889</v>
      </c>
      <c r="U285" s="7">
        <f>Data[[#This Row],[goal]]*VLOOKUP(Data[[#This Row],[currency]], 'Exchange Rates'!$A$1:$C$14, 3, 0)</f>
        <v>18000</v>
      </c>
      <c r="V285" s="7">
        <f>Data[[#This Row],[pledged]]*VLOOKUP(Data[[#This Row],[currency]], 'Exchange Rates'!$A$1:$C$14, 3, 0)</f>
        <v>20569.05</v>
      </c>
    </row>
    <row r="286" spans="1:22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 s="7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2">
        <f t="shared" si="24"/>
        <v>40904.738194444442</v>
      </c>
      <c r="T286" s="12">
        <f t="shared" si="25"/>
        <v>40929.738194444442</v>
      </c>
      <c r="U286" s="7">
        <f>Data[[#This Row],[goal]]*VLOOKUP(Data[[#This Row],[currency]], 'Exchange Rates'!$A$1:$C$14, 3, 0)</f>
        <v>40000</v>
      </c>
      <c r="V286" s="7">
        <f>Data[[#This Row],[pledged]]*VLOOKUP(Data[[#This Row],[currency]], 'Exchange Rates'!$A$1:$C$14, 3, 0)</f>
        <v>41850.46</v>
      </c>
    </row>
    <row r="287" spans="1:22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 s="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2">
        <f t="shared" si="24"/>
        <v>41506.756111111114</v>
      </c>
      <c r="T287" s="12">
        <f t="shared" si="25"/>
        <v>41536.756111111114</v>
      </c>
      <c r="U287" s="7">
        <f>Data[[#This Row],[goal]]*VLOOKUP(Data[[#This Row],[currency]], 'Exchange Rates'!$A$1:$C$14, 3, 0)</f>
        <v>14000</v>
      </c>
      <c r="V287" s="7">
        <f>Data[[#This Row],[pledged]]*VLOOKUP(Data[[#This Row],[currency]], 'Exchange Rates'!$A$1:$C$14, 3, 0)</f>
        <v>32035.51</v>
      </c>
    </row>
    <row r="288" spans="1:22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 s="7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2">
        <f t="shared" si="24"/>
        <v>41313.816249999996</v>
      </c>
      <c r="T288" s="12">
        <f t="shared" si="25"/>
        <v>41358.774583333332</v>
      </c>
      <c r="U288" s="7">
        <f>Data[[#This Row],[goal]]*VLOOKUP(Data[[#This Row],[currency]], 'Exchange Rates'!$A$1:$C$14, 3, 0)</f>
        <v>15000</v>
      </c>
      <c r="V288" s="7">
        <f>Data[[#This Row],[pledged]]*VLOOKUP(Data[[#This Row],[currency]], 'Exchange Rates'!$A$1:$C$14, 3, 0)</f>
        <v>16373</v>
      </c>
    </row>
    <row r="289" spans="1:22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 s="7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2">
        <f t="shared" si="24"/>
        <v>41184.277986111112</v>
      </c>
      <c r="T289" s="12">
        <f t="shared" si="25"/>
        <v>41215.166666666664</v>
      </c>
      <c r="U289" s="7">
        <f>Data[[#This Row],[goal]]*VLOOKUP(Data[[#This Row],[currency]], 'Exchange Rates'!$A$1:$C$14, 3, 0)</f>
        <v>15000</v>
      </c>
      <c r="V289" s="7">
        <f>Data[[#This Row],[pledged]]*VLOOKUP(Data[[#This Row],[currency]], 'Exchange Rates'!$A$1:$C$14, 3, 0)</f>
        <v>26445</v>
      </c>
    </row>
    <row r="290" spans="1:22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 s="7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2">
        <f t="shared" si="24"/>
        <v>41051.168900462959</v>
      </c>
      <c r="T290" s="12">
        <f t="shared" si="25"/>
        <v>41086.168900462959</v>
      </c>
      <c r="U290" s="7">
        <f>Data[[#This Row],[goal]]*VLOOKUP(Data[[#This Row],[currency]], 'Exchange Rates'!$A$1:$C$14, 3, 0)</f>
        <v>50000</v>
      </c>
      <c r="V290" s="7">
        <f>Data[[#This Row],[pledged]]*VLOOKUP(Data[[#This Row],[currency]], 'Exchange Rates'!$A$1:$C$14, 3, 0)</f>
        <v>51605.31</v>
      </c>
    </row>
    <row r="291" spans="1:22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 s="7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2">
        <f t="shared" si="24"/>
        <v>41550.456412037034</v>
      </c>
      <c r="T291" s="12">
        <f t="shared" si="25"/>
        <v>41580.456412037034</v>
      </c>
      <c r="U291" s="7">
        <f>Data[[#This Row],[goal]]*VLOOKUP(Data[[#This Row],[currency]], 'Exchange Rates'!$A$1:$C$14, 3, 0)</f>
        <v>11550</v>
      </c>
      <c r="V291" s="7">
        <f>Data[[#This Row],[pledged]]*VLOOKUP(Data[[#This Row],[currency]], 'Exchange Rates'!$A$1:$C$14, 3, 0)</f>
        <v>12106.710000000001</v>
      </c>
    </row>
    <row r="292" spans="1:22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 s="7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2">
        <f t="shared" si="24"/>
        <v>40526.36917824074</v>
      </c>
      <c r="T292" s="12">
        <f t="shared" si="25"/>
        <v>40576.332638888889</v>
      </c>
      <c r="U292" s="7">
        <f>Data[[#This Row],[goal]]*VLOOKUP(Data[[#This Row],[currency]], 'Exchange Rates'!$A$1:$C$14, 3, 0)</f>
        <v>4500</v>
      </c>
      <c r="V292" s="7">
        <f>Data[[#This Row],[pledged]]*VLOOKUP(Data[[#This Row],[currency]], 'Exchange Rates'!$A$1:$C$14, 3, 0)</f>
        <v>4800.8</v>
      </c>
    </row>
    <row r="293" spans="1:22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 s="7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2">
        <f t="shared" si="24"/>
        <v>41376.769050925926</v>
      </c>
      <c r="T293" s="12">
        <f t="shared" si="25"/>
        <v>41395.000694444447</v>
      </c>
      <c r="U293" s="7">
        <f>Data[[#This Row],[goal]]*VLOOKUP(Data[[#This Row],[currency]], 'Exchange Rates'!$A$1:$C$14, 3, 0)</f>
        <v>5000</v>
      </c>
      <c r="V293" s="7">
        <f>Data[[#This Row],[pledged]]*VLOOKUP(Data[[#This Row],[currency]], 'Exchange Rates'!$A$1:$C$14, 3, 0)</f>
        <v>6001</v>
      </c>
    </row>
    <row r="294" spans="1:22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 s="7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2">
        <f t="shared" si="24"/>
        <v>40812.803229166668</v>
      </c>
      <c r="T294" s="12">
        <f t="shared" si="25"/>
        <v>40845.165972222225</v>
      </c>
      <c r="U294" s="7">
        <f>Data[[#This Row],[goal]]*VLOOKUP(Data[[#This Row],[currency]], 'Exchange Rates'!$A$1:$C$14, 3, 0)</f>
        <v>75000</v>
      </c>
      <c r="V294" s="7">
        <f>Data[[#This Row],[pledged]]*VLOOKUP(Data[[#This Row],[currency]], 'Exchange Rates'!$A$1:$C$14, 3, 0)</f>
        <v>76130.2</v>
      </c>
    </row>
    <row r="295" spans="1:22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 s="7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2">
        <f t="shared" si="24"/>
        <v>41719.667986111112</v>
      </c>
      <c r="T295" s="12">
        <f t="shared" si="25"/>
        <v>41749.667986111112</v>
      </c>
      <c r="U295" s="7">
        <f>Data[[#This Row],[goal]]*VLOOKUP(Data[[#This Row],[currency]], 'Exchange Rates'!$A$1:$C$14, 3, 0)</f>
        <v>26000</v>
      </c>
      <c r="V295" s="7">
        <f>Data[[#This Row],[pledged]]*VLOOKUP(Data[[#This Row],[currency]], 'Exchange Rates'!$A$1:$C$14, 3, 0)</f>
        <v>26360</v>
      </c>
    </row>
    <row r="296" spans="1:22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 s="7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2">
        <f t="shared" si="24"/>
        <v>40343.084421296298</v>
      </c>
      <c r="T296" s="12">
        <f t="shared" si="25"/>
        <v>40378.666666666664</v>
      </c>
      <c r="U296" s="7">
        <f>Data[[#This Row],[goal]]*VLOOKUP(Data[[#This Row],[currency]], 'Exchange Rates'!$A$1:$C$14, 3, 0)</f>
        <v>5000</v>
      </c>
      <c r="V296" s="7">
        <f>Data[[#This Row],[pledged]]*VLOOKUP(Data[[#This Row],[currency]], 'Exchange Rates'!$A$1:$C$14, 3, 0)</f>
        <v>5000</v>
      </c>
    </row>
    <row r="297" spans="1:22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 s="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2">
        <f t="shared" si="24"/>
        <v>41519.004733796297</v>
      </c>
      <c r="T297" s="12">
        <f t="shared" si="25"/>
        <v>41579</v>
      </c>
      <c r="U297" s="7">
        <f>Data[[#This Row],[goal]]*VLOOKUP(Data[[#This Row],[currency]], 'Exchange Rates'!$A$1:$C$14, 3, 0)</f>
        <v>50000</v>
      </c>
      <c r="V297" s="7">
        <f>Data[[#This Row],[pledged]]*VLOOKUP(Data[[#This Row],[currency]], 'Exchange Rates'!$A$1:$C$14, 3, 0)</f>
        <v>66554.559999999998</v>
      </c>
    </row>
    <row r="298" spans="1:22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 s="7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2">
        <f t="shared" si="24"/>
        <v>41134.475497685184</v>
      </c>
      <c r="T298" s="12">
        <f t="shared" si="25"/>
        <v>41159.475497685184</v>
      </c>
      <c r="U298" s="7">
        <f>Data[[#This Row],[goal]]*VLOOKUP(Data[[#This Row],[currency]], 'Exchange Rates'!$A$1:$C$14, 3, 0)</f>
        <v>25000</v>
      </c>
      <c r="V298" s="7">
        <f>Data[[#This Row],[pledged]]*VLOOKUP(Data[[#This Row],[currency]], 'Exchange Rates'!$A$1:$C$14, 3, 0)</f>
        <v>29681.55</v>
      </c>
    </row>
    <row r="299" spans="1:22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 s="7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2">
        <f t="shared" si="24"/>
        <v>42089.72802083334</v>
      </c>
      <c r="T299" s="12">
        <f t="shared" si="25"/>
        <v>42125.165972222225</v>
      </c>
      <c r="U299" s="7">
        <f>Data[[#This Row],[goal]]*VLOOKUP(Data[[#This Row],[currency]], 'Exchange Rates'!$A$1:$C$14, 3, 0)</f>
        <v>20000</v>
      </c>
      <c r="V299" s="7">
        <f>Data[[#This Row],[pledged]]*VLOOKUP(Data[[#This Row],[currency]], 'Exchange Rates'!$A$1:$C$14, 3, 0)</f>
        <v>20128</v>
      </c>
    </row>
    <row r="300" spans="1:22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 s="7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2">
        <f t="shared" si="24"/>
        <v>41709.463518518518</v>
      </c>
      <c r="T300" s="12">
        <f t="shared" si="25"/>
        <v>41768.875</v>
      </c>
      <c r="U300" s="7">
        <f>Data[[#This Row],[goal]]*VLOOKUP(Data[[#This Row],[currency]], 'Exchange Rates'!$A$1:$C$14, 3, 0)</f>
        <v>126000</v>
      </c>
      <c r="V300" s="7">
        <f>Data[[#This Row],[pledged]]*VLOOKUP(Data[[#This Row],[currency]], 'Exchange Rates'!$A$1:$C$14, 3, 0)</f>
        <v>137254.84</v>
      </c>
    </row>
    <row r="301" spans="1:22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 s="7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2">
        <f t="shared" si="24"/>
        <v>40469.225231481483</v>
      </c>
      <c r="T301" s="12">
        <f t="shared" si="25"/>
        <v>40499.266898148147</v>
      </c>
      <c r="U301" s="7">
        <f>Data[[#This Row],[goal]]*VLOOKUP(Data[[#This Row],[currency]], 'Exchange Rates'!$A$1:$C$14, 3, 0)</f>
        <v>10000</v>
      </c>
      <c r="V301" s="7">
        <f>Data[[#This Row],[pledged]]*VLOOKUP(Data[[#This Row],[currency]], 'Exchange Rates'!$A$1:$C$14, 3, 0)</f>
        <v>17895.25</v>
      </c>
    </row>
    <row r="302" spans="1:22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 s="7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2">
        <f t="shared" si="24"/>
        <v>40626.959930555553</v>
      </c>
      <c r="T302" s="12">
        <f t="shared" si="25"/>
        <v>40657.959930555553</v>
      </c>
      <c r="U302" s="7">
        <f>Data[[#This Row],[goal]]*VLOOKUP(Data[[#This Row],[currency]], 'Exchange Rates'!$A$1:$C$14, 3, 0)</f>
        <v>25000</v>
      </c>
      <c r="V302" s="7">
        <f>Data[[#This Row],[pledged]]*VLOOKUP(Data[[#This Row],[currency]], 'Exchange Rates'!$A$1:$C$14, 3, 0)</f>
        <v>25430.66</v>
      </c>
    </row>
    <row r="303" spans="1:22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 s="7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2">
        <f t="shared" si="24"/>
        <v>41312.737673611111</v>
      </c>
      <c r="T303" s="12">
        <f t="shared" si="25"/>
        <v>41352.696006944447</v>
      </c>
      <c r="U303" s="7">
        <f>Data[[#This Row],[goal]]*VLOOKUP(Data[[#This Row],[currency]], 'Exchange Rates'!$A$1:$C$14, 3, 0)</f>
        <v>13000</v>
      </c>
      <c r="V303" s="7">
        <f>Data[[#This Row],[pledged]]*VLOOKUP(Data[[#This Row],[currency]], 'Exchange Rates'!$A$1:$C$14, 3, 0)</f>
        <v>15435.55</v>
      </c>
    </row>
    <row r="304" spans="1:22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 s="7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2">
        <f t="shared" si="24"/>
        <v>40933.856921296298</v>
      </c>
      <c r="T304" s="12">
        <f t="shared" si="25"/>
        <v>40963.856921296298</v>
      </c>
      <c r="U304" s="7">
        <f>Data[[#This Row],[goal]]*VLOOKUP(Data[[#This Row],[currency]], 'Exchange Rates'!$A$1:$C$14, 3, 0)</f>
        <v>10000</v>
      </c>
      <c r="V304" s="7">
        <f>Data[[#This Row],[pledged]]*VLOOKUP(Data[[#This Row],[currency]], 'Exchange Rates'!$A$1:$C$14, 3, 0)</f>
        <v>10046</v>
      </c>
    </row>
    <row r="305" spans="1:22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 s="7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2">
        <f t="shared" si="24"/>
        <v>41032.071134259262</v>
      </c>
      <c r="T305" s="12">
        <f t="shared" si="25"/>
        <v>41062.071134259262</v>
      </c>
      <c r="U305" s="7">
        <f>Data[[#This Row],[goal]]*VLOOKUP(Data[[#This Row],[currency]], 'Exchange Rates'!$A$1:$C$14, 3, 0)</f>
        <v>3000</v>
      </c>
      <c r="V305" s="7">
        <f>Data[[#This Row],[pledged]]*VLOOKUP(Data[[#This Row],[currency]], 'Exchange Rates'!$A$1:$C$14, 3, 0)</f>
        <v>4124</v>
      </c>
    </row>
    <row r="306" spans="1:22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 s="7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2">
        <f t="shared" si="24"/>
        <v>41114.094872685186</v>
      </c>
      <c r="T306" s="12">
        <f t="shared" si="25"/>
        <v>41153.083333333336</v>
      </c>
      <c r="U306" s="7">
        <f>Data[[#This Row],[goal]]*VLOOKUP(Data[[#This Row],[currency]], 'Exchange Rates'!$A$1:$C$14, 3, 0)</f>
        <v>3400</v>
      </c>
      <c r="V306" s="7">
        <f>Data[[#This Row],[pledged]]*VLOOKUP(Data[[#This Row],[currency]], 'Exchange Rates'!$A$1:$C$14, 3, 0)</f>
        <v>7876</v>
      </c>
    </row>
    <row r="307" spans="1:22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 s="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2">
        <f t="shared" si="24"/>
        <v>40948.630196759259</v>
      </c>
      <c r="T307" s="12">
        <f t="shared" si="25"/>
        <v>40978.630196759259</v>
      </c>
      <c r="U307" s="7">
        <f>Data[[#This Row],[goal]]*VLOOKUP(Data[[#This Row],[currency]], 'Exchange Rates'!$A$1:$C$14, 3, 0)</f>
        <v>7500</v>
      </c>
      <c r="V307" s="7">
        <f>Data[[#This Row],[pledged]]*VLOOKUP(Data[[#This Row],[currency]], 'Exchange Rates'!$A$1:$C$14, 3, 0)</f>
        <v>9775</v>
      </c>
    </row>
    <row r="308" spans="1:22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 s="7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2">
        <f t="shared" si="24"/>
        <v>41333.837187500001</v>
      </c>
      <c r="T308" s="12">
        <f t="shared" si="25"/>
        <v>41353.795520833337</v>
      </c>
      <c r="U308" s="7">
        <f>Data[[#This Row],[goal]]*VLOOKUP(Data[[#This Row],[currency]], 'Exchange Rates'!$A$1:$C$14, 3, 0)</f>
        <v>1000</v>
      </c>
      <c r="V308" s="7">
        <f>Data[[#This Row],[pledged]]*VLOOKUP(Data[[#This Row],[currency]], 'Exchange Rates'!$A$1:$C$14, 3, 0)</f>
        <v>2929</v>
      </c>
    </row>
    <row r="309" spans="1:22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 s="7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2">
        <f t="shared" si="24"/>
        <v>41282.944456018515</v>
      </c>
      <c r="T309" s="12">
        <f t="shared" si="25"/>
        <v>41312.944456018515</v>
      </c>
      <c r="U309" s="7">
        <f>Data[[#This Row],[goal]]*VLOOKUP(Data[[#This Row],[currency]], 'Exchange Rates'!$A$1:$C$14, 3, 0)</f>
        <v>22000</v>
      </c>
      <c r="V309" s="7">
        <f>Data[[#This Row],[pledged]]*VLOOKUP(Data[[#This Row],[currency]], 'Exchange Rates'!$A$1:$C$14, 3, 0)</f>
        <v>24490</v>
      </c>
    </row>
    <row r="310" spans="1:22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 s="7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2">
        <f t="shared" si="24"/>
        <v>40567.694560185184</v>
      </c>
      <c r="T310" s="12">
        <f t="shared" si="25"/>
        <v>40612.694560185184</v>
      </c>
      <c r="U310" s="7">
        <f>Data[[#This Row],[goal]]*VLOOKUP(Data[[#This Row],[currency]], 'Exchange Rates'!$A$1:$C$14, 3, 0)</f>
        <v>12000</v>
      </c>
      <c r="V310" s="7">
        <f>Data[[#This Row],[pledged]]*VLOOKUP(Data[[#This Row],[currency]], 'Exchange Rates'!$A$1:$C$14, 3, 0)</f>
        <v>12668</v>
      </c>
    </row>
    <row r="311" spans="1:22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 s="7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2">
        <f t="shared" si="24"/>
        <v>41134.751550925925</v>
      </c>
      <c r="T311" s="12">
        <f t="shared" si="25"/>
        <v>41155.751550925925</v>
      </c>
      <c r="U311" s="7">
        <f>Data[[#This Row],[goal]]*VLOOKUP(Data[[#This Row],[currency]], 'Exchange Rates'!$A$1:$C$14, 3, 0)</f>
        <v>18000</v>
      </c>
      <c r="V311" s="7">
        <f>Data[[#This Row],[pledged]]*VLOOKUP(Data[[#This Row],[currency]], 'Exchange Rates'!$A$1:$C$14, 3, 0)</f>
        <v>21410</v>
      </c>
    </row>
    <row r="312" spans="1:22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 s="7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2">
        <f t="shared" si="24"/>
        <v>40821.183136574073</v>
      </c>
      <c r="T312" s="12">
        <f t="shared" si="25"/>
        <v>40836.083333333336</v>
      </c>
      <c r="U312" s="7">
        <f>Data[[#This Row],[goal]]*VLOOKUP(Data[[#This Row],[currency]], 'Exchange Rates'!$A$1:$C$14, 3, 0)</f>
        <v>1000</v>
      </c>
      <c r="V312" s="7">
        <f>Data[[#This Row],[pledged]]*VLOOKUP(Data[[#This Row],[currency]], 'Exchange Rates'!$A$1:$C$14, 3, 0)</f>
        <v>1041.29</v>
      </c>
    </row>
    <row r="313" spans="1:22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 s="7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2">
        <f t="shared" si="24"/>
        <v>40868.219814814816</v>
      </c>
      <c r="T313" s="12">
        <f t="shared" si="25"/>
        <v>40909.332638888889</v>
      </c>
      <c r="U313" s="7">
        <f>Data[[#This Row],[goal]]*VLOOKUP(Data[[#This Row],[currency]], 'Exchange Rates'!$A$1:$C$14, 3, 0)</f>
        <v>20000</v>
      </c>
      <c r="V313" s="7">
        <f>Data[[#This Row],[pledged]]*VLOOKUP(Data[[#This Row],[currency]], 'Exchange Rates'!$A$1:$C$14, 3, 0)</f>
        <v>20820.330000000002</v>
      </c>
    </row>
    <row r="314" spans="1:22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 s="7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2">
        <f t="shared" si="24"/>
        <v>41348.877685185187</v>
      </c>
      <c r="T314" s="12">
        <f t="shared" si="25"/>
        <v>41378.877685185187</v>
      </c>
      <c r="U314" s="7">
        <f>Data[[#This Row],[goal]]*VLOOKUP(Data[[#This Row],[currency]], 'Exchange Rates'!$A$1:$C$14, 3, 0)</f>
        <v>8000</v>
      </c>
      <c r="V314" s="7">
        <f>Data[[#This Row],[pledged]]*VLOOKUP(Data[[#This Row],[currency]], 'Exchange Rates'!$A$1:$C$14, 3, 0)</f>
        <v>8950</v>
      </c>
    </row>
    <row r="315" spans="1:22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 s="7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2">
        <f t="shared" si="24"/>
        <v>40357.227939814817</v>
      </c>
      <c r="T315" s="12">
        <f t="shared" si="25"/>
        <v>40401.665972222225</v>
      </c>
      <c r="U315" s="7">
        <f>Data[[#This Row],[goal]]*VLOOKUP(Data[[#This Row],[currency]], 'Exchange Rates'!$A$1:$C$14, 3, 0)</f>
        <v>17000</v>
      </c>
      <c r="V315" s="7">
        <f>Data[[#This Row],[pledged]]*VLOOKUP(Data[[#This Row],[currency]], 'Exchange Rates'!$A$1:$C$14, 3, 0)</f>
        <v>17805</v>
      </c>
    </row>
    <row r="316" spans="1:22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 s="7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2">
        <f t="shared" si="24"/>
        <v>41304.833194444444</v>
      </c>
      <c r="T316" s="12">
        <f t="shared" si="25"/>
        <v>41334.833194444444</v>
      </c>
      <c r="U316" s="7">
        <f>Data[[#This Row],[goal]]*VLOOKUP(Data[[#This Row],[currency]], 'Exchange Rates'!$A$1:$C$14, 3, 0)</f>
        <v>1000</v>
      </c>
      <c r="V316" s="7">
        <f>Data[[#This Row],[pledged]]*VLOOKUP(Data[[#This Row],[currency]], 'Exchange Rates'!$A$1:$C$14, 3, 0)</f>
        <v>3851.5</v>
      </c>
    </row>
    <row r="317" spans="1:22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 s="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2">
        <f t="shared" si="24"/>
        <v>41113.77238425926</v>
      </c>
      <c r="T317" s="12">
        <f t="shared" si="25"/>
        <v>41143.77238425926</v>
      </c>
      <c r="U317" s="7">
        <f>Data[[#This Row],[goal]]*VLOOKUP(Data[[#This Row],[currency]], 'Exchange Rates'!$A$1:$C$14, 3, 0)</f>
        <v>25000</v>
      </c>
      <c r="V317" s="7">
        <f>Data[[#This Row],[pledged]]*VLOOKUP(Data[[#This Row],[currency]], 'Exchange Rates'!$A$1:$C$14, 3, 0)</f>
        <v>25312</v>
      </c>
    </row>
    <row r="318" spans="1:22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 s="7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2">
        <f t="shared" si="24"/>
        <v>41950.923576388886</v>
      </c>
      <c r="T318" s="12">
        <f t="shared" si="25"/>
        <v>41984.207638888889</v>
      </c>
      <c r="U318" s="7">
        <f>Data[[#This Row],[goal]]*VLOOKUP(Data[[#This Row],[currency]], 'Exchange Rates'!$A$1:$C$14, 3, 0)</f>
        <v>19800</v>
      </c>
      <c r="V318" s="7">
        <f>Data[[#This Row],[pledged]]*VLOOKUP(Data[[#This Row],[currency]], 'Exchange Rates'!$A$1:$C$14, 3, 0)</f>
        <v>22527.120000000003</v>
      </c>
    </row>
    <row r="319" spans="1:22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 s="7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2">
        <f t="shared" si="24"/>
        <v>41589.676886574074</v>
      </c>
      <c r="T319" s="12">
        <f t="shared" si="25"/>
        <v>41619.676886574074</v>
      </c>
      <c r="U319" s="7">
        <f>Data[[#This Row],[goal]]*VLOOKUP(Data[[#This Row],[currency]], 'Exchange Rates'!$A$1:$C$14, 3, 0)</f>
        <v>30000</v>
      </c>
      <c r="V319" s="7">
        <f>Data[[#This Row],[pledged]]*VLOOKUP(Data[[#This Row],[currency]], 'Exchange Rates'!$A$1:$C$14, 3, 0)</f>
        <v>30241</v>
      </c>
    </row>
    <row r="320" spans="1:22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 s="7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2">
        <f t="shared" si="24"/>
        <v>41330.038784722223</v>
      </c>
      <c r="T320" s="12">
        <f t="shared" si="25"/>
        <v>41359.997118055559</v>
      </c>
      <c r="U320" s="7">
        <f>Data[[#This Row],[goal]]*VLOOKUP(Data[[#This Row],[currency]], 'Exchange Rates'!$A$1:$C$14, 3, 0)</f>
        <v>5000</v>
      </c>
      <c r="V320" s="7">
        <f>Data[[#This Row],[pledged]]*VLOOKUP(Data[[#This Row],[currency]], 'Exchange Rates'!$A$1:$C$14, 3, 0)</f>
        <v>14166</v>
      </c>
    </row>
    <row r="321" spans="1:22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 s="7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2">
        <f t="shared" si="24"/>
        <v>40123.83829861111</v>
      </c>
      <c r="T321" s="12">
        <f t="shared" si="25"/>
        <v>40211.332638888889</v>
      </c>
      <c r="U321" s="7">
        <f>Data[[#This Row],[goal]]*VLOOKUP(Data[[#This Row],[currency]], 'Exchange Rates'!$A$1:$C$14, 3, 0)</f>
        <v>5000</v>
      </c>
      <c r="V321" s="7">
        <f>Data[[#This Row],[pledged]]*VLOOKUP(Data[[#This Row],[currency]], 'Exchange Rates'!$A$1:$C$14, 3, 0)</f>
        <v>5634</v>
      </c>
    </row>
    <row r="322" spans="1:22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 s="7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2">
        <f t="shared" ref="S322:S385" si="30">(((J322/60)/60)/24)+DATE(1970,1,1)</f>
        <v>42331.551307870366</v>
      </c>
      <c r="T322" s="12">
        <f t="shared" ref="T322:T385" si="31">(((I322/60)/60)/24)+DATE(1970,1,1)</f>
        <v>42360.958333333328</v>
      </c>
      <c r="U322" s="7">
        <f>Data[[#This Row],[goal]]*VLOOKUP(Data[[#This Row],[currency]], 'Exchange Rates'!$A$1:$C$14, 3, 0)</f>
        <v>15400</v>
      </c>
      <c r="V322" s="7">
        <f>Data[[#This Row],[pledged]]*VLOOKUP(Data[[#This Row],[currency]], 'Exchange Rates'!$A$1:$C$14, 3, 0)</f>
        <v>16413.32</v>
      </c>
    </row>
    <row r="323" spans="1:22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 s="7">
        <f t="shared" ref="P323:P386" si="33">IF(L323 = 0, 0, E323/L323)</f>
        <v>106.62314540059347</v>
      </c>
      <c r="Q323" t="str">
        <f t="shared" ref="Q323:Q386" si="34">MID(N323, 1, FIND("/", N323)-1)</f>
        <v>film &amp; video</v>
      </c>
      <c r="R323" t="str">
        <f t="shared" ref="R323:R386" si="35">MID(N323,  FIND("/", N323)+1, 100)</f>
        <v>documentary</v>
      </c>
      <c r="S323" s="12">
        <f t="shared" si="30"/>
        <v>42647.446597222224</v>
      </c>
      <c r="T323" s="12">
        <f t="shared" si="31"/>
        <v>42682.488263888896</v>
      </c>
      <c r="U323" s="7">
        <f>Data[[#This Row],[goal]]*VLOOKUP(Data[[#This Row],[currency]], 'Exchange Rates'!$A$1:$C$14, 3, 0)</f>
        <v>29400</v>
      </c>
      <c r="V323" s="7">
        <f>Data[[#This Row],[pledged]]*VLOOKUP(Data[[#This Row],[currency]], 'Exchange Rates'!$A$1:$C$14, 3, 0)</f>
        <v>30182.879999999997</v>
      </c>
    </row>
    <row r="324" spans="1:22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 s="7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2">
        <f t="shared" si="30"/>
        <v>42473.57</v>
      </c>
      <c r="T324" s="12">
        <f t="shared" si="31"/>
        <v>42503.57</v>
      </c>
      <c r="U324" s="7">
        <f>Data[[#This Row],[goal]]*VLOOKUP(Data[[#This Row],[currency]], 'Exchange Rates'!$A$1:$C$14, 3, 0)</f>
        <v>25000</v>
      </c>
      <c r="V324" s="7">
        <f>Data[[#This Row],[pledged]]*VLOOKUP(Data[[#This Row],[currency]], 'Exchange Rates'!$A$1:$C$14, 3, 0)</f>
        <v>26978</v>
      </c>
    </row>
    <row r="325" spans="1:22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 s="7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2">
        <f t="shared" si="30"/>
        <v>42697.32136574074</v>
      </c>
      <c r="T325" s="12">
        <f t="shared" si="31"/>
        <v>42725.332638888889</v>
      </c>
      <c r="U325" s="7">
        <f>Data[[#This Row],[goal]]*VLOOKUP(Data[[#This Row],[currency]], 'Exchange Rates'!$A$1:$C$14, 3, 0)</f>
        <v>5400</v>
      </c>
      <c r="V325" s="7">
        <f>Data[[#This Row],[pledged]]*VLOOKUP(Data[[#This Row],[currency]], 'Exchange Rates'!$A$1:$C$14, 3, 0)</f>
        <v>6646</v>
      </c>
    </row>
    <row r="326" spans="1:22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 s="7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2">
        <f t="shared" si="30"/>
        <v>42184.626250000001</v>
      </c>
      <c r="T326" s="12">
        <f t="shared" si="31"/>
        <v>42217.626250000001</v>
      </c>
      <c r="U326" s="7">
        <f>Data[[#This Row],[goal]]*VLOOKUP(Data[[#This Row],[currency]], 'Exchange Rates'!$A$1:$C$14, 3, 0)</f>
        <v>8500</v>
      </c>
      <c r="V326" s="7">
        <f>Data[[#This Row],[pledged]]*VLOOKUP(Data[[#This Row],[currency]], 'Exchange Rates'!$A$1:$C$14, 3, 0)</f>
        <v>8636</v>
      </c>
    </row>
    <row r="327" spans="1:22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 s="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2">
        <f t="shared" si="30"/>
        <v>42689.187881944439</v>
      </c>
      <c r="T327" s="12">
        <f t="shared" si="31"/>
        <v>42724.187881944439</v>
      </c>
      <c r="U327" s="7">
        <f>Data[[#This Row],[goal]]*VLOOKUP(Data[[#This Row],[currency]], 'Exchange Rates'!$A$1:$C$14, 3, 0)</f>
        <v>50000</v>
      </c>
      <c r="V327" s="7">
        <f>Data[[#This Row],[pledged]]*VLOOKUP(Data[[#This Row],[currency]], 'Exchange Rates'!$A$1:$C$14, 3, 0)</f>
        <v>52198</v>
      </c>
    </row>
    <row r="328" spans="1:22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 s="7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2">
        <f t="shared" si="30"/>
        <v>42775.314884259264</v>
      </c>
      <c r="T328" s="12">
        <f t="shared" si="31"/>
        <v>42808.956250000003</v>
      </c>
      <c r="U328" s="7">
        <f>Data[[#This Row],[goal]]*VLOOKUP(Data[[#This Row],[currency]], 'Exchange Rates'!$A$1:$C$14, 3, 0)</f>
        <v>150000</v>
      </c>
      <c r="V328" s="7">
        <f>Data[[#This Row],[pledged]]*VLOOKUP(Data[[#This Row],[currency]], 'Exchange Rates'!$A$1:$C$14, 3, 0)</f>
        <v>169394.6</v>
      </c>
    </row>
    <row r="329" spans="1:22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 s="7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2">
        <f t="shared" si="30"/>
        <v>42058.235289351855</v>
      </c>
      <c r="T329" s="12">
        <f t="shared" si="31"/>
        <v>42085.333333333328</v>
      </c>
      <c r="U329" s="7">
        <f>Data[[#This Row],[goal]]*VLOOKUP(Data[[#This Row],[currency]], 'Exchange Rates'!$A$1:$C$14, 3, 0)</f>
        <v>4000</v>
      </c>
      <c r="V329" s="7">
        <f>Data[[#This Row],[pledged]]*VLOOKUP(Data[[#This Row],[currency]], 'Exchange Rates'!$A$1:$C$14, 3, 0)</f>
        <v>5456</v>
      </c>
    </row>
    <row r="330" spans="1:22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 s="7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2">
        <f t="shared" si="30"/>
        <v>42278.946620370371</v>
      </c>
      <c r="T330" s="12">
        <f t="shared" si="31"/>
        <v>42309.166666666672</v>
      </c>
      <c r="U330" s="7">
        <f>Data[[#This Row],[goal]]*VLOOKUP(Data[[#This Row],[currency]], 'Exchange Rates'!$A$1:$C$14, 3, 0)</f>
        <v>75000</v>
      </c>
      <c r="V330" s="7">
        <f>Data[[#This Row],[pledged]]*VLOOKUP(Data[[#This Row],[currency]], 'Exchange Rates'!$A$1:$C$14, 3, 0)</f>
        <v>77710.8</v>
      </c>
    </row>
    <row r="331" spans="1:22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 s="7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2">
        <f t="shared" si="30"/>
        <v>42291.46674768519</v>
      </c>
      <c r="T331" s="12">
        <f t="shared" si="31"/>
        <v>42315.166666666672</v>
      </c>
      <c r="U331" s="7">
        <f>Data[[#This Row],[goal]]*VLOOKUP(Data[[#This Row],[currency]], 'Exchange Rates'!$A$1:$C$14, 3, 0)</f>
        <v>10000</v>
      </c>
      <c r="V331" s="7">
        <f>Data[[#This Row],[pledged]]*VLOOKUP(Data[[#This Row],[currency]], 'Exchange Rates'!$A$1:$C$14, 3, 0)</f>
        <v>10550</v>
      </c>
    </row>
    <row r="332" spans="1:22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 s="7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2">
        <f t="shared" si="30"/>
        <v>41379.515775462962</v>
      </c>
      <c r="T332" s="12">
        <f t="shared" si="31"/>
        <v>41411.165972222225</v>
      </c>
      <c r="U332" s="7">
        <f>Data[[#This Row],[goal]]*VLOOKUP(Data[[#This Row],[currency]], 'Exchange Rates'!$A$1:$C$14, 3, 0)</f>
        <v>35000</v>
      </c>
      <c r="V332" s="7">
        <f>Data[[#This Row],[pledged]]*VLOOKUP(Data[[#This Row],[currency]], 'Exchange Rates'!$A$1:$C$14, 3, 0)</f>
        <v>35640</v>
      </c>
    </row>
    <row r="333" spans="1:22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 s="7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2">
        <f t="shared" si="30"/>
        <v>42507.581412037034</v>
      </c>
      <c r="T333" s="12">
        <f t="shared" si="31"/>
        <v>42538.581412037034</v>
      </c>
      <c r="U333" s="7">
        <f>Data[[#This Row],[goal]]*VLOOKUP(Data[[#This Row],[currency]], 'Exchange Rates'!$A$1:$C$14, 3, 0)</f>
        <v>40000</v>
      </c>
      <c r="V333" s="7">
        <f>Data[[#This Row],[pledged]]*VLOOKUP(Data[[#This Row],[currency]], 'Exchange Rates'!$A$1:$C$14, 3, 0)</f>
        <v>42642</v>
      </c>
    </row>
    <row r="334" spans="1:22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 s="7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2">
        <f t="shared" si="30"/>
        <v>42263.680289351847</v>
      </c>
      <c r="T334" s="12">
        <f t="shared" si="31"/>
        <v>42305.333333333328</v>
      </c>
      <c r="U334" s="7">
        <f>Data[[#This Row],[goal]]*VLOOKUP(Data[[#This Row],[currency]], 'Exchange Rates'!$A$1:$C$14, 3, 0)</f>
        <v>100000</v>
      </c>
      <c r="V334" s="7">
        <f>Data[[#This Row],[pledged]]*VLOOKUP(Data[[#This Row],[currency]], 'Exchange Rates'!$A$1:$C$14, 3, 0)</f>
        <v>113015</v>
      </c>
    </row>
    <row r="335" spans="1:22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 s="7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2">
        <f t="shared" si="30"/>
        <v>42437.636469907404</v>
      </c>
      <c r="T335" s="12">
        <f t="shared" si="31"/>
        <v>42467.59480324074</v>
      </c>
      <c r="U335" s="7">
        <f>Data[[#This Row],[goal]]*VLOOKUP(Data[[#This Row],[currency]], 'Exchange Rates'!$A$1:$C$14, 3, 0)</f>
        <v>40000</v>
      </c>
      <c r="V335" s="7">
        <f>Data[[#This Row],[pledged]]*VLOOKUP(Data[[#This Row],[currency]], 'Exchange Rates'!$A$1:$C$14, 3, 0)</f>
        <v>50091</v>
      </c>
    </row>
    <row r="336" spans="1:22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 s="7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2">
        <f t="shared" si="30"/>
        <v>42101.682372685187</v>
      </c>
      <c r="T336" s="12">
        <f t="shared" si="31"/>
        <v>42139.791666666672</v>
      </c>
      <c r="U336" s="7">
        <f>Data[[#This Row],[goal]]*VLOOKUP(Data[[#This Row],[currency]], 'Exchange Rates'!$A$1:$C$14, 3, 0)</f>
        <v>10000</v>
      </c>
      <c r="V336" s="7">
        <f>Data[[#This Row],[pledged]]*VLOOKUP(Data[[#This Row],[currency]], 'Exchange Rates'!$A$1:$C$14, 3, 0)</f>
        <v>10119</v>
      </c>
    </row>
    <row r="337" spans="1:22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 s="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2">
        <f t="shared" si="30"/>
        <v>42101.737442129626</v>
      </c>
      <c r="T337" s="12">
        <f t="shared" si="31"/>
        <v>42132.916666666672</v>
      </c>
      <c r="U337" s="7">
        <f>Data[[#This Row],[goal]]*VLOOKUP(Data[[#This Row],[currency]], 'Exchange Rates'!$A$1:$C$14, 3, 0)</f>
        <v>8500</v>
      </c>
      <c r="V337" s="7">
        <f>Data[[#This Row],[pledged]]*VLOOKUP(Data[[#This Row],[currency]], 'Exchange Rates'!$A$1:$C$14, 3, 0)</f>
        <v>8735</v>
      </c>
    </row>
    <row r="338" spans="1:22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 s="7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2">
        <f t="shared" si="30"/>
        <v>42291.596273148149</v>
      </c>
      <c r="T338" s="12">
        <f t="shared" si="31"/>
        <v>42321.637939814813</v>
      </c>
      <c r="U338" s="7">
        <f>Data[[#This Row],[goal]]*VLOOKUP(Data[[#This Row],[currency]], 'Exchange Rates'!$A$1:$C$14, 3, 0)</f>
        <v>25000</v>
      </c>
      <c r="V338" s="7">
        <f>Data[[#This Row],[pledged]]*VLOOKUP(Data[[#This Row],[currency]], 'Exchange Rates'!$A$1:$C$14, 3, 0)</f>
        <v>29209.78</v>
      </c>
    </row>
    <row r="339" spans="1:22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 s="7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2">
        <f t="shared" si="30"/>
        <v>42047.128564814819</v>
      </c>
      <c r="T339" s="12">
        <f t="shared" si="31"/>
        <v>42077.086898148147</v>
      </c>
      <c r="U339" s="7">
        <f>Data[[#This Row],[goal]]*VLOOKUP(Data[[#This Row],[currency]], 'Exchange Rates'!$A$1:$C$14, 3, 0)</f>
        <v>3000</v>
      </c>
      <c r="V339" s="7">
        <f>Data[[#This Row],[pledged]]*VLOOKUP(Data[[#This Row],[currency]], 'Exchange Rates'!$A$1:$C$14, 3, 0)</f>
        <v>3035.05</v>
      </c>
    </row>
    <row r="340" spans="1:22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 s="7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2">
        <f t="shared" si="30"/>
        <v>42559.755671296298</v>
      </c>
      <c r="T340" s="12">
        <f t="shared" si="31"/>
        <v>42616.041666666672</v>
      </c>
      <c r="U340" s="7">
        <f>Data[[#This Row],[goal]]*VLOOKUP(Data[[#This Row],[currency]], 'Exchange Rates'!$A$1:$C$14, 3, 0)</f>
        <v>15000</v>
      </c>
      <c r="V340" s="7">
        <f>Data[[#This Row],[pledged]]*VLOOKUP(Data[[#This Row],[currency]], 'Exchange Rates'!$A$1:$C$14, 3, 0)</f>
        <v>16520.04</v>
      </c>
    </row>
    <row r="341" spans="1:22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 s="7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2">
        <f t="shared" si="30"/>
        <v>42093.760046296295</v>
      </c>
      <c r="T341" s="12">
        <f t="shared" si="31"/>
        <v>42123.760046296295</v>
      </c>
      <c r="U341" s="7">
        <f>Data[[#This Row],[goal]]*VLOOKUP(Data[[#This Row],[currency]], 'Exchange Rates'!$A$1:$C$14, 3, 0)</f>
        <v>6000</v>
      </c>
      <c r="V341" s="7">
        <f>Data[[#This Row],[pledged]]*VLOOKUP(Data[[#This Row],[currency]], 'Exchange Rates'!$A$1:$C$14, 3, 0)</f>
        <v>6485</v>
      </c>
    </row>
    <row r="342" spans="1:22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 s="7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2">
        <f t="shared" si="30"/>
        <v>42772.669062500005</v>
      </c>
      <c r="T342" s="12">
        <f t="shared" si="31"/>
        <v>42802.875</v>
      </c>
      <c r="U342" s="7">
        <f>Data[[#This Row],[goal]]*VLOOKUP(Data[[#This Row],[currency]], 'Exchange Rates'!$A$1:$C$14, 3, 0)</f>
        <v>35000</v>
      </c>
      <c r="V342" s="7">
        <f>Data[[#This Row],[pledged]]*VLOOKUP(Data[[#This Row],[currency]], 'Exchange Rates'!$A$1:$C$14, 3, 0)</f>
        <v>43758</v>
      </c>
    </row>
    <row r="343" spans="1:22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 s="7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2">
        <f t="shared" si="30"/>
        <v>41894.879606481481</v>
      </c>
      <c r="T343" s="12">
        <f t="shared" si="31"/>
        <v>41913.165972222225</v>
      </c>
      <c r="U343" s="7">
        <f>Data[[#This Row],[goal]]*VLOOKUP(Data[[#This Row],[currency]], 'Exchange Rates'!$A$1:$C$14, 3, 0)</f>
        <v>3500</v>
      </c>
      <c r="V343" s="7">
        <f>Data[[#This Row],[pledged]]*VLOOKUP(Data[[#This Row],[currency]], 'Exchange Rates'!$A$1:$C$14, 3, 0)</f>
        <v>3735</v>
      </c>
    </row>
    <row r="344" spans="1:22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 s="7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2">
        <f t="shared" si="30"/>
        <v>42459.780844907407</v>
      </c>
      <c r="T344" s="12">
        <f t="shared" si="31"/>
        <v>42489.780844907407</v>
      </c>
      <c r="U344" s="7">
        <f>Data[[#This Row],[goal]]*VLOOKUP(Data[[#This Row],[currency]], 'Exchange Rates'!$A$1:$C$14, 3, 0)</f>
        <v>55000</v>
      </c>
      <c r="V344" s="7">
        <f>Data[[#This Row],[pledged]]*VLOOKUP(Data[[#This Row],[currency]], 'Exchange Rates'!$A$1:$C$14, 3, 0)</f>
        <v>55201.52</v>
      </c>
    </row>
    <row r="345" spans="1:22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 s="7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2">
        <f t="shared" si="30"/>
        <v>41926.73778935185</v>
      </c>
      <c r="T345" s="12">
        <f t="shared" si="31"/>
        <v>41957.125</v>
      </c>
      <c r="U345" s="7">
        <f>Data[[#This Row],[goal]]*VLOOKUP(Data[[#This Row],[currency]], 'Exchange Rates'!$A$1:$C$14, 3, 0)</f>
        <v>30000</v>
      </c>
      <c r="V345" s="7">
        <f>Data[[#This Row],[pledged]]*VLOOKUP(Data[[#This Row],[currency]], 'Exchange Rates'!$A$1:$C$14, 3, 0)</f>
        <v>30608.59</v>
      </c>
    </row>
    <row r="346" spans="1:22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 s="7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2">
        <f t="shared" si="30"/>
        <v>42111.970995370371</v>
      </c>
      <c r="T346" s="12">
        <f t="shared" si="31"/>
        <v>42156.097222222219</v>
      </c>
      <c r="U346" s="7">
        <f>Data[[#This Row],[goal]]*VLOOKUP(Data[[#This Row],[currency]], 'Exchange Rates'!$A$1:$C$14, 3, 0)</f>
        <v>33500</v>
      </c>
      <c r="V346" s="7">
        <f>Data[[#This Row],[pledged]]*VLOOKUP(Data[[#This Row],[currency]], 'Exchange Rates'!$A$1:$C$14, 3, 0)</f>
        <v>34198</v>
      </c>
    </row>
    <row r="347" spans="1:22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 s="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2">
        <f t="shared" si="30"/>
        <v>42114.944328703699</v>
      </c>
      <c r="T347" s="12">
        <f t="shared" si="31"/>
        <v>42144.944328703699</v>
      </c>
      <c r="U347" s="7">
        <f>Data[[#This Row],[goal]]*VLOOKUP(Data[[#This Row],[currency]], 'Exchange Rates'!$A$1:$C$14, 3, 0)</f>
        <v>14500</v>
      </c>
      <c r="V347" s="7">
        <f>Data[[#This Row],[pledged]]*VLOOKUP(Data[[#This Row],[currency]], 'Exchange Rates'!$A$1:$C$14, 3, 0)</f>
        <v>17875</v>
      </c>
    </row>
    <row r="348" spans="1:22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 s="7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2">
        <f t="shared" si="30"/>
        <v>42261.500243055561</v>
      </c>
      <c r="T348" s="12">
        <f t="shared" si="31"/>
        <v>42291.500243055561</v>
      </c>
      <c r="U348" s="7">
        <f>Data[[#This Row],[goal]]*VLOOKUP(Data[[#This Row],[currency]], 'Exchange Rates'!$A$1:$C$14, 3, 0)</f>
        <v>10000</v>
      </c>
      <c r="V348" s="7">
        <f>Data[[#This Row],[pledged]]*VLOOKUP(Data[[#This Row],[currency]], 'Exchange Rates'!$A$1:$C$14, 3, 0)</f>
        <v>17028.88</v>
      </c>
    </row>
    <row r="349" spans="1:22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 s="7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2">
        <f t="shared" si="30"/>
        <v>42292.495474537034</v>
      </c>
      <c r="T349" s="12">
        <f t="shared" si="31"/>
        <v>42322.537141203706</v>
      </c>
      <c r="U349" s="7">
        <f>Data[[#This Row],[goal]]*VLOOKUP(Data[[#This Row],[currency]], 'Exchange Rates'!$A$1:$C$14, 3, 0)</f>
        <v>40000</v>
      </c>
      <c r="V349" s="7">
        <f>Data[[#This Row],[pledged]]*VLOOKUP(Data[[#This Row],[currency]], 'Exchange Rates'!$A$1:$C$14, 3, 0)</f>
        <v>44636.2</v>
      </c>
    </row>
    <row r="350" spans="1:22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 s="7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2">
        <f t="shared" si="30"/>
        <v>42207.58699074074</v>
      </c>
      <c r="T350" s="12">
        <f t="shared" si="31"/>
        <v>42237.58699074074</v>
      </c>
      <c r="U350" s="7">
        <f>Data[[#This Row],[goal]]*VLOOKUP(Data[[#This Row],[currency]], 'Exchange Rates'!$A$1:$C$14, 3, 0)</f>
        <v>10000</v>
      </c>
      <c r="V350" s="7">
        <f>Data[[#This Row],[pledged]]*VLOOKUP(Data[[#This Row],[currency]], 'Exchange Rates'!$A$1:$C$14, 3, 0)</f>
        <v>10300</v>
      </c>
    </row>
    <row r="351" spans="1:22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 s="7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2">
        <f t="shared" si="30"/>
        <v>42760.498935185184</v>
      </c>
      <c r="T351" s="12">
        <f t="shared" si="31"/>
        <v>42790.498935185184</v>
      </c>
      <c r="U351" s="7">
        <f>Data[[#This Row],[goal]]*VLOOKUP(Data[[#This Row],[currency]], 'Exchange Rates'!$A$1:$C$14, 3, 0)</f>
        <v>11260</v>
      </c>
      <c r="V351" s="7">
        <f>Data[[#This Row],[pledged]]*VLOOKUP(Data[[#This Row],[currency]], 'Exchange Rates'!$A$1:$C$14, 3, 0)</f>
        <v>12007.18</v>
      </c>
    </row>
    <row r="352" spans="1:22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 s="7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2">
        <f t="shared" si="30"/>
        <v>42586.066076388888</v>
      </c>
      <c r="T352" s="12">
        <f t="shared" si="31"/>
        <v>42624.165972222225</v>
      </c>
      <c r="U352" s="7">
        <f>Data[[#This Row],[goal]]*VLOOKUP(Data[[#This Row],[currency]], 'Exchange Rates'!$A$1:$C$14, 3, 0)</f>
        <v>25000</v>
      </c>
      <c r="V352" s="7">
        <f>Data[[#This Row],[pledged]]*VLOOKUP(Data[[#This Row],[currency]], 'Exchange Rates'!$A$1:$C$14, 3, 0)</f>
        <v>28690</v>
      </c>
    </row>
    <row r="353" spans="1:22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 s="7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2">
        <f t="shared" si="30"/>
        <v>42427.964745370366</v>
      </c>
      <c r="T353" s="12">
        <f t="shared" si="31"/>
        <v>42467.923078703709</v>
      </c>
      <c r="U353" s="7">
        <f>Data[[#This Row],[goal]]*VLOOKUP(Data[[#This Row],[currency]], 'Exchange Rates'!$A$1:$C$14, 3, 0)</f>
        <v>28560</v>
      </c>
      <c r="V353" s="7">
        <f>Data[[#This Row],[pledged]]*VLOOKUP(Data[[#This Row],[currency]], 'Exchange Rates'!$A$1:$C$14, 3, 0)</f>
        <v>36368.639999999999</v>
      </c>
    </row>
    <row r="354" spans="1:22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 s="7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2">
        <f t="shared" si="30"/>
        <v>41890.167453703703</v>
      </c>
      <c r="T354" s="12">
        <f t="shared" si="31"/>
        <v>41920.167453703703</v>
      </c>
      <c r="U354" s="7">
        <f>Data[[#This Row],[goal]]*VLOOKUP(Data[[#This Row],[currency]], 'Exchange Rates'!$A$1:$C$14, 3, 0)</f>
        <v>10000</v>
      </c>
      <c r="V354" s="7">
        <f>Data[[#This Row],[pledged]]*VLOOKUP(Data[[#This Row],[currency]], 'Exchange Rates'!$A$1:$C$14, 3, 0)</f>
        <v>11656</v>
      </c>
    </row>
    <row r="355" spans="1:22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 s="7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2">
        <f t="shared" si="30"/>
        <v>42297.791886574079</v>
      </c>
      <c r="T355" s="12">
        <f t="shared" si="31"/>
        <v>42327.833553240736</v>
      </c>
      <c r="U355" s="7">
        <f>Data[[#This Row],[goal]]*VLOOKUP(Data[[#This Row],[currency]], 'Exchange Rates'!$A$1:$C$14, 3, 0)</f>
        <v>58425</v>
      </c>
      <c r="V355" s="7">
        <f>Data[[#This Row],[pledged]]*VLOOKUP(Data[[#This Row],[currency]], 'Exchange Rates'!$A$1:$C$14, 3, 0)</f>
        <v>63460.18</v>
      </c>
    </row>
    <row r="356" spans="1:22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 s="7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2">
        <f t="shared" si="30"/>
        <v>42438.827789351853</v>
      </c>
      <c r="T356" s="12">
        <f t="shared" si="31"/>
        <v>42468.786122685182</v>
      </c>
      <c r="U356" s="7">
        <f>Data[[#This Row],[goal]]*VLOOKUP(Data[[#This Row],[currency]], 'Exchange Rates'!$A$1:$C$14, 3, 0)</f>
        <v>3500</v>
      </c>
      <c r="V356" s="7">
        <f>Data[[#This Row],[pledged]]*VLOOKUP(Data[[#This Row],[currency]], 'Exchange Rates'!$A$1:$C$14, 3, 0)</f>
        <v>3638</v>
      </c>
    </row>
    <row r="357" spans="1:22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 s="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2">
        <f t="shared" si="30"/>
        <v>41943.293912037036</v>
      </c>
      <c r="T357" s="12">
        <f t="shared" si="31"/>
        <v>41974.3355787037</v>
      </c>
      <c r="U357" s="7">
        <f>Data[[#This Row],[goal]]*VLOOKUP(Data[[#This Row],[currency]], 'Exchange Rates'!$A$1:$C$14, 3, 0)</f>
        <v>35000</v>
      </c>
      <c r="V357" s="7">
        <f>Data[[#This Row],[pledged]]*VLOOKUP(Data[[#This Row],[currency]], 'Exchange Rates'!$A$1:$C$14, 3, 0)</f>
        <v>40690</v>
      </c>
    </row>
    <row r="358" spans="1:22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 s="7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2">
        <f t="shared" si="30"/>
        <v>42415.803159722222</v>
      </c>
      <c r="T358" s="12">
        <f t="shared" si="31"/>
        <v>42445.761493055557</v>
      </c>
      <c r="U358" s="7">
        <f>Data[[#This Row],[goal]]*VLOOKUP(Data[[#This Row],[currency]], 'Exchange Rates'!$A$1:$C$14, 3, 0)</f>
        <v>7500</v>
      </c>
      <c r="V358" s="7">
        <f>Data[[#This Row],[pledged]]*VLOOKUP(Data[[#This Row],[currency]], 'Exchange Rates'!$A$1:$C$14, 3, 0)</f>
        <v>7701.93</v>
      </c>
    </row>
    <row r="359" spans="1:22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 s="7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2">
        <f t="shared" si="30"/>
        <v>42078.222187499996</v>
      </c>
      <c r="T359" s="12">
        <f t="shared" si="31"/>
        <v>42118.222187499996</v>
      </c>
      <c r="U359" s="7">
        <f>Data[[#This Row],[goal]]*VLOOKUP(Data[[#This Row],[currency]], 'Exchange Rates'!$A$1:$C$14, 3, 0)</f>
        <v>15000</v>
      </c>
      <c r="V359" s="7">
        <f>Data[[#This Row],[pledged]]*VLOOKUP(Data[[#This Row],[currency]], 'Exchange Rates'!$A$1:$C$14, 3, 0)</f>
        <v>26100</v>
      </c>
    </row>
    <row r="360" spans="1:22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 s="7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2">
        <f t="shared" si="30"/>
        <v>42507.860196759255</v>
      </c>
      <c r="T360" s="12">
        <f t="shared" si="31"/>
        <v>42536.625</v>
      </c>
      <c r="U360" s="7">
        <f>Data[[#This Row],[goal]]*VLOOKUP(Data[[#This Row],[currency]], 'Exchange Rates'!$A$1:$C$14, 3, 0)</f>
        <v>50000</v>
      </c>
      <c r="V360" s="7">
        <f>Data[[#This Row],[pledged]]*VLOOKUP(Data[[#This Row],[currency]], 'Exchange Rates'!$A$1:$C$14, 3, 0)</f>
        <v>51544</v>
      </c>
    </row>
    <row r="361" spans="1:22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 s="7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2">
        <f t="shared" si="30"/>
        <v>41935.070486111108</v>
      </c>
      <c r="T361" s="12">
        <f t="shared" si="31"/>
        <v>41957.216666666667</v>
      </c>
      <c r="U361" s="7">
        <f>Data[[#This Row],[goal]]*VLOOKUP(Data[[#This Row],[currency]], 'Exchange Rates'!$A$1:$C$14, 3, 0)</f>
        <v>24200</v>
      </c>
      <c r="V361" s="7">
        <f>Data[[#This Row],[pledged]]*VLOOKUP(Data[[#This Row],[currency]], 'Exchange Rates'!$A$1:$C$14, 3, 0)</f>
        <v>25375</v>
      </c>
    </row>
    <row r="362" spans="1:22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 s="7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2">
        <f t="shared" si="30"/>
        <v>42163.897916666669</v>
      </c>
      <c r="T362" s="12">
        <f t="shared" si="31"/>
        <v>42208.132638888885</v>
      </c>
      <c r="U362" s="7">
        <f>Data[[#This Row],[goal]]*VLOOKUP(Data[[#This Row],[currency]], 'Exchange Rates'!$A$1:$C$14, 3, 0)</f>
        <v>12000</v>
      </c>
      <c r="V362" s="7">
        <f>Data[[#This Row],[pledged]]*VLOOKUP(Data[[#This Row],[currency]], 'Exchange Rates'!$A$1:$C$14, 3, 0)</f>
        <v>12165</v>
      </c>
    </row>
    <row r="363" spans="1:22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 s="7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2">
        <f t="shared" si="30"/>
        <v>41936.001226851848</v>
      </c>
      <c r="T363" s="12">
        <f t="shared" si="31"/>
        <v>41966.042893518519</v>
      </c>
      <c r="U363" s="7">
        <f>Data[[#This Row],[goal]]*VLOOKUP(Data[[#This Row],[currency]], 'Exchange Rates'!$A$1:$C$14, 3, 0)</f>
        <v>35000</v>
      </c>
      <c r="V363" s="7">
        <f>Data[[#This Row],[pledged]]*VLOOKUP(Data[[#This Row],[currency]], 'Exchange Rates'!$A$1:$C$14, 3, 0)</f>
        <v>38876.949999999997</v>
      </c>
    </row>
    <row r="364" spans="1:22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 s="7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2">
        <f t="shared" si="30"/>
        <v>41837.210543981484</v>
      </c>
      <c r="T364" s="12">
        <f t="shared" si="31"/>
        <v>41859</v>
      </c>
      <c r="U364" s="7">
        <f>Data[[#This Row],[goal]]*VLOOKUP(Data[[#This Row],[currency]], 'Exchange Rates'!$A$1:$C$14, 3, 0)</f>
        <v>9665</v>
      </c>
      <c r="V364" s="7">
        <f>Data[[#This Row],[pledged]]*VLOOKUP(Data[[#This Row],[currency]], 'Exchange Rates'!$A$1:$C$14, 3, 0)</f>
        <v>12000</v>
      </c>
    </row>
    <row r="365" spans="1:22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 s="7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2">
        <f t="shared" si="30"/>
        <v>40255.744629629626</v>
      </c>
      <c r="T365" s="12">
        <f t="shared" si="31"/>
        <v>40300.806944444441</v>
      </c>
      <c r="U365" s="7">
        <f>Data[[#This Row],[goal]]*VLOOKUP(Data[[#This Row],[currency]], 'Exchange Rates'!$A$1:$C$14, 3, 0)</f>
        <v>8925</v>
      </c>
      <c r="V365" s="7">
        <f>Data[[#This Row],[pledged]]*VLOOKUP(Data[[#This Row],[currency]], 'Exchange Rates'!$A$1:$C$14, 3, 0)</f>
        <v>9044</v>
      </c>
    </row>
    <row r="366" spans="1:22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 s="7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2">
        <f t="shared" si="30"/>
        <v>41780.859629629631</v>
      </c>
      <c r="T366" s="12">
        <f t="shared" si="31"/>
        <v>41811.165972222225</v>
      </c>
      <c r="U366" s="7">
        <f>Data[[#This Row],[goal]]*VLOOKUP(Data[[#This Row],[currency]], 'Exchange Rates'!$A$1:$C$14, 3, 0)</f>
        <v>7000</v>
      </c>
      <c r="V366" s="7">
        <f>Data[[#This Row],[pledged]]*VLOOKUP(Data[[#This Row],[currency]], 'Exchange Rates'!$A$1:$C$14, 3, 0)</f>
        <v>7711.3</v>
      </c>
    </row>
    <row r="367" spans="1:22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 s="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2">
        <f t="shared" si="30"/>
        <v>41668.606469907405</v>
      </c>
      <c r="T367" s="12">
        <f t="shared" si="31"/>
        <v>41698.606469907405</v>
      </c>
      <c r="U367" s="7">
        <f>Data[[#This Row],[goal]]*VLOOKUP(Data[[#This Row],[currency]], 'Exchange Rates'!$A$1:$C$14, 3, 0)</f>
        <v>11550</v>
      </c>
      <c r="V367" s="7">
        <f>Data[[#This Row],[pledged]]*VLOOKUP(Data[[#This Row],[currency]], 'Exchange Rates'!$A$1:$C$14, 3, 0)</f>
        <v>12008.92</v>
      </c>
    </row>
    <row r="368" spans="1:22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 s="7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2">
        <f t="shared" si="30"/>
        <v>41019.793032407404</v>
      </c>
      <c r="T368" s="12">
        <f t="shared" si="31"/>
        <v>41049.793032407404</v>
      </c>
      <c r="U368" s="7">
        <f>Data[[#This Row],[goal]]*VLOOKUP(Data[[#This Row],[currency]], 'Exchange Rates'!$A$1:$C$14, 3, 0)</f>
        <v>38000</v>
      </c>
      <c r="V368" s="7">
        <f>Data[[#This Row],[pledged]]*VLOOKUP(Data[[#This Row],[currency]], 'Exchange Rates'!$A$1:$C$14, 3, 0)</f>
        <v>38500</v>
      </c>
    </row>
    <row r="369" spans="1:22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 s="7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2">
        <f t="shared" si="30"/>
        <v>41355.577291666668</v>
      </c>
      <c r="T369" s="12">
        <f t="shared" si="31"/>
        <v>41395.207638888889</v>
      </c>
      <c r="U369" s="7">
        <f>Data[[#This Row],[goal]]*VLOOKUP(Data[[#This Row],[currency]], 'Exchange Rates'!$A$1:$C$14, 3, 0)</f>
        <v>10000</v>
      </c>
      <c r="V369" s="7">
        <f>Data[[#This Row],[pledged]]*VLOOKUP(Data[[#This Row],[currency]], 'Exchange Rates'!$A$1:$C$14, 3, 0)</f>
        <v>10335.01</v>
      </c>
    </row>
    <row r="370" spans="1:22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 s="7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2">
        <f t="shared" si="30"/>
        <v>42043.605578703704</v>
      </c>
      <c r="T370" s="12">
        <f t="shared" si="31"/>
        <v>42078.563912037032</v>
      </c>
      <c r="U370" s="7">
        <f>Data[[#This Row],[goal]]*VLOOKUP(Data[[#This Row],[currency]], 'Exchange Rates'!$A$1:$C$14, 3, 0)</f>
        <v>12500</v>
      </c>
      <c r="V370" s="7">
        <f>Data[[#This Row],[pledged]]*VLOOKUP(Data[[#This Row],[currency]], 'Exchange Rates'!$A$1:$C$14, 3, 0)</f>
        <v>13014</v>
      </c>
    </row>
    <row r="371" spans="1:22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 s="7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2">
        <f t="shared" si="30"/>
        <v>40893.551724537036</v>
      </c>
      <c r="T371" s="12">
        <f t="shared" si="31"/>
        <v>40923.551724537036</v>
      </c>
      <c r="U371" s="7">
        <f>Data[[#This Row],[goal]]*VLOOKUP(Data[[#This Row],[currency]], 'Exchange Rates'!$A$1:$C$14, 3, 0)</f>
        <v>6500</v>
      </c>
      <c r="V371" s="7">
        <f>Data[[#This Row],[pledged]]*VLOOKUP(Data[[#This Row],[currency]], 'Exchange Rates'!$A$1:$C$14, 3, 0)</f>
        <v>7160.12</v>
      </c>
    </row>
    <row r="372" spans="1:22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 s="7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2">
        <f t="shared" si="30"/>
        <v>42711.795138888891</v>
      </c>
      <c r="T372" s="12">
        <f t="shared" si="31"/>
        <v>42741.795138888891</v>
      </c>
      <c r="U372" s="7">
        <f>Data[[#This Row],[goal]]*VLOOKUP(Data[[#This Row],[currency]], 'Exchange Rates'!$A$1:$C$14, 3, 0)</f>
        <v>25000</v>
      </c>
      <c r="V372" s="7">
        <f>Data[[#This Row],[pledged]]*VLOOKUP(Data[[#This Row],[currency]], 'Exchange Rates'!$A$1:$C$14, 3, 0)</f>
        <v>30505</v>
      </c>
    </row>
    <row r="373" spans="1:22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 s="7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2">
        <f t="shared" si="30"/>
        <v>41261.767812500002</v>
      </c>
      <c r="T373" s="12">
        <f t="shared" si="31"/>
        <v>41306.767812500002</v>
      </c>
      <c r="U373" s="7">
        <f>Data[[#This Row],[goal]]*VLOOKUP(Data[[#This Row],[currency]], 'Exchange Rates'!$A$1:$C$14, 3, 0)</f>
        <v>150000</v>
      </c>
      <c r="V373" s="7">
        <f>Data[[#This Row],[pledged]]*VLOOKUP(Data[[#This Row],[currency]], 'Exchange Rates'!$A$1:$C$14, 3, 0)</f>
        <v>171253</v>
      </c>
    </row>
    <row r="374" spans="1:22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 s="7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2">
        <f t="shared" si="30"/>
        <v>42425.576898148152</v>
      </c>
      <c r="T374" s="12">
        <f t="shared" si="31"/>
        <v>42465.666666666672</v>
      </c>
      <c r="U374" s="7">
        <f>Data[[#This Row],[goal]]*VLOOKUP(Data[[#This Row],[currency]], 'Exchange Rates'!$A$1:$C$14, 3, 0)</f>
        <v>231</v>
      </c>
      <c r="V374" s="7">
        <f>Data[[#This Row],[pledged]]*VLOOKUP(Data[[#This Row],[currency]], 'Exchange Rates'!$A$1:$C$14, 3, 0)</f>
        <v>289.52</v>
      </c>
    </row>
    <row r="375" spans="1:22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 s="7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2">
        <f t="shared" si="30"/>
        <v>41078.91201388889</v>
      </c>
      <c r="T375" s="12">
        <f t="shared" si="31"/>
        <v>41108.91201388889</v>
      </c>
      <c r="U375" s="7">
        <f>Data[[#This Row],[goal]]*VLOOKUP(Data[[#This Row],[currency]], 'Exchange Rates'!$A$1:$C$14, 3, 0)</f>
        <v>7500</v>
      </c>
      <c r="V375" s="7">
        <f>Data[[#This Row],[pledged]]*VLOOKUP(Data[[#This Row],[currency]], 'Exchange Rates'!$A$1:$C$14, 3, 0)</f>
        <v>8000</v>
      </c>
    </row>
    <row r="376" spans="1:22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 s="7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2">
        <f t="shared" si="30"/>
        <v>40757.889247685183</v>
      </c>
      <c r="T376" s="12">
        <f t="shared" si="31"/>
        <v>40802.889247685183</v>
      </c>
      <c r="U376" s="7">
        <f>Data[[#This Row],[goal]]*VLOOKUP(Data[[#This Row],[currency]], 'Exchange Rates'!$A$1:$C$14, 3, 0)</f>
        <v>6000</v>
      </c>
      <c r="V376" s="7">
        <f>Data[[#This Row],[pledged]]*VLOOKUP(Data[[#This Row],[currency]], 'Exchange Rates'!$A$1:$C$14, 3, 0)</f>
        <v>7839</v>
      </c>
    </row>
    <row r="377" spans="1:22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 s="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2">
        <f t="shared" si="30"/>
        <v>41657.985081018516</v>
      </c>
      <c r="T377" s="12">
        <f t="shared" si="31"/>
        <v>41699.720833333333</v>
      </c>
      <c r="U377" s="7">
        <f>Data[[#This Row],[goal]]*VLOOKUP(Data[[#This Row],[currency]], 'Exchange Rates'!$A$1:$C$14, 3, 0)</f>
        <v>500</v>
      </c>
      <c r="V377" s="7">
        <f>Data[[#This Row],[pledged]]*VLOOKUP(Data[[#This Row],[currency]], 'Exchange Rates'!$A$1:$C$14, 3, 0)</f>
        <v>600</v>
      </c>
    </row>
    <row r="378" spans="1:22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 s="7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2">
        <f t="shared" si="30"/>
        <v>42576.452731481477</v>
      </c>
      <c r="T378" s="12">
        <f t="shared" si="31"/>
        <v>42607.452731481477</v>
      </c>
      <c r="U378" s="7">
        <f>Data[[#This Row],[goal]]*VLOOKUP(Data[[#This Row],[currency]], 'Exchange Rates'!$A$1:$C$14, 3, 0)</f>
        <v>1886.5</v>
      </c>
      <c r="V378" s="7">
        <f>Data[[#This Row],[pledged]]*VLOOKUP(Data[[#This Row],[currency]], 'Exchange Rates'!$A$1:$C$14, 3, 0)</f>
        <v>1998.92</v>
      </c>
    </row>
    <row r="379" spans="1:22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 s="7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2">
        <f t="shared" si="30"/>
        <v>42292.250787037032</v>
      </c>
      <c r="T379" s="12">
        <f t="shared" si="31"/>
        <v>42322.292361111111</v>
      </c>
      <c r="U379" s="7">
        <f>Data[[#This Row],[goal]]*VLOOKUP(Data[[#This Row],[currency]], 'Exchange Rates'!$A$1:$C$14, 3, 0)</f>
        <v>12000</v>
      </c>
      <c r="V379" s="7">
        <f>Data[[#This Row],[pledged]]*VLOOKUP(Data[[#This Row],[currency]], 'Exchange Rates'!$A$1:$C$14, 3, 0)</f>
        <v>13728</v>
      </c>
    </row>
    <row r="380" spans="1:22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 s="7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2">
        <f t="shared" si="30"/>
        <v>42370.571851851855</v>
      </c>
      <c r="T380" s="12">
        <f t="shared" si="31"/>
        <v>42394.994444444441</v>
      </c>
      <c r="U380" s="7">
        <f>Data[[#This Row],[goal]]*VLOOKUP(Data[[#This Row],[currency]], 'Exchange Rates'!$A$1:$C$14, 3, 0)</f>
        <v>3960</v>
      </c>
      <c r="V380" s="7">
        <f>Data[[#This Row],[pledged]]*VLOOKUP(Data[[#This Row],[currency]], 'Exchange Rates'!$A$1:$C$14, 3, 0)</f>
        <v>4425.96</v>
      </c>
    </row>
    <row r="381" spans="1:22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 s="7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2">
        <f t="shared" si="30"/>
        <v>40987.688333333332</v>
      </c>
      <c r="T381" s="12">
        <f t="shared" si="31"/>
        <v>41032.688333333332</v>
      </c>
      <c r="U381" s="7">
        <f>Data[[#This Row],[goal]]*VLOOKUP(Data[[#This Row],[currency]], 'Exchange Rates'!$A$1:$C$14, 3, 0)</f>
        <v>15000</v>
      </c>
      <c r="V381" s="7">
        <f>Data[[#This Row],[pledged]]*VLOOKUP(Data[[#This Row],[currency]], 'Exchange Rates'!$A$1:$C$14, 3, 0)</f>
        <v>17412</v>
      </c>
    </row>
    <row r="382" spans="1:22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 s="7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2">
        <f t="shared" si="30"/>
        <v>42367.719814814816</v>
      </c>
      <c r="T382" s="12">
        <f t="shared" si="31"/>
        <v>42392.719814814816</v>
      </c>
      <c r="U382" s="7">
        <f>Data[[#This Row],[goal]]*VLOOKUP(Data[[#This Row],[currency]], 'Exchange Rates'!$A$1:$C$14, 3, 0)</f>
        <v>4000</v>
      </c>
      <c r="V382" s="7">
        <f>Data[[#This Row],[pledged]]*VLOOKUP(Data[[#This Row],[currency]], 'Exchange Rates'!$A$1:$C$14, 3, 0)</f>
        <v>5660</v>
      </c>
    </row>
    <row r="383" spans="1:22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 s="7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2">
        <f t="shared" si="30"/>
        <v>41085.698113425926</v>
      </c>
      <c r="T383" s="12">
        <f t="shared" si="31"/>
        <v>41120.208333333336</v>
      </c>
      <c r="U383" s="7">
        <f>Data[[#This Row],[goal]]*VLOOKUP(Data[[#This Row],[currency]], 'Exchange Rates'!$A$1:$C$14, 3, 0)</f>
        <v>25000</v>
      </c>
      <c r="V383" s="7">
        <f>Data[[#This Row],[pledged]]*VLOOKUP(Data[[#This Row],[currency]], 'Exchange Rates'!$A$1:$C$14, 3, 0)</f>
        <v>26182.5</v>
      </c>
    </row>
    <row r="384" spans="1:22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 s="7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2">
        <f t="shared" si="30"/>
        <v>41144.709490740745</v>
      </c>
      <c r="T384" s="12">
        <f t="shared" si="31"/>
        <v>41158.709490740745</v>
      </c>
      <c r="U384" s="7">
        <f>Data[[#This Row],[goal]]*VLOOKUP(Data[[#This Row],[currency]], 'Exchange Rates'!$A$1:$C$14, 3, 0)</f>
        <v>600</v>
      </c>
      <c r="V384" s="7">
        <f>Data[[#This Row],[pledged]]*VLOOKUP(Data[[#This Row],[currency]], 'Exchange Rates'!$A$1:$C$14, 3, 0)</f>
        <v>1535</v>
      </c>
    </row>
    <row r="385" spans="1:22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 s="7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2">
        <f t="shared" si="30"/>
        <v>41755.117581018516</v>
      </c>
      <c r="T385" s="12">
        <f t="shared" si="31"/>
        <v>41778.117581018516</v>
      </c>
      <c r="U385" s="7">
        <f>Data[[#This Row],[goal]]*VLOOKUP(Data[[#This Row],[currency]], 'Exchange Rates'!$A$1:$C$14, 3, 0)</f>
        <v>999</v>
      </c>
      <c r="V385" s="7">
        <f>Data[[#This Row],[pledged]]*VLOOKUP(Data[[#This Row],[currency]], 'Exchange Rates'!$A$1:$C$14, 3, 0)</f>
        <v>2065</v>
      </c>
    </row>
    <row r="386" spans="1:22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 s="7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2">
        <f t="shared" ref="S386:S449" si="36">(((J386/60)/60)/24)+DATE(1970,1,1)</f>
        <v>41980.781793981485</v>
      </c>
      <c r="T386" s="12">
        <f t="shared" ref="T386:T449" si="37">(((I386/60)/60)/24)+DATE(1970,1,1)</f>
        <v>42010.781793981485</v>
      </c>
      <c r="U386" s="7">
        <f>Data[[#This Row],[goal]]*VLOOKUP(Data[[#This Row],[currency]], 'Exchange Rates'!$A$1:$C$14, 3, 0)</f>
        <v>20000</v>
      </c>
      <c r="V386" s="7">
        <f>Data[[#This Row],[pledged]]*VLOOKUP(Data[[#This Row],[currency]], 'Exchange Rates'!$A$1:$C$14, 3, 0)</f>
        <v>22421</v>
      </c>
    </row>
    <row r="387" spans="1:22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 s="7">
        <f t="shared" ref="P387:P450" si="39">IF(L387 = 0, 0, E387/L387)</f>
        <v>111.79535864978902</v>
      </c>
      <c r="Q387" t="str">
        <f t="shared" ref="Q387:Q450" si="40">MID(N387, 1, FIND("/", N387)-1)</f>
        <v>film &amp; video</v>
      </c>
      <c r="R387" t="str">
        <f t="shared" ref="R387:R450" si="41">MID(N387,  FIND("/", N387)+1, 100)</f>
        <v>documentary</v>
      </c>
      <c r="S387" s="12">
        <f t="shared" si="36"/>
        <v>41934.584502314814</v>
      </c>
      <c r="T387" s="12">
        <f t="shared" si="37"/>
        <v>41964.626168981486</v>
      </c>
      <c r="U387" s="7">
        <f>Data[[#This Row],[goal]]*VLOOKUP(Data[[#This Row],[currency]], 'Exchange Rates'!$A$1:$C$14, 3, 0)</f>
        <v>25000</v>
      </c>
      <c r="V387" s="7">
        <f>Data[[#This Row],[pledged]]*VLOOKUP(Data[[#This Row],[currency]], 'Exchange Rates'!$A$1:$C$14, 3, 0)</f>
        <v>26495.5</v>
      </c>
    </row>
    <row r="388" spans="1:22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 s="7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2">
        <f t="shared" si="36"/>
        <v>42211.951284722221</v>
      </c>
      <c r="T388" s="12">
        <f t="shared" si="37"/>
        <v>42226.951284722221</v>
      </c>
      <c r="U388" s="7">
        <f>Data[[#This Row],[goal]]*VLOOKUP(Data[[#This Row],[currency]], 'Exchange Rates'!$A$1:$C$14, 3, 0)</f>
        <v>600</v>
      </c>
      <c r="V388" s="7">
        <f>Data[[#This Row],[pledged]]*VLOOKUP(Data[[#This Row],[currency]], 'Exchange Rates'!$A$1:$C$14, 3, 0)</f>
        <v>601</v>
      </c>
    </row>
    <row r="389" spans="1:22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 s="7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2">
        <f t="shared" si="36"/>
        <v>42200.67659722222</v>
      </c>
      <c r="T389" s="12">
        <f t="shared" si="37"/>
        <v>42231.25</v>
      </c>
      <c r="U389" s="7">
        <f>Data[[#This Row],[goal]]*VLOOKUP(Data[[#This Row],[currency]], 'Exchange Rates'!$A$1:$C$14, 3, 0)</f>
        <v>38000</v>
      </c>
      <c r="V389" s="7">
        <f>Data[[#This Row],[pledged]]*VLOOKUP(Data[[#This Row],[currency]], 'Exchange Rates'!$A$1:$C$14, 3, 0)</f>
        <v>81316</v>
      </c>
    </row>
    <row r="390" spans="1:22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 s="7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2">
        <f t="shared" si="36"/>
        <v>42549.076157407413</v>
      </c>
      <c r="T390" s="12">
        <f t="shared" si="37"/>
        <v>42579.076157407413</v>
      </c>
      <c r="U390" s="7">
        <f>Data[[#This Row],[goal]]*VLOOKUP(Data[[#This Row],[currency]], 'Exchange Rates'!$A$1:$C$14, 3, 0)</f>
        <v>5000</v>
      </c>
      <c r="V390" s="7">
        <f>Data[[#This Row],[pledged]]*VLOOKUP(Data[[#This Row],[currency]], 'Exchange Rates'!$A$1:$C$14, 3, 0)</f>
        <v>6308</v>
      </c>
    </row>
    <row r="391" spans="1:22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 s="7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2">
        <f t="shared" si="36"/>
        <v>41674.063078703701</v>
      </c>
      <c r="T391" s="12">
        <f t="shared" si="37"/>
        <v>41705.957638888889</v>
      </c>
      <c r="U391" s="7">
        <f>Data[[#This Row],[goal]]*VLOOKUP(Data[[#This Row],[currency]], 'Exchange Rates'!$A$1:$C$14, 3, 0)</f>
        <v>68000</v>
      </c>
      <c r="V391" s="7">
        <f>Data[[#This Row],[pledged]]*VLOOKUP(Data[[#This Row],[currency]], 'Exchange Rates'!$A$1:$C$14, 3, 0)</f>
        <v>123444.12</v>
      </c>
    </row>
    <row r="392" spans="1:22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 s="7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2">
        <f t="shared" si="36"/>
        <v>42112.036712962959</v>
      </c>
      <c r="T392" s="12">
        <f t="shared" si="37"/>
        <v>42132.036712962959</v>
      </c>
      <c r="U392" s="7">
        <f>Data[[#This Row],[goal]]*VLOOKUP(Data[[#This Row],[currency]], 'Exchange Rates'!$A$1:$C$14, 3, 0)</f>
        <v>1000</v>
      </c>
      <c r="V392" s="7">
        <f>Data[[#This Row],[pledged]]*VLOOKUP(Data[[#This Row],[currency]], 'Exchange Rates'!$A$1:$C$14, 3, 0)</f>
        <v>1000</v>
      </c>
    </row>
    <row r="393" spans="1:22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 s="7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2">
        <f t="shared" si="36"/>
        <v>40865.042256944449</v>
      </c>
      <c r="T393" s="12">
        <f t="shared" si="37"/>
        <v>40895.040972222225</v>
      </c>
      <c r="U393" s="7">
        <f>Data[[#This Row],[goal]]*VLOOKUP(Data[[#This Row],[currency]], 'Exchange Rates'!$A$1:$C$14, 3, 0)</f>
        <v>20000</v>
      </c>
      <c r="V393" s="7">
        <f>Data[[#This Row],[pledged]]*VLOOKUP(Data[[#This Row],[currency]], 'Exchange Rates'!$A$1:$C$14, 3, 0)</f>
        <v>20122</v>
      </c>
    </row>
    <row r="394" spans="1:22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 s="7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2">
        <f t="shared" si="36"/>
        <v>40763.717256944445</v>
      </c>
      <c r="T394" s="12">
        <f t="shared" si="37"/>
        <v>40794.125</v>
      </c>
      <c r="U394" s="7">
        <f>Data[[#This Row],[goal]]*VLOOKUP(Data[[#This Row],[currency]], 'Exchange Rates'!$A$1:$C$14, 3, 0)</f>
        <v>18500</v>
      </c>
      <c r="V394" s="7">
        <f>Data[[#This Row],[pledged]]*VLOOKUP(Data[[#This Row],[currency]], 'Exchange Rates'!$A$1:$C$14, 3, 0)</f>
        <v>18667</v>
      </c>
    </row>
    <row r="395" spans="1:22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 s="7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2">
        <f t="shared" si="36"/>
        <v>41526.708935185183</v>
      </c>
      <c r="T395" s="12">
        <f t="shared" si="37"/>
        <v>41557.708935185183</v>
      </c>
      <c r="U395" s="7">
        <f>Data[[#This Row],[goal]]*VLOOKUP(Data[[#This Row],[currency]], 'Exchange Rates'!$A$1:$C$14, 3, 0)</f>
        <v>50000</v>
      </c>
      <c r="V395" s="7">
        <f>Data[[#This Row],[pledged]]*VLOOKUP(Data[[#This Row],[currency]], 'Exchange Rates'!$A$1:$C$14, 3, 0)</f>
        <v>55223</v>
      </c>
    </row>
    <row r="396" spans="1:22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 s="7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2">
        <f t="shared" si="36"/>
        <v>42417.818078703705</v>
      </c>
      <c r="T396" s="12">
        <f t="shared" si="37"/>
        <v>42477.776412037041</v>
      </c>
      <c r="U396" s="7">
        <f>Data[[#This Row],[goal]]*VLOOKUP(Data[[#This Row],[currency]], 'Exchange Rates'!$A$1:$C$14, 3, 0)</f>
        <v>3948</v>
      </c>
      <c r="V396" s="7">
        <f>Data[[#This Row],[pledged]]*VLOOKUP(Data[[#This Row],[currency]], 'Exchange Rates'!$A$1:$C$14, 3, 0)</f>
        <v>4417.5599999999995</v>
      </c>
    </row>
    <row r="397" spans="1:22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 s="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2">
        <f t="shared" si="36"/>
        <v>40990.909259259257</v>
      </c>
      <c r="T397" s="12">
        <f t="shared" si="37"/>
        <v>41026.897222222222</v>
      </c>
      <c r="U397" s="7">
        <f>Data[[#This Row],[goal]]*VLOOKUP(Data[[#This Row],[currency]], 'Exchange Rates'!$A$1:$C$14, 3, 0)</f>
        <v>10000</v>
      </c>
      <c r="V397" s="7">
        <f>Data[[#This Row],[pledged]]*VLOOKUP(Data[[#This Row],[currency]], 'Exchange Rates'!$A$1:$C$14, 3, 0)</f>
        <v>10804.45</v>
      </c>
    </row>
    <row r="398" spans="1:22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 s="7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2">
        <f t="shared" si="36"/>
        <v>41082.564884259256</v>
      </c>
      <c r="T398" s="12">
        <f t="shared" si="37"/>
        <v>41097.564884259256</v>
      </c>
      <c r="U398" s="7">
        <f>Data[[#This Row],[goal]]*VLOOKUP(Data[[#This Row],[currency]], 'Exchange Rates'!$A$1:$C$14, 3, 0)</f>
        <v>15000</v>
      </c>
      <c r="V398" s="7">
        <f>Data[[#This Row],[pledged]]*VLOOKUP(Data[[#This Row],[currency]], 'Exchange Rates'!$A$1:$C$14, 3, 0)</f>
        <v>16000</v>
      </c>
    </row>
    <row r="399" spans="1:22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 s="7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2">
        <f t="shared" si="36"/>
        <v>40379.776435185187</v>
      </c>
      <c r="T399" s="12">
        <f t="shared" si="37"/>
        <v>40422.155555555553</v>
      </c>
      <c r="U399" s="7">
        <f>Data[[#This Row],[goal]]*VLOOKUP(Data[[#This Row],[currency]], 'Exchange Rates'!$A$1:$C$14, 3, 0)</f>
        <v>12444</v>
      </c>
      <c r="V399" s="7">
        <f>Data[[#This Row],[pledged]]*VLOOKUP(Data[[#This Row],[currency]], 'Exchange Rates'!$A$1:$C$14, 3, 0)</f>
        <v>12929.35</v>
      </c>
    </row>
    <row r="400" spans="1:22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 s="7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2">
        <f t="shared" si="36"/>
        <v>42078.793124999997</v>
      </c>
      <c r="T400" s="12">
        <f t="shared" si="37"/>
        <v>42123.793124999997</v>
      </c>
      <c r="U400" s="7">
        <f>Data[[#This Row],[goal]]*VLOOKUP(Data[[#This Row],[currency]], 'Exchange Rates'!$A$1:$C$14, 3, 0)</f>
        <v>7500</v>
      </c>
      <c r="V400" s="7">
        <f>Data[[#This Row],[pledged]]*VLOOKUP(Data[[#This Row],[currency]], 'Exchange Rates'!$A$1:$C$14, 3, 0)</f>
        <v>9387</v>
      </c>
    </row>
    <row r="401" spans="1:22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 s="7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2">
        <f t="shared" si="36"/>
        <v>42687.875775462962</v>
      </c>
      <c r="T401" s="12">
        <f t="shared" si="37"/>
        <v>42718.5</v>
      </c>
      <c r="U401" s="7">
        <f>Data[[#This Row],[goal]]*VLOOKUP(Data[[#This Row],[currency]], 'Exchange Rates'!$A$1:$C$14, 3, 0)</f>
        <v>15400</v>
      </c>
      <c r="V401" s="7">
        <f>Data[[#This Row],[pledged]]*VLOOKUP(Data[[#This Row],[currency]], 'Exchange Rates'!$A$1:$C$14, 3, 0)</f>
        <v>16447.97</v>
      </c>
    </row>
    <row r="402" spans="1:22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 s="7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2">
        <f t="shared" si="36"/>
        <v>41745.635960648149</v>
      </c>
      <c r="T402" s="12">
        <f t="shared" si="37"/>
        <v>41776.145833333336</v>
      </c>
      <c r="U402" s="7">
        <f>Data[[#This Row],[goal]]*VLOOKUP(Data[[#This Row],[currency]], 'Exchange Rates'!$A$1:$C$14, 3, 0)</f>
        <v>10000</v>
      </c>
      <c r="V402" s="7">
        <f>Data[[#This Row],[pledged]]*VLOOKUP(Data[[#This Row],[currency]], 'Exchange Rates'!$A$1:$C$14, 3, 0)</f>
        <v>11230.25</v>
      </c>
    </row>
    <row r="403" spans="1:22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 s="7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2">
        <f t="shared" si="36"/>
        <v>40732.842245370368</v>
      </c>
      <c r="T403" s="12">
        <f t="shared" si="37"/>
        <v>40762.842245370368</v>
      </c>
      <c r="U403" s="7">
        <f>Data[[#This Row],[goal]]*VLOOKUP(Data[[#This Row],[currency]], 'Exchange Rates'!$A$1:$C$14, 3, 0)</f>
        <v>50000</v>
      </c>
      <c r="V403" s="7">
        <f>Data[[#This Row],[pledged]]*VLOOKUP(Data[[#This Row],[currency]], 'Exchange Rates'!$A$1:$C$14, 3, 0)</f>
        <v>51906</v>
      </c>
    </row>
    <row r="404" spans="1:22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 s="7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2">
        <f t="shared" si="36"/>
        <v>42292.539548611108</v>
      </c>
      <c r="T404" s="12">
        <f t="shared" si="37"/>
        <v>42313.58121527778</v>
      </c>
      <c r="U404" s="7">
        <f>Data[[#This Row],[goal]]*VLOOKUP(Data[[#This Row],[currency]], 'Exchange Rates'!$A$1:$C$14, 3, 0)</f>
        <v>2000</v>
      </c>
      <c r="V404" s="7">
        <f>Data[[#This Row],[pledged]]*VLOOKUP(Data[[#This Row],[currency]], 'Exchange Rates'!$A$1:$C$14, 3, 0)</f>
        <v>2833</v>
      </c>
    </row>
    <row r="405" spans="1:22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 s="7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2">
        <f t="shared" si="36"/>
        <v>40718.310659722221</v>
      </c>
      <c r="T405" s="12">
        <f t="shared" si="37"/>
        <v>40765.297222222223</v>
      </c>
      <c r="U405" s="7">
        <f>Data[[#This Row],[goal]]*VLOOKUP(Data[[#This Row],[currency]], 'Exchange Rates'!$A$1:$C$14, 3, 0)</f>
        <v>5000</v>
      </c>
      <c r="V405" s="7">
        <f>Data[[#This Row],[pledged]]*VLOOKUP(Data[[#This Row],[currency]], 'Exchange Rates'!$A$1:$C$14, 3, 0)</f>
        <v>5263</v>
      </c>
    </row>
    <row r="406" spans="1:22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 s="7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2">
        <f t="shared" si="36"/>
        <v>41646.628032407411</v>
      </c>
      <c r="T406" s="12">
        <f t="shared" si="37"/>
        <v>41675.961111111108</v>
      </c>
      <c r="U406" s="7">
        <f>Data[[#This Row],[goal]]*VLOOKUP(Data[[#This Row],[currency]], 'Exchange Rates'!$A$1:$C$14, 3, 0)</f>
        <v>35000</v>
      </c>
      <c r="V406" s="7">
        <f>Data[[#This Row],[pledged]]*VLOOKUP(Data[[#This Row],[currency]], 'Exchange Rates'!$A$1:$C$14, 3, 0)</f>
        <v>36082</v>
      </c>
    </row>
    <row r="407" spans="1:22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 s="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2">
        <f t="shared" si="36"/>
        <v>41674.08494212963</v>
      </c>
      <c r="T407" s="12">
        <f t="shared" si="37"/>
        <v>41704.08494212963</v>
      </c>
      <c r="U407" s="7">
        <f>Data[[#This Row],[goal]]*VLOOKUP(Data[[#This Row],[currency]], 'Exchange Rates'!$A$1:$C$14, 3, 0)</f>
        <v>2820</v>
      </c>
      <c r="V407" s="7">
        <f>Data[[#This Row],[pledged]]*VLOOKUP(Data[[#This Row],[currency]], 'Exchange Rates'!$A$1:$C$14, 3, 0)</f>
        <v>3036</v>
      </c>
    </row>
    <row r="408" spans="1:22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 s="7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2">
        <f t="shared" si="36"/>
        <v>40638.162465277775</v>
      </c>
      <c r="T408" s="12">
        <f t="shared" si="37"/>
        <v>40672.249305555553</v>
      </c>
      <c r="U408" s="7">
        <f>Data[[#This Row],[goal]]*VLOOKUP(Data[[#This Row],[currency]], 'Exchange Rates'!$A$1:$C$14, 3, 0)</f>
        <v>2800</v>
      </c>
      <c r="V408" s="7">
        <f>Data[[#This Row],[pledged]]*VLOOKUP(Data[[#This Row],[currency]], 'Exchange Rates'!$A$1:$C$14, 3, 0)</f>
        <v>3015.73</v>
      </c>
    </row>
    <row r="409" spans="1:22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 s="7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2">
        <f t="shared" si="36"/>
        <v>40806.870949074073</v>
      </c>
      <c r="T409" s="12">
        <f t="shared" si="37"/>
        <v>40866.912615740745</v>
      </c>
      <c r="U409" s="7">
        <f>Data[[#This Row],[goal]]*VLOOKUP(Data[[#This Row],[currency]], 'Exchange Rates'!$A$1:$C$14, 3, 0)</f>
        <v>2000</v>
      </c>
      <c r="V409" s="7">
        <f>Data[[#This Row],[pledged]]*VLOOKUP(Data[[#This Row],[currency]], 'Exchange Rates'!$A$1:$C$14, 3, 0)</f>
        <v>2031</v>
      </c>
    </row>
    <row r="410" spans="1:22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 s="7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2">
        <f t="shared" si="36"/>
        <v>41543.735995370371</v>
      </c>
      <c r="T410" s="12">
        <f t="shared" si="37"/>
        <v>41583.777662037035</v>
      </c>
      <c r="U410" s="7">
        <f>Data[[#This Row],[goal]]*VLOOKUP(Data[[#This Row],[currency]], 'Exchange Rates'!$A$1:$C$14, 3, 0)</f>
        <v>6000</v>
      </c>
      <c r="V410" s="7">
        <f>Data[[#This Row],[pledged]]*VLOOKUP(Data[[#This Row],[currency]], 'Exchange Rates'!$A$1:$C$14, 3, 0)</f>
        <v>6086.26</v>
      </c>
    </row>
    <row r="411" spans="1:22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 s="7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2">
        <f t="shared" si="36"/>
        <v>42543.862777777773</v>
      </c>
      <c r="T411" s="12">
        <f t="shared" si="37"/>
        <v>42573.862777777773</v>
      </c>
      <c r="U411" s="7">
        <f>Data[[#This Row],[goal]]*VLOOKUP(Data[[#This Row],[currency]], 'Exchange Rates'!$A$1:$C$14, 3, 0)</f>
        <v>385</v>
      </c>
      <c r="V411" s="7">
        <f>Data[[#This Row],[pledged]]*VLOOKUP(Data[[#This Row],[currency]], 'Exchange Rates'!$A$1:$C$14, 3, 0)</f>
        <v>526.68000000000006</v>
      </c>
    </row>
    <row r="412" spans="1:22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 s="7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2">
        <f t="shared" si="36"/>
        <v>42113.981446759266</v>
      </c>
      <c r="T412" s="12">
        <f t="shared" si="37"/>
        <v>42173.981446759266</v>
      </c>
      <c r="U412" s="7">
        <f>Data[[#This Row],[goal]]*VLOOKUP(Data[[#This Row],[currency]], 'Exchange Rates'!$A$1:$C$14, 3, 0)</f>
        <v>1320</v>
      </c>
      <c r="V412" s="7">
        <f>Data[[#This Row],[pledged]]*VLOOKUP(Data[[#This Row],[currency]], 'Exchange Rates'!$A$1:$C$14, 3, 0)</f>
        <v>1693.5600000000002</v>
      </c>
    </row>
    <row r="413" spans="1:22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 s="7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2">
        <f t="shared" si="36"/>
        <v>41598.17597222222</v>
      </c>
      <c r="T413" s="12">
        <f t="shared" si="37"/>
        <v>41630.208333333336</v>
      </c>
      <c r="U413" s="7">
        <f>Data[[#This Row],[goal]]*VLOOKUP(Data[[#This Row],[currency]], 'Exchange Rates'!$A$1:$C$14, 3, 0)</f>
        <v>30000</v>
      </c>
      <c r="V413" s="7">
        <f>Data[[#This Row],[pledged]]*VLOOKUP(Data[[#This Row],[currency]], 'Exchange Rates'!$A$1:$C$14, 3, 0)</f>
        <v>30315</v>
      </c>
    </row>
    <row r="414" spans="1:22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 s="7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2">
        <f t="shared" si="36"/>
        <v>41099.742800925924</v>
      </c>
      <c r="T414" s="12">
        <f t="shared" si="37"/>
        <v>41115.742800925924</v>
      </c>
      <c r="U414" s="7">
        <f>Data[[#This Row],[goal]]*VLOOKUP(Data[[#This Row],[currency]], 'Exchange Rates'!$A$1:$C$14, 3, 0)</f>
        <v>2500</v>
      </c>
      <c r="V414" s="7">
        <f>Data[[#This Row],[pledged]]*VLOOKUP(Data[[#This Row],[currency]], 'Exchange Rates'!$A$1:$C$14, 3, 0)</f>
        <v>3171</v>
      </c>
    </row>
    <row r="415" spans="1:22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 s="7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2">
        <f t="shared" si="36"/>
        <v>41079.877442129626</v>
      </c>
      <c r="T415" s="12">
        <f t="shared" si="37"/>
        <v>41109.877442129626</v>
      </c>
      <c r="U415" s="7">
        <f>Data[[#This Row],[goal]]*VLOOKUP(Data[[#This Row],[currency]], 'Exchange Rates'!$A$1:$C$14, 3, 0)</f>
        <v>12800</v>
      </c>
      <c r="V415" s="7">
        <f>Data[[#This Row],[pledged]]*VLOOKUP(Data[[#This Row],[currency]], 'Exchange Rates'!$A$1:$C$14, 3, 0)</f>
        <v>13451</v>
      </c>
    </row>
    <row r="416" spans="1:22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 s="7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2">
        <f t="shared" si="36"/>
        <v>41529.063252314816</v>
      </c>
      <c r="T416" s="12">
        <f t="shared" si="37"/>
        <v>41559.063252314816</v>
      </c>
      <c r="U416" s="7">
        <f>Data[[#This Row],[goal]]*VLOOKUP(Data[[#This Row],[currency]], 'Exchange Rates'!$A$1:$C$14, 3, 0)</f>
        <v>18500</v>
      </c>
      <c r="V416" s="7">
        <f>Data[[#This Row],[pledged]]*VLOOKUP(Data[[#This Row],[currency]], 'Exchange Rates'!$A$1:$C$14, 3, 0)</f>
        <v>19028</v>
      </c>
    </row>
    <row r="417" spans="1:22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 s="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2">
        <f t="shared" si="36"/>
        <v>41904.851875</v>
      </c>
      <c r="T417" s="12">
        <f t="shared" si="37"/>
        <v>41929.5</v>
      </c>
      <c r="U417" s="7">
        <f>Data[[#This Row],[goal]]*VLOOKUP(Data[[#This Row],[currency]], 'Exchange Rates'!$A$1:$C$14, 3, 0)</f>
        <v>1848</v>
      </c>
      <c r="V417" s="7">
        <f>Data[[#This Row],[pledged]]*VLOOKUP(Data[[#This Row],[currency]], 'Exchange Rates'!$A$1:$C$14, 3, 0)</f>
        <v>1887.6792</v>
      </c>
    </row>
    <row r="418" spans="1:22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 s="7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2">
        <f t="shared" si="36"/>
        <v>41648.396192129629</v>
      </c>
      <c r="T418" s="12">
        <f t="shared" si="37"/>
        <v>41678.396192129629</v>
      </c>
      <c r="U418" s="7">
        <f>Data[[#This Row],[goal]]*VLOOKUP(Data[[#This Row],[currency]], 'Exchange Rates'!$A$1:$C$14, 3, 0)</f>
        <v>1000</v>
      </c>
      <c r="V418" s="7">
        <f>Data[[#This Row],[pledged]]*VLOOKUP(Data[[#This Row],[currency]], 'Exchange Rates'!$A$1:$C$14, 3, 0)</f>
        <v>1202.17</v>
      </c>
    </row>
    <row r="419" spans="1:22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 s="7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2">
        <f t="shared" si="36"/>
        <v>41360.970601851855</v>
      </c>
      <c r="T419" s="12">
        <f t="shared" si="37"/>
        <v>41372.189583333333</v>
      </c>
      <c r="U419" s="7">
        <f>Data[[#This Row],[goal]]*VLOOKUP(Data[[#This Row],[currency]], 'Exchange Rates'!$A$1:$C$14, 3, 0)</f>
        <v>10500</v>
      </c>
      <c r="V419" s="7">
        <f>Data[[#This Row],[pledged]]*VLOOKUP(Data[[#This Row],[currency]], 'Exchange Rates'!$A$1:$C$14, 3, 0)</f>
        <v>10526</v>
      </c>
    </row>
    <row r="420" spans="1:22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 s="7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2">
        <f t="shared" si="36"/>
        <v>42178.282372685186</v>
      </c>
      <c r="T420" s="12">
        <f t="shared" si="37"/>
        <v>42208.282372685186</v>
      </c>
      <c r="U420" s="7">
        <f>Data[[#This Row],[goal]]*VLOOKUP(Data[[#This Row],[currency]], 'Exchange Rates'!$A$1:$C$14, 3, 0)</f>
        <v>22400</v>
      </c>
      <c r="V420" s="7">
        <f>Data[[#This Row],[pledged]]*VLOOKUP(Data[[#This Row],[currency]], 'Exchange Rates'!$A$1:$C$14, 3, 0)</f>
        <v>22542</v>
      </c>
    </row>
    <row r="421" spans="1:22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 s="7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2">
        <f t="shared" si="36"/>
        <v>41394.842442129629</v>
      </c>
      <c r="T421" s="12">
        <f t="shared" si="37"/>
        <v>41454.842442129629</v>
      </c>
      <c r="U421" s="7">
        <f>Data[[#This Row],[goal]]*VLOOKUP(Data[[#This Row],[currency]], 'Exchange Rates'!$A$1:$C$14, 3, 0)</f>
        <v>8000</v>
      </c>
      <c r="V421" s="7">
        <f>Data[[#This Row],[pledged]]*VLOOKUP(Data[[#This Row],[currency]], 'Exchange Rates'!$A$1:$C$14, 3, 0)</f>
        <v>8035</v>
      </c>
    </row>
    <row r="422" spans="1:22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 s="7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2">
        <f t="shared" si="36"/>
        <v>41682.23646990741</v>
      </c>
      <c r="T422" s="12">
        <f t="shared" si="37"/>
        <v>41712.194803240738</v>
      </c>
      <c r="U422" s="7">
        <f>Data[[#This Row],[goal]]*VLOOKUP(Data[[#This Row],[currency]], 'Exchange Rates'!$A$1:$C$14, 3, 0)</f>
        <v>3300</v>
      </c>
      <c r="V422" s="7">
        <f>Data[[#This Row],[pledged]]*VLOOKUP(Data[[#This Row],[currency]], 'Exchange Rates'!$A$1:$C$14, 3, 0)</f>
        <v>14.5</v>
      </c>
    </row>
    <row r="423" spans="1:22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 s="7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2">
        <f t="shared" si="36"/>
        <v>42177.491388888884</v>
      </c>
      <c r="T423" s="12">
        <f t="shared" si="37"/>
        <v>42237.491388888884</v>
      </c>
      <c r="U423" s="7">
        <f>Data[[#This Row],[goal]]*VLOOKUP(Data[[#This Row],[currency]], 'Exchange Rates'!$A$1:$C$14, 3, 0)</f>
        <v>15000</v>
      </c>
      <c r="V423" s="7">
        <f>Data[[#This Row],[pledged]]*VLOOKUP(Data[[#This Row],[currency]], 'Exchange Rates'!$A$1:$C$14, 3, 0)</f>
        <v>301</v>
      </c>
    </row>
    <row r="424" spans="1:22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 s="7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2">
        <f t="shared" si="36"/>
        <v>41863.260381944441</v>
      </c>
      <c r="T424" s="12">
        <f t="shared" si="37"/>
        <v>41893.260381944441</v>
      </c>
      <c r="U424" s="7">
        <f>Data[[#This Row],[goal]]*VLOOKUP(Data[[#This Row],[currency]], 'Exchange Rates'!$A$1:$C$14, 3, 0)</f>
        <v>40000</v>
      </c>
      <c r="V424" s="7">
        <f>Data[[#This Row],[pledged]]*VLOOKUP(Data[[#This Row],[currency]], 'Exchange Rates'!$A$1:$C$14, 3, 0)</f>
        <v>430</v>
      </c>
    </row>
    <row r="425" spans="1:22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 s="7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2">
        <f t="shared" si="36"/>
        <v>41400.92627314815</v>
      </c>
      <c r="T425" s="12">
        <f t="shared" si="37"/>
        <v>41430.92627314815</v>
      </c>
      <c r="U425" s="7">
        <f>Data[[#This Row],[goal]]*VLOOKUP(Data[[#This Row],[currency]], 'Exchange Rates'!$A$1:$C$14, 3, 0)</f>
        <v>20000</v>
      </c>
      <c r="V425" s="7">
        <f>Data[[#This Row],[pledged]]*VLOOKUP(Data[[#This Row],[currency]], 'Exchange Rates'!$A$1:$C$14, 3, 0)</f>
        <v>153</v>
      </c>
    </row>
    <row r="426" spans="1:22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 s="7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2">
        <f t="shared" si="36"/>
        <v>40934.376145833332</v>
      </c>
      <c r="T426" s="12">
        <f t="shared" si="37"/>
        <v>40994.334479166668</v>
      </c>
      <c r="U426" s="7">
        <f>Data[[#This Row],[goal]]*VLOOKUP(Data[[#This Row],[currency]], 'Exchange Rates'!$A$1:$C$14, 3, 0)</f>
        <v>3000</v>
      </c>
      <c r="V426" s="7">
        <f>Data[[#This Row],[pledged]]*VLOOKUP(Data[[#This Row],[currency]], 'Exchange Rates'!$A$1:$C$14, 3, 0)</f>
        <v>203.9</v>
      </c>
    </row>
    <row r="427" spans="1:22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 s="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2">
        <f t="shared" si="36"/>
        <v>42275.861157407402</v>
      </c>
      <c r="T427" s="12">
        <f t="shared" si="37"/>
        <v>42335.902824074074</v>
      </c>
      <c r="U427" s="7">
        <f>Data[[#This Row],[goal]]*VLOOKUP(Data[[#This Row],[currency]], 'Exchange Rates'!$A$1:$C$14, 3, 0)</f>
        <v>50000</v>
      </c>
      <c r="V427" s="7">
        <f>Data[[#This Row],[pledged]]*VLOOKUP(Data[[#This Row],[currency]], 'Exchange Rates'!$A$1:$C$14, 3, 0)</f>
        <v>6</v>
      </c>
    </row>
    <row r="428" spans="1:22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 s="7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2">
        <f t="shared" si="36"/>
        <v>42400.711967592593</v>
      </c>
      <c r="T428" s="12">
        <f t="shared" si="37"/>
        <v>42430.711967592593</v>
      </c>
      <c r="U428" s="7">
        <f>Data[[#This Row],[goal]]*VLOOKUP(Data[[#This Row],[currency]], 'Exchange Rates'!$A$1:$C$14, 3, 0)</f>
        <v>10000</v>
      </c>
      <c r="V428" s="7">
        <f>Data[[#This Row],[pledged]]*VLOOKUP(Data[[#This Row],[currency]], 'Exchange Rates'!$A$1:$C$14, 3, 0)</f>
        <v>133</v>
      </c>
    </row>
    <row r="429" spans="1:22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7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2">
        <f t="shared" si="36"/>
        <v>42285.909027777772</v>
      </c>
      <c r="T429" s="12">
        <f t="shared" si="37"/>
        <v>42299.790972222225</v>
      </c>
      <c r="U429" s="7">
        <f>Data[[#This Row],[goal]]*VLOOKUP(Data[[#This Row],[currency]], 'Exchange Rates'!$A$1:$C$14, 3, 0)</f>
        <v>6500</v>
      </c>
      <c r="V429" s="7">
        <f>Data[[#This Row],[pledged]]*VLOOKUP(Data[[#This Row],[currency]], 'Exchange Rates'!$A$1:$C$14, 3, 0)</f>
        <v>0</v>
      </c>
    </row>
    <row r="430" spans="1:22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 s="7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2">
        <f t="shared" si="36"/>
        <v>41778.766724537039</v>
      </c>
      <c r="T430" s="12">
        <f t="shared" si="37"/>
        <v>41806.916666666664</v>
      </c>
      <c r="U430" s="7">
        <f>Data[[#This Row],[goal]]*VLOOKUP(Data[[#This Row],[currency]], 'Exchange Rates'!$A$1:$C$14, 3, 0)</f>
        <v>12000</v>
      </c>
      <c r="V430" s="7">
        <f>Data[[#This Row],[pledged]]*VLOOKUP(Data[[#This Row],[currency]], 'Exchange Rates'!$A$1:$C$14, 3, 0)</f>
        <v>676</v>
      </c>
    </row>
    <row r="431" spans="1:22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7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2">
        <f t="shared" si="36"/>
        <v>40070.901412037041</v>
      </c>
      <c r="T431" s="12">
        <f t="shared" si="37"/>
        <v>40144.207638888889</v>
      </c>
      <c r="U431" s="7">
        <f>Data[[#This Row],[goal]]*VLOOKUP(Data[[#This Row],[currency]], 'Exchange Rates'!$A$1:$C$14, 3, 0)</f>
        <v>5000</v>
      </c>
      <c r="V431" s="7">
        <f>Data[[#This Row],[pledged]]*VLOOKUP(Data[[#This Row],[currency]], 'Exchange Rates'!$A$1:$C$14, 3, 0)</f>
        <v>0</v>
      </c>
    </row>
    <row r="432" spans="1:22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 s="7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2">
        <f t="shared" si="36"/>
        <v>41513.107256944444</v>
      </c>
      <c r="T432" s="12">
        <f t="shared" si="37"/>
        <v>41528.107256944444</v>
      </c>
      <c r="U432" s="7">
        <f>Data[[#This Row],[goal]]*VLOOKUP(Data[[#This Row],[currency]], 'Exchange Rates'!$A$1:$C$14, 3, 0)</f>
        <v>1000</v>
      </c>
      <c r="V432" s="7">
        <f>Data[[#This Row],[pledged]]*VLOOKUP(Data[[#This Row],[currency]], 'Exchange Rates'!$A$1:$C$14, 3, 0)</f>
        <v>24</v>
      </c>
    </row>
    <row r="433" spans="1:22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 s="7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2">
        <f t="shared" si="36"/>
        <v>42526.871331018512</v>
      </c>
      <c r="T433" s="12">
        <f t="shared" si="37"/>
        <v>42556.871331018512</v>
      </c>
      <c r="U433" s="7">
        <f>Data[[#This Row],[goal]]*VLOOKUP(Data[[#This Row],[currency]], 'Exchange Rates'!$A$1:$C$14, 3, 0)</f>
        <v>2310</v>
      </c>
      <c r="V433" s="7">
        <f>Data[[#This Row],[pledged]]*VLOOKUP(Data[[#This Row],[currency]], 'Exchange Rates'!$A$1:$C$14, 3, 0)</f>
        <v>319.55</v>
      </c>
    </row>
    <row r="434" spans="1:22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 s="7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2">
        <f t="shared" si="36"/>
        <v>42238.726631944446</v>
      </c>
      <c r="T434" s="12">
        <f t="shared" si="37"/>
        <v>42298.726631944446</v>
      </c>
      <c r="U434" s="7">
        <f>Data[[#This Row],[goal]]*VLOOKUP(Data[[#This Row],[currency]], 'Exchange Rates'!$A$1:$C$14, 3, 0)</f>
        <v>6000</v>
      </c>
      <c r="V434" s="7">
        <f>Data[[#This Row],[pledged]]*VLOOKUP(Data[[#This Row],[currency]], 'Exchange Rates'!$A$1:$C$14, 3, 0)</f>
        <v>570</v>
      </c>
    </row>
    <row r="435" spans="1:22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7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2">
        <f t="shared" si="36"/>
        <v>42228.629884259266</v>
      </c>
      <c r="T435" s="12">
        <f t="shared" si="37"/>
        <v>42288.629884259266</v>
      </c>
      <c r="U435" s="7">
        <f>Data[[#This Row],[goal]]*VLOOKUP(Data[[#This Row],[currency]], 'Exchange Rates'!$A$1:$C$14, 3, 0)</f>
        <v>3000</v>
      </c>
      <c r="V435" s="7">
        <f>Data[[#This Row],[pledged]]*VLOOKUP(Data[[#This Row],[currency]], 'Exchange Rates'!$A$1:$C$14, 3, 0)</f>
        <v>0</v>
      </c>
    </row>
    <row r="436" spans="1:22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 s="7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2">
        <f t="shared" si="36"/>
        <v>41576.834513888891</v>
      </c>
      <c r="T436" s="12">
        <f t="shared" si="37"/>
        <v>41609.876180555555</v>
      </c>
      <c r="U436" s="7">
        <f>Data[[#This Row],[goal]]*VLOOKUP(Data[[#This Row],[currency]], 'Exchange Rates'!$A$1:$C$14, 3, 0)</f>
        <v>2500</v>
      </c>
      <c r="V436" s="7">
        <f>Data[[#This Row],[pledged]]*VLOOKUP(Data[[#This Row],[currency]], 'Exchange Rates'!$A$1:$C$14, 3, 0)</f>
        <v>125</v>
      </c>
    </row>
    <row r="437" spans="1:22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 s="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2">
        <f t="shared" si="36"/>
        <v>41500.747453703705</v>
      </c>
      <c r="T437" s="12">
        <f t="shared" si="37"/>
        <v>41530.747453703705</v>
      </c>
      <c r="U437" s="7">
        <f>Data[[#This Row],[goal]]*VLOOKUP(Data[[#This Row],[currency]], 'Exchange Rates'!$A$1:$C$14, 3, 0)</f>
        <v>110000</v>
      </c>
      <c r="V437" s="7">
        <f>Data[[#This Row],[pledged]]*VLOOKUP(Data[[#This Row],[currency]], 'Exchange Rates'!$A$1:$C$14, 3, 0)</f>
        <v>3</v>
      </c>
    </row>
    <row r="438" spans="1:22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7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2">
        <f t="shared" si="36"/>
        <v>41456.36241898148</v>
      </c>
      <c r="T438" s="12">
        <f t="shared" si="37"/>
        <v>41486.36241898148</v>
      </c>
      <c r="U438" s="7">
        <f>Data[[#This Row],[goal]]*VLOOKUP(Data[[#This Row],[currency]], 'Exchange Rates'!$A$1:$C$14, 3, 0)</f>
        <v>1000</v>
      </c>
      <c r="V438" s="7">
        <f>Data[[#This Row],[pledged]]*VLOOKUP(Data[[#This Row],[currency]], 'Exchange Rates'!$A$1:$C$14, 3, 0)</f>
        <v>0</v>
      </c>
    </row>
    <row r="439" spans="1:22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7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2">
        <f t="shared" si="36"/>
        <v>42591.31858796296</v>
      </c>
      <c r="T439" s="12">
        <f t="shared" si="37"/>
        <v>42651.31858796296</v>
      </c>
      <c r="U439" s="7">
        <f>Data[[#This Row],[goal]]*VLOOKUP(Data[[#This Row],[currency]], 'Exchange Rates'!$A$1:$C$14, 3, 0)</f>
        <v>9240</v>
      </c>
      <c r="V439" s="7">
        <f>Data[[#This Row],[pledged]]*VLOOKUP(Data[[#This Row],[currency]], 'Exchange Rates'!$A$1:$C$14, 3, 0)</f>
        <v>0</v>
      </c>
    </row>
    <row r="440" spans="1:22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 s="7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2">
        <f t="shared" si="36"/>
        <v>42296.261087962965</v>
      </c>
      <c r="T440" s="12">
        <f t="shared" si="37"/>
        <v>42326.302754629629</v>
      </c>
      <c r="U440" s="7">
        <f>Data[[#This Row],[goal]]*VLOOKUP(Data[[#This Row],[currency]], 'Exchange Rates'!$A$1:$C$14, 3, 0)</f>
        <v>20000</v>
      </c>
      <c r="V440" s="7">
        <f>Data[[#This Row],[pledged]]*VLOOKUP(Data[[#This Row],[currency]], 'Exchange Rates'!$A$1:$C$14, 3, 0)</f>
        <v>1876</v>
      </c>
    </row>
    <row r="441" spans="1:22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7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2">
        <f t="shared" si="36"/>
        <v>41919.761782407404</v>
      </c>
      <c r="T441" s="12">
        <f t="shared" si="37"/>
        <v>41929.761782407404</v>
      </c>
      <c r="U441" s="7">
        <f>Data[[#This Row],[goal]]*VLOOKUP(Data[[#This Row],[currency]], 'Exchange Rates'!$A$1:$C$14, 3, 0)</f>
        <v>450</v>
      </c>
      <c r="V441" s="7">
        <f>Data[[#This Row],[pledged]]*VLOOKUP(Data[[#This Row],[currency]], 'Exchange Rates'!$A$1:$C$14, 3, 0)</f>
        <v>0</v>
      </c>
    </row>
    <row r="442" spans="1:22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 s="7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2">
        <f t="shared" si="36"/>
        <v>42423.985567129625</v>
      </c>
      <c r="T442" s="12">
        <f t="shared" si="37"/>
        <v>42453.943900462968</v>
      </c>
      <c r="U442" s="7">
        <f>Data[[#This Row],[goal]]*VLOOKUP(Data[[#This Row],[currency]], 'Exchange Rates'!$A$1:$C$14, 3, 0)</f>
        <v>5000</v>
      </c>
      <c r="V442" s="7">
        <f>Data[[#This Row],[pledged]]*VLOOKUP(Data[[#This Row],[currency]], 'Exchange Rates'!$A$1:$C$14, 3, 0)</f>
        <v>5</v>
      </c>
    </row>
    <row r="443" spans="1:22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7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2">
        <f t="shared" si="36"/>
        <v>41550.793935185182</v>
      </c>
      <c r="T443" s="12">
        <f t="shared" si="37"/>
        <v>41580.793935185182</v>
      </c>
      <c r="U443" s="7">
        <f>Data[[#This Row],[goal]]*VLOOKUP(Data[[#This Row],[currency]], 'Exchange Rates'!$A$1:$C$14, 3, 0)</f>
        <v>308</v>
      </c>
      <c r="V443" s="7">
        <f>Data[[#This Row],[pledged]]*VLOOKUP(Data[[#This Row],[currency]], 'Exchange Rates'!$A$1:$C$14, 3, 0)</f>
        <v>0</v>
      </c>
    </row>
    <row r="444" spans="1:22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 s="7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2">
        <f t="shared" si="36"/>
        <v>42024.888692129629</v>
      </c>
      <c r="T444" s="12">
        <f t="shared" si="37"/>
        <v>42054.888692129629</v>
      </c>
      <c r="U444" s="7">
        <f>Data[[#This Row],[goal]]*VLOOKUP(Data[[#This Row],[currency]], 'Exchange Rates'!$A$1:$C$14, 3, 0)</f>
        <v>17000</v>
      </c>
      <c r="V444" s="7">
        <f>Data[[#This Row],[pledged]]*VLOOKUP(Data[[#This Row],[currency]], 'Exchange Rates'!$A$1:$C$14, 3, 0)</f>
        <v>6691</v>
      </c>
    </row>
    <row r="445" spans="1:22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 s="7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2">
        <f t="shared" si="36"/>
        <v>41650.015057870369</v>
      </c>
      <c r="T445" s="12">
        <f t="shared" si="37"/>
        <v>41680.015057870369</v>
      </c>
      <c r="U445" s="7">
        <f>Data[[#This Row],[goal]]*VLOOKUP(Data[[#This Row],[currency]], 'Exchange Rates'!$A$1:$C$14, 3, 0)</f>
        <v>13200</v>
      </c>
      <c r="V445" s="7">
        <f>Data[[#This Row],[pledged]]*VLOOKUP(Data[[#This Row],[currency]], 'Exchange Rates'!$A$1:$C$14, 3, 0)</f>
        <v>13.200000000000001</v>
      </c>
    </row>
    <row r="446" spans="1:22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 s="7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2">
        <f t="shared" si="36"/>
        <v>40894.906956018516</v>
      </c>
      <c r="T446" s="12">
        <f t="shared" si="37"/>
        <v>40954.906956018516</v>
      </c>
      <c r="U446" s="7">
        <f>Data[[#This Row],[goal]]*VLOOKUP(Data[[#This Row],[currency]], 'Exchange Rates'!$A$1:$C$14, 3, 0)</f>
        <v>1000</v>
      </c>
      <c r="V446" s="7">
        <f>Data[[#This Row],[pledged]]*VLOOKUP(Data[[#This Row],[currency]], 'Exchange Rates'!$A$1:$C$14, 3, 0)</f>
        <v>50</v>
      </c>
    </row>
    <row r="447" spans="1:22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 s="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2">
        <f t="shared" si="36"/>
        <v>42130.335358796292</v>
      </c>
      <c r="T447" s="12">
        <f t="shared" si="37"/>
        <v>42145.335358796292</v>
      </c>
      <c r="U447" s="7">
        <f>Data[[#This Row],[goal]]*VLOOKUP(Data[[#This Row],[currency]], 'Exchange Rates'!$A$1:$C$14, 3, 0)</f>
        <v>60000</v>
      </c>
      <c r="V447" s="7">
        <f>Data[[#This Row],[pledged]]*VLOOKUP(Data[[#This Row],[currency]], 'Exchange Rates'!$A$1:$C$14, 3, 0)</f>
        <v>2</v>
      </c>
    </row>
    <row r="448" spans="1:22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 s="7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2">
        <f t="shared" si="36"/>
        <v>42037.083564814813</v>
      </c>
      <c r="T448" s="12">
        <f t="shared" si="37"/>
        <v>42067.083564814813</v>
      </c>
      <c r="U448" s="7">
        <f>Data[[#This Row],[goal]]*VLOOKUP(Data[[#This Row],[currency]], 'Exchange Rates'!$A$1:$C$14, 3, 0)</f>
        <v>10500</v>
      </c>
      <c r="V448" s="7">
        <f>Data[[#This Row],[pledged]]*VLOOKUP(Data[[#This Row],[currency]], 'Exchange Rates'!$A$1:$C$14, 3, 0)</f>
        <v>766</v>
      </c>
    </row>
    <row r="449" spans="1:22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 s="7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2">
        <f t="shared" si="36"/>
        <v>41331.555127314816</v>
      </c>
      <c r="T449" s="12">
        <f t="shared" si="37"/>
        <v>41356.513460648144</v>
      </c>
      <c r="U449" s="7">
        <f>Data[[#This Row],[goal]]*VLOOKUP(Data[[#This Row],[currency]], 'Exchange Rates'!$A$1:$C$14, 3, 0)</f>
        <v>23100</v>
      </c>
      <c r="V449" s="7">
        <f>Data[[#This Row],[pledged]]*VLOOKUP(Data[[#This Row],[currency]], 'Exchange Rates'!$A$1:$C$14, 3, 0)</f>
        <v>3.85</v>
      </c>
    </row>
    <row r="450" spans="1:22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 s="7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2">
        <f t="shared" ref="S450:S513" si="42">(((J450/60)/60)/24)+DATE(1970,1,1)</f>
        <v>41753.758043981477</v>
      </c>
      <c r="T450" s="12">
        <f t="shared" ref="T450:T513" si="43">(((I450/60)/60)/24)+DATE(1970,1,1)</f>
        <v>41773.758043981477</v>
      </c>
      <c r="U450" s="7">
        <f>Data[[#This Row],[goal]]*VLOOKUP(Data[[#This Row],[currency]], 'Exchange Rates'!$A$1:$C$14, 3, 0)</f>
        <v>2500</v>
      </c>
      <c r="V450" s="7">
        <f>Data[[#This Row],[pledged]]*VLOOKUP(Data[[#This Row],[currency]], 'Exchange Rates'!$A$1:$C$14, 3, 0)</f>
        <v>82.01</v>
      </c>
    </row>
    <row r="451" spans="1:22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 s="7">
        <f t="shared" ref="P451:P514" si="45">IF(L451 = 0, 0, E451/L451)</f>
        <v>9</v>
      </c>
      <c r="Q451" t="str">
        <f t="shared" ref="Q451:Q514" si="46">MID(N451, 1, FIND("/", N451)-1)</f>
        <v>film &amp; video</v>
      </c>
      <c r="R451" t="str">
        <f t="shared" ref="R451:R514" si="47">MID(N451,  FIND("/", N451)+1, 100)</f>
        <v>animation</v>
      </c>
      <c r="S451" s="12">
        <f t="shared" si="42"/>
        <v>41534.568113425928</v>
      </c>
      <c r="T451" s="12">
        <f t="shared" si="43"/>
        <v>41564.568113425928</v>
      </c>
      <c r="U451" s="7">
        <f>Data[[#This Row],[goal]]*VLOOKUP(Data[[#This Row],[currency]], 'Exchange Rates'!$A$1:$C$14, 3, 0)</f>
        <v>1540</v>
      </c>
      <c r="V451" s="7">
        <f>Data[[#This Row],[pledged]]*VLOOKUP(Data[[#This Row],[currency]], 'Exchange Rates'!$A$1:$C$14, 3, 0)</f>
        <v>34.65</v>
      </c>
    </row>
    <row r="452" spans="1:22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 s="7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2">
        <f t="shared" si="42"/>
        <v>41654.946759259255</v>
      </c>
      <c r="T452" s="12">
        <f t="shared" si="43"/>
        <v>41684.946759259255</v>
      </c>
      <c r="U452" s="7">
        <f>Data[[#This Row],[goal]]*VLOOKUP(Data[[#This Row],[currency]], 'Exchange Rates'!$A$1:$C$14, 3, 0)</f>
        <v>50000</v>
      </c>
      <c r="V452" s="7">
        <f>Data[[#This Row],[pledged]]*VLOOKUP(Data[[#This Row],[currency]], 'Exchange Rates'!$A$1:$C$14, 3, 0)</f>
        <v>396</v>
      </c>
    </row>
    <row r="453" spans="1:22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s="7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2">
        <f t="shared" si="42"/>
        <v>41634.715173611112</v>
      </c>
      <c r="T453" s="12">
        <f t="shared" si="43"/>
        <v>41664.715173611112</v>
      </c>
      <c r="U453" s="7">
        <f>Data[[#This Row],[goal]]*VLOOKUP(Data[[#This Row],[currency]], 'Exchange Rates'!$A$1:$C$14, 3, 0)</f>
        <v>20000</v>
      </c>
      <c r="V453" s="7">
        <f>Data[[#This Row],[pledged]]*VLOOKUP(Data[[#This Row],[currency]], 'Exchange Rates'!$A$1:$C$14, 3, 0)</f>
        <v>0</v>
      </c>
    </row>
    <row r="454" spans="1:22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 s="7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2">
        <f t="shared" si="42"/>
        <v>42107.703877314809</v>
      </c>
      <c r="T454" s="12">
        <f t="shared" si="43"/>
        <v>42137.703877314809</v>
      </c>
      <c r="U454" s="7">
        <f>Data[[#This Row],[goal]]*VLOOKUP(Data[[#This Row],[currency]], 'Exchange Rates'!$A$1:$C$14, 3, 0)</f>
        <v>750</v>
      </c>
      <c r="V454" s="7">
        <f>Data[[#This Row],[pledged]]*VLOOKUP(Data[[#This Row],[currency]], 'Exchange Rates'!$A$1:$C$14, 3, 0)</f>
        <v>480</v>
      </c>
    </row>
    <row r="455" spans="1:22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 s="7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2">
        <f t="shared" si="42"/>
        <v>42038.824988425928</v>
      </c>
      <c r="T455" s="12">
        <f t="shared" si="43"/>
        <v>42054.824988425928</v>
      </c>
      <c r="U455" s="7">
        <f>Data[[#This Row],[goal]]*VLOOKUP(Data[[#This Row],[currency]], 'Exchange Rates'!$A$1:$C$14, 3, 0)</f>
        <v>94875</v>
      </c>
      <c r="V455" s="7">
        <f>Data[[#This Row],[pledged]]*VLOOKUP(Data[[#This Row],[currency]], 'Exchange Rates'!$A$1:$C$14, 3, 0)</f>
        <v>26</v>
      </c>
    </row>
    <row r="456" spans="1:22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 s="7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2">
        <f t="shared" si="42"/>
        <v>41938.717256944445</v>
      </c>
      <c r="T456" s="12">
        <f t="shared" si="43"/>
        <v>41969.551388888889</v>
      </c>
      <c r="U456" s="7">
        <f>Data[[#This Row],[goal]]*VLOOKUP(Data[[#This Row],[currency]], 'Exchange Rates'!$A$1:$C$14, 3, 0)</f>
        <v>10000</v>
      </c>
      <c r="V456" s="7">
        <f>Data[[#This Row],[pledged]]*VLOOKUP(Data[[#This Row],[currency]], 'Exchange Rates'!$A$1:$C$14, 3, 0)</f>
        <v>82</v>
      </c>
    </row>
    <row r="457" spans="1:22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 s="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2">
        <f t="shared" si="42"/>
        <v>40971.002569444441</v>
      </c>
      <c r="T457" s="12">
        <f t="shared" si="43"/>
        <v>41016.021527777775</v>
      </c>
      <c r="U457" s="7">
        <f>Data[[#This Row],[goal]]*VLOOKUP(Data[[#This Row],[currency]], 'Exchange Rates'!$A$1:$C$14, 3, 0)</f>
        <v>65000</v>
      </c>
      <c r="V457" s="7">
        <f>Data[[#This Row],[pledged]]*VLOOKUP(Data[[#This Row],[currency]], 'Exchange Rates'!$A$1:$C$14, 3, 0)</f>
        <v>45</v>
      </c>
    </row>
    <row r="458" spans="1:22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 s="7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2">
        <f t="shared" si="42"/>
        <v>41547.694456018515</v>
      </c>
      <c r="T458" s="12">
        <f t="shared" si="43"/>
        <v>41569.165972222225</v>
      </c>
      <c r="U458" s="7">
        <f>Data[[#This Row],[goal]]*VLOOKUP(Data[[#This Row],[currency]], 'Exchange Rates'!$A$1:$C$14, 3, 0)</f>
        <v>8888</v>
      </c>
      <c r="V458" s="7">
        <f>Data[[#This Row],[pledged]]*VLOOKUP(Data[[#This Row],[currency]], 'Exchange Rates'!$A$1:$C$14, 3, 0)</f>
        <v>61</v>
      </c>
    </row>
    <row r="459" spans="1:22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s="7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2">
        <f t="shared" si="42"/>
        <v>41837.767500000002</v>
      </c>
      <c r="T459" s="12">
        <f t="shared" si="43"/>
        <v>41867.767500000002</v>
      </c>
      <c r="U459" s="7">
        <f>Data[[#This Row],[goal]]*VLOOKUP(Data[[#This Row],[currency]], 'Exchange Rates'!$A$1:$C$14, 3, 0)</f>
        <v>26400</v>
      </c>
      <c r="V459" s="7">
        <f>Data[[#This Row],[pledged]]*VLOOKUP(Data[[#This Row],[currency]], 'Exchange Rates'!$A$1:$C$14, 3, 0)</f>
        <v>0</v>
      </c>
    </row>
    <row r="460" spans="1:22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 s="7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2">
        <f t="shared" si="42"/>
        <v>41378.69976851852</v>
      </c>
      <c r="T460" s="12">
        <f t="shared" si="43"/>
        <v>41408.69976851852</v>
      </c>
      <c r="U460" s="7">
        <f>Data[[#This Row],[goal]]*VLOOKUP(Data[[#This Row],[currency]], 'Exchange Rates'!$A$1:$C$14, 3, 0)</f>
        <v>7700</v>
      </c>
      <c r="V460" s="7">
        <f>Data[[#This Row],[pledged]]*VLOOKUP(Data[[#This Row],[currency]], 'Exchange Rates'!$A$1:$C$14, 3, 0)</f>
        <v>632.16999999999996</v>
      </c>
    </row>
    <row r="461" spans="1:22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 s="7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2">
        <f t="shared" si="42"/>
        <v>40800.6403587963</v>
      </c>
      <c r="T461" s="12">
        <f t="shared" si="43"/>
        <v>40860.682025462964</v>
      </c>
      <c r="U461" s="7">
        <f>Data[[#This Row],[goal]]*VLOOKUP(Data[[#This Row],[currency]], 'Exchange Rates'!$A$1:$C$14, 3, 0)</f>
        <v>39000</v>
      </c>
      <c r="V461" s="7">
        <f>Data[[#This Row],[pledged]]*VLOOKUP(Data[[#This Row],[currency]], 'Exchange Rates'!$A$1:$C$14, 3, 0)</f>
        <v>25</v>
      </c>
    </row>
    <row r="462" spans="1:22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 s="7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2">
        <f t="shared" si="42"/>
        <v>41759.542534722219</v>
      </c>
      <c r="T462" s="12">
        <f t="shared" si="43"/>
        <v>41791.166666666664</v>
      </c>
      <c r="U462" s="7">
        <f>Data[[#This Row],[goal]]*VLOOKUP(Data[[#This Row],[currency]], 'Exchange Rates'!$A$1:$C$14, 3, 0)</f>
        <v>8500</v>
      </c>
      <c r="V462" s="7">
        <f>Data[[#This Row],[pledged]]*VLOOKUP(Data[[#This Row],[currency]], 'Exchange Rates'!$A$1:$C$14, 3, 0)</f>
        <v>25</v>
      </c>
    </row>
    <row r="463" spans="1:22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s="7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2">
        <f t="shared" si="42"/>
        <v>41407.84684027778</v>
      </c>
      <c r="T463" s="12">
        <f t="shared" si="43"/>
        <v>41427.84684027778</v>
      </c>
      <c r="U463" s="7">
        <f>Data[[#This Row],[goal]]*VLOOKUP(Data[[#This Row],[currency]], 'Exchange Rates'!$A$1:$C$14, 3, 0)</f>
        <v>423.5</v>
      </c>
      <c r="V463" s="7">
        <f>Data[[#This Row],[pledged]]*VLOOKUP(Data[[#This Row],[currency]], 'Exchange Rates'!$A$1:$C$14, 3, 0)</f>
        <v>0</v>
      </c>
    </row>
    <row r="464" spans="1:22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s="7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2">
        <f t="shared" si="42"/>
        <v>40705.126631944448</v>
      </c>
      <c r="T464" s="12">
        <f t="shared" si="43"/>
        <v>40765.126631944448</v>
      </c>
      <c r="U464" s="7">
        <f>Data[[#This Row],[goal]]*VLOOKUP(Data[[#This Row],[currency]], 'Exchange Rates'!$A$1:$C$14, 3, 0)</f>
        <v>100000</v>
      </c>
      <c r="V464" s="7">
        <f>Data[[#This Row],[pledged]]*VLOOKUP(Data[[#This Row],[currency]], 'Exchange Rates'!$A$1:$C$14, 3, 0)</f>
        <v>0</v>
      </c>
    </row>
    <row r="465" spans="1:22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 s="7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2">
        <f t="shared" si="42"/>
        <v>40750.710104166668</v>
      </c>
      <c r="T465" s="12">
        <f t="shared" si="43"/>
        <v>40810.710104166668</v>
      </c>
      <c r="U465" s="7">
        <f>Data[[#This Row],[goal]]*VLOOKUP(Data[[#This Row],[currency]], 'Exchange Rates'!$A$1:$C$14, 3, 0)</f>
        <v>55000</v>
      </c>
      <c r="V465" s="7">
        <f>Data[[#This Row],[pledged]]*VLOOKUP(Data[[#This Row],[currency]], 'Exchange Rates'!$A$1:$C$14, 3, 0)</f>
        <v>1250</v>
      </c>
    </row>
    <row r="466" spans="1:22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 s="7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2">
        <f t="shared" si="42"/>
        <v>42488.848784722228</v>
      </c>
      <c r="T466" s="12">
        <f t="shared" si="43"/>
        <v>42508.848784722228</v>
      </c>
      <c r="U466" s="7">
        <f>Data[[#This Row],[goal]]*VLOOKUP(Data[[#This Row],[currency]], 'Exchange Rates'!$A$1:$C$14, 3, 0)</f>
        <v>848.4</v>
      </c>
      <c r="V466" s="7">
        <f>Data[[#This Row],[pledged]]*VLOOKUP(Data[[#This Row],[currency]], 'Exchange Rates'!$A$1:$C$14, 3, 0)</f>
        <v>0.84</v>
      </c>
    </row>
    <row r="467" spans="1:22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 s="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2">
        <f t="shared" si="42"/>
        <v>41801.120069444441</v>
      </c>
      <c r="T467" s="12">
        <f t="shared" si="43"/>
        <v>41817.120069444441</v>
      </c>
      <c r="U467" s="7">
        <f>Data[[#This Row],[goal]]*VLOOKUP(Data[[#This Row],[currency]], 'Exchange Rates'!$A$1:$C$14, 3, 0)</f>
        <v>512</v>
      </c>
      <c r="V467" s="7">
        <f>Data[[#This Row],[pledged]]*VLOOKUP(Data[[#This Row],[currency]], 'Exchange Rates'!$A$1:$C$14, 3, 0)</f>
        <v>138</v>
      </c>
    </row>
    <row r="468" spans="1:22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 s="7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2">
        <f t="shared" si="42"/>
        <v>41129.942870370374</v>
      </c>
      <c r="T468" s="12">
        <f t="shared" si="43"/>
        <v>41159.942870370374</v>
      </c>
      <c r="U468" s="7">
        <f>Data[[#This Row],[goal]]*VLOOKUP(Data[[#This Row],[currency]], 'Exchange Rates'!$A$1:$C$14, 3, 0)</f>
        <v>10000</v>
      </c>
      <c r="V468" s="7">
        <f>Data[[#This Row],[pledged]]*VLOOKUP(Data[[#This Row],[currency]], 'Exchange Rates'!$A$1:$C$14, 3, 0)</f>
        <v>76</v>
      </c>
    </row>
    <row r="469" spans="1:22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 s="7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2">
        <f t="shared" si="42"/>
        <v>41135.679791666669</v>
      </c>
      <c r="T469" s="12">
        <f t="shared" si="43"/>
        <v>41180.679791666669</v>
      </c>
      <c r="U469" s="7">
        <f>Data[[#This Row],[goal]]*VLOOKUP(Data[[#This Row],[currency]], 'Exchange Rates'!$A$1:$C$14, 3, 0)</f>
        <v>20000</v>
      </c>
      <c r="V469" s="7">
        <f>Data[[#This Row],[pledged]]*VLOOKUP(Data[[#This Row],[currency]], 'Exchange Rates'!$A$1:$C$14, 3, 0)</f>
        <v>4315</v>
      </c>
    </row>
    <row r="470" spans="1:22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s="7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2">
        <f t="shared" si="42"/>
        <v>41041.167627314811</v>
      </c>
      <c r="T470" s="12">
        <f t="shared" si="43"/>
        <v>41101.160474537035</v>
      </c>
      <c r="U470" s="7">
        <f>Data[[#This Row],[goal]]*VLOOKUP(Data[[#This Row],[currency]], 'Exchange Rates'!$A$1:$C$14, 3, 0)</f>
        <v>7500</v>
      </c>
      <c r="V470" s="7">
        <f>Data[[#This Row],[pledged]]*VLOOKUP(Data[[#This Row],[currency]], 'Exchange Rates'!$A$1:$C$14, 3, 0)</f>
        <v>0</v>
      </c>
    </row>
    <row r="471" spans="1:22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s="7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2">
        <f t="shared" si="42"/>
        <v>41827.989861111113</v>
      </c>
      <c r="T471" s="12">
        <f t="shared" si="43"/>
        <v>41887.989861111113</v>
      </c>
      <c r="U471" s="7">
        <f>Data[[#This Row],[goal]]*VLOOKUP(Data[[#This Row],[currency]], 'Exchange Rates'!$A$1:$C$14, 3, 0)</f>
        <v>4620</v>
      </c>
      <c r="V471" s="7">
        <f>Data[[#This Row],[pledged]]*VLOOKUP(Data[[#This Row],[currency]], 'Exchange Rates'!$A$1:$C$14, 3, 0)</f>
        <v>0</v>
      </c>
    </row>
    <row r="472" spans="1:22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 s="7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2">
        <f t="shared" si="42"/>
        <v>41605.167696759258</v>
      </c>
      <c r="T472" s="12">
        <f t="shared" si="43"/>
        <v>41655.166666666664</v>
      </c>
      <c r="U472" s="7">
        <f>Data[[#This Row],[goal]]*VLOOKUP(Data[[#This Row],[currency]], 'Exchange Rates'!$A$1:$C$14, 3, 0)</f>
        <v>5000</v>
      </c>
      <c r="V472" s="7">
        <f>Data[[#This Row],[pledged]]*VLOOKUP(Data[[#This Row],[currency]], 'Exchange Rates'!$A$1:$C$14, 3, 0)</f>
        <v>51</v>
      </c>
    </row>
    <row r="473" spans="1:22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 s="7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2">
        <f t="shared" si="42"/>
        <v>41703.721979166665</v>
      </c>
      <c r="T473" s="12">
        <f t="shared" si="43"/>
        <v>41748.680312500001</v>
      </c>
      <c r="U473" s="7">
        <f>Data[[#This Row],[goal]]*VLOOKUP(Data[[#This Row],[currency]], 'Exchange Rates'!$A$1:$C$14, 3, 0)</f>
        <v>55000</v>
      </c>
      <c r="V473" s="7">
        <f>Data[[#This Row],[pledged]]*VLOOKUP(Data[[#This Row],[currency]], 'Exchange Rates'!$A$1:$C$14, 3, 0)</f>
        <v>6541</v>
      </c>
    </row>
    <row r="474" spans="1:22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 s="7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2">
        <f t="shared" si="42"/>
        <v>41844.922662037039</v>
      </c>
      <c r="T474" s="12">
        <f t="shared" si="43"/>
        <v>41874.922662037039</v>
      </c>
      <c r="U474" s="7">
        <f>Data[[#This Row],[goal]]*VLOOKUP(Data[[#This Row],[currency]], 'Exchange Rates'!$A$1:$C$14, 3, 0)</f>
        <v>800</v>
      </c>
      <c r="V474" s="7">
        <f>Data[[#This Row],[pledged]]*VLOOKUP(Data[[#This Row],[currency]], 'Exchange Rates'!$A$1:$C$14, 3, 0)</f>
        <v>141</v>
      </c>
    </row>
    <row r="475" spans="1:22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 s="7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2">
        <f t="shared" si="42"/>
        <v>41869.698136574072</v>
      </c>
      <c r="T475" s="12">
        <f t="shared" si="43"/>
        <v>41899.698136574072</v>
      </c>
      <c r="U475" s="7">
        <f>Data[[#This Row],[goal]]*VLOOKUP(Data[[#This Row],[currency]], 'Exchange Rates'!$A$1:$C$14, 3, 0)</f>
        <v>30000</v>
      </c>
      <c r="V475" s="7">
        <f>Data[[#This Row],[pledged]]*VLOOKUP(Data[[#This Row],[currency]], 'Exchange Rates'!$A$1:$C$14, 3, 0)</f>
        <v>861</v>
      </c>
    </row>
    <row r="476" spans="1:22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 s="7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2">
        <f t="shared" si="42"/>
        <v>42753.329039351855</v>
      </c>
      <c r="T476" s="12">
        <f t="shared" si="43"/>
        <v>42783.329039351855</v>
      </c>
      <c r="U476" s="7">
        <f>Data[[#This Row],[goal]]*VLOOKUP(Data[[#This Row],[currency]], 'Exchange Rates'!$A$1:$C$14, 3, 0)</f>
        <v>3300</v>
      </c>
      <c r="V476" s="7">
        <f>Data[[#This Row],[pledged]]*VLOOKUP(Data[[#This Row],[currency]], 'Exchange Rates'!$A$1:$C$14, 3, 0)</f>
        <v>1</v>
      </c>
    </row>
    <row r="477" spans="1:22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s="7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2">
        <f t="shared" si="42"/>
        <v>42100.086145833338</v>
      </c>
      <c r="T477" s="12">
        <f t="shared" si="43"/>
        <v>42130.086145833338</v>
      </c>
      <c r="U477" s="7">
        <f>Data[[#This Row],[goal]]*VLOOKUP(Data[[#This Row],[currency]], 'Exchange Rates'!$A$1:$C$14, 3, 0)</f>
        <v>2000</v>
      </c>
      <c r="V477" s="7">
        <f>Data[[#This Row],[pledged]]*VLOOKUP(Data[[#This Row],[currency]], 'Exchange Rates'!$A$1:$C$14, 3, 0)</f>
        <v>0</v>
      </c>
    </row>
    <row r="478" spans="1:22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 s="7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2">
        <f t="shared" si="42"/>
        <v>41757.975011574075</v>
      </c>
      <c r="T478" s="12">
        <f t="shared" si="43"/>
        <v>41793.165972222225</v>
      </c>
      <c r="U478" s="7">
        <f>Data[[#This Row],[goal]]*VLOOKUP(Data[[#This Row],[currency]], 'Exchange Rates'!$A$1:$C$14, 3, 0)</f>
        <v>220000</v>
      </c>
      <c r="V478" s="7">
        <f>Data[[#This Row],[pledged]]*VLOOKUP(Data[[#This Row],[currency]], 'Exchange Rates'!$A$1:$C$14, 3, 0)</f>
        <v>4906.59</v>
      </c>
    </row>
    <row r="479" spans="1:22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s="7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2">
        <f t="shared" si="42"/>
        <v>40987.83488425926</v>
      </c>
      <c r="T479" s="12">
        <f t="shared" si="43"/>
        <v>41047.83488425926</v>
      </c>
      <c r="U479" s="7">
        <f>Data[[#This Row],[goal]]*VLOOKUP(Data[[#This Row],[currency]], 'Exchange Rates'!$A$1:$C$14, 3, 0)</f>
        <v>1500</v>
      </c>
      <c r="V479" s="7">
        <f>Data[[#This Row],[pledged]]*VLOOKUP(Data[[#This Row],[currency]], 'Exchange Rates'!$A$1:$C$14, 3, 0)</f>
        <v>0</v>
      </c>
    </row>
    <row r="480" spans="1:22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s="7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2">
        <f t="shared" si="42"/>
        <v>42065.910983796297</v>
      </c>
      <c r="T480" s="12">
        <f t="shared" si="43"/>
        <v>42095.869317129633</v>
      </c>
      <c r="U480" s="7">
        <f>Data[[#This Row],[goal]]*VLOOKUP(Data[[#This Row],[currency]], 'Exchange Rates'!$A$1:$C$14, 3, 0)</f>
        <v>10000</v>
      </c>
      <c r="V480" s="7">
        <f>Data[[#This Row],[pledged]]*VLOOKUP(Data[[#This Row],[currency]], 'Exchange Rates'!$A$1:$C$14, 3, 0)</f>
        <v>0</v>
      </c>
    </row>
    <row r="481" spans="1:22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 s="7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2">
        <f t="shared" si="42"/>
        <v>41904.407812500001</v>
      </c>
      <c r="T481" s="12">
        <f t="shared" si="43"/>
        <v>41964.449479166666</v>
      </c>
      <c r="U481" s="7">
        <f>Data[[#This Row],[goal]]*VLOOKUP(Data[[#This Row],[currency]], 'Exchange Rates'!$A$1:$C$14, 3, 0)</f>
        <v>15000</v>
      </c>
      <c r="V481" s="7">
        <f>Data[[#This Row],[pledged]]*VLOOKUP(Data[[#This Row],[currency]], 'Exchange Rates'!$A$1:$C$14, 3, 0)</f>
        <v>4884</v>
      </c>
    </row>
    <row r="482" spans="1:22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 s="7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2">
        <f t="shared" si="42"/>
        <v>41465.500173611108</v>
      </c>
      <c r="T482" s="12">
        <f t="shared" si="43"/>
        <v>41495.500173611108</v>
      </c>
      <c r="U482" s="7">
        <f>Data[[#This Row],[goal]]*VLOOKUP(Data[[#This Row],[currency]], 'Exchange Rates'!$A$1:$C$14, 3, 0)</f>
        <v>40000</v>
      </c>
      <c r="V482" s="7">
        <f>Data[[#This Row],[pledged]]*VLOOKUP(Data[[#This Row],[currency]], 'Exchange Rates'!$A$1:$C$14, 3, 0)</f>
        <v>7764</v>
      </c>
    </row>
    <row r="483" spans="1:22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 s="7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2">
        <f t="shared" si="42"/>
        <v>41162.672326388885</v>
      </c>
      <c r="T483" s="12">
        <f t="shared" si="43"/>
        <v>41192.672326388885</v>
      </c>
      <c r="U483" s="7">
        <f>Data[[#This Row],[goal]]*VLOOKUP(Data[[#This Row],[currency]], 'Exchange Rates'!$A$1:$C$14, 3, 0)</f>
        <v>30000</v>
      </c>
      <c r="V483" s="7">
        <f>Data[[#This Row],[pledged]]*VLOOKUP(Data[[#This Row],[currency]], 'Exchange Rates'!$A$1:$C$14, 3, 0)</f>
        <v>1830</v>
      </c>
    </row>
    <row r="484" spans="1:22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 s="7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2">
        <f t="shared" si="42"/>
        <v>42447.896875000006</v>
      </c>
      <c r="T484" s="12">
        <f t="shared" si="43"/>
        <v>42474.606944444444</v>
      </c>
      <c r="U484" s="7">
        <f>Data[[#This Row],[goal]]*VLOOKUP(Data[[#This Row],[currency]], 'Exchange Rates'!$A$1:$C$14, 3, 0)</f>
        <v>10000</v>
      </c>
      <c r="V484" s="7">
        <f>Data[[#This Row],[pledged]]*VLOOKUP(Data[[#This Row],[currency]], 'Exchange Rates'!$A$1:$C$14, 3, 0)</f>
        <v>10</v>
      </c>
    </row>
    <row r="485" spans="1:22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 s="7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2">
        <f t="shared" si="42"/>
        <v>41243.197592592594</v>
      </c>
      <c r="T485" s="12">
        <f t="shared" si="43"/>
        <v>41303.197592592594</v>
      </c>
      <c r="U485" s="7">
        <f>Data[[#This Row],[goal]]*VLOOKUP(Data[[#This Row],[currency]], 'Exchange Rates'!$A$1:$C$14, 3, 0)</f>
        <v>11550</v>
      </c>
      <c r="V485" s="7">
        <f>Data[[#This Row],[pledged]]*VLOOKUP(Data[[#This Row],[currency]], 'Exchange Rates'!$A$1:$C$14, 3, 0)</f>
        <v>5798.1</v>
      </c>
    </row>
    <row r="486" spans="1:22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 s="7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2">
        <f t="shared" si="42"/>
        <v>42272.93949074074</v>
      </c>
      <c r="T486" s="12">
        <f t="shared" si="43"/>
        <v>42313.981157407412</v>
      </c>
      <c r="U486" s="7">
        <f>Data[[#This Row],[goal]]*VLOOKUP(Data[[#This Row],[currency]], 'Exchange Rates'!$A$1:$C$14, 3, 0)</f>
        <v>61600</v>
      </c>
      <c r="V486" s="7">
        <f>Data[[#This Row],[pledged]]*VLOOKUP(Data[[#This Row],[currency]], 'Exchange Rates'!$A$1:$C$14, 3, 0)</f>
        <v>114.73</v>
      </c>
    </row>
    <row r="487" spans="1:22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 s="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2">
        <f t="shared" si="42"/>
        <v>41381.50577546296</v>
      </c>
      <c r="T487" s="12">
        <f t="shared" si="43"/>
        <v>41411.50577546296</v>
      </c>
      <c r="U487" s="7">
        <f>Data[[#This Row],[goal]]*VLOOKUP(Data[[#This Row],[currency]], 'Exchange Rates'!$A$1:$C$14, 3, 0)</f>
        <v>29226.12</v>
      </c>
      <c r="V487" s="7">
        <f>Data[[#This Row],[pledged]]*VLOOKUP(Data[[#This Row],[currency]], 'Exchange Rates'!$A$1:$C$14, 3, 0)</f>
        <v>6402.5577000000003</v>
      </c>
    </row>
    <row r="488" spans="1:22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 s="7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2">
        <f t="shared" si="42"/>
        <v>41761.94258101852</v>
      </c>
      <c r="T488" s="12">
        <f t="shared" si="43"/>
        <v>41791.94258101852</v>
      </c>
      <c r="U488" s="7">
        <f>Data[[#This Row],[goal]]*VLOOKUP(Data[[#This Row],[currency]], 'Exchange Rates'!$A$1:$C$14, 3, 0)</f>
        <v>753500.00000000012</v>
      </c>
      <c r="V488" s="7">
        <f>Data[[#This Row],[pledged]]*VLOOKUP(Data[[#This Row],[currency]], 'Exchange Rates'!$A$1:$C$14, 3, 0)</f>
        <v>68.5</v>
      </c>
    </row>
    <row r="489" spans="1:22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s="7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2">
        <f t="shared" si="42"/>
        <v>42669.594837962963</v>
      </c>
      <c r="T489" s="12">
        <f t="shared" si="43"/>
        <v>42729.636504629627</v>
      </c>
      <c r="U489" s="7">
        <f>Data[[#This Row],[goal]]*VLOOKUP(Data[[#This Row],[currency]], 'Exchange Rates'!$A$1:$C$14, 3, 0)</f>
        <v>66000</v>
      </c>
      <c r="V489" s="7">
        <f>Data[[#This Row],[pledged]]*VLOOKUP(Data[[#This Row],[currency]], 'Exchange Rates'!$A$1:$C$14, 3, 0)</f>
        <v>0</v>
      </c>
    </row>
    <row r="490" spans="1:22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s="7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2">
        <f t="shared" si="42"/>
        <v>42714.054398148146</v>
      </c>
      <c r="T490" s="12">
        <f t="shared" si="43"/>
        <v>42744.054398148146</v>
      </c>
      <c r="U490" s="7">
        <f>Data[[#This Row],[goal]]*VLOOKUP(Data[[#This Row],[currency]], 'Exchange Rates'!$A$1:$C$14, 3, 0)</f>
        <v>12000</v>
      </c>
      <c r="V490" s="7">
        <f>Data[[#This Row],[pledged]]*VLOOKUP(Data[[#This Row],[currency]], 'Exchange Rates'!$A$1:$C$14, 3, 0)</f>
        <v>0</v>
      </c>
    </row>
    <row r="491" spans="1:22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 s="7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2">
        <f t="shared" si="42"/>
        <v>40882.481666666667</v>
      </c>
      <c r="T491" s="12">
        <f t="shared" si="43"/>
        <v>40913.481249999997</v>
      </c>
      <c r="U491" s="7">
        <f>Data[[#This Row],[goal]]*VLOOKUP(Data[[#This Row],[currency]], 'Exchange Rates'!$A$1:$C$14, 3, 0)</f>
        <v>74997</v>
      </c>
      <c r="V491" s="7">
        <f>Data[[#This Row],[pledged]]*VLOOKUP(Data[[#This Row],[currency]], 'Exchange Rates'!$A$1:$C$14, 3, 0)</f>
        <v>215</v>
      </c>
    </row>
    <row r="492" spans="1:22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s="7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2">
        <f t="shared" si="42"/>
        <v>41113.968576388892</v>
      </c>
      <c r="T492" s="12">
        <f t="shared" si="43"/>
        <v>41143.968576388892</v>
      </c>
      <c r="U492" s="7">
        <f>Data[[#This Row],[goal]]*VLOOKUP(Data[[#This Row],[currency]], 'Exchange Rates'!$A$1:$C$14, 3, 0)</f>
        <v>1000</v>
      </c>
      <c r="V492" s="7">
        <f>Data[[#This Row],[pledged]]*VLOOKUP(Data[[#This Row],[currency]], 'Exchange Rates'!$A$1:$C$14, 3, 0)</f>
        <v>0</v>
      </c>
    </row>
    <row r="493" spans="1:22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s="7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2">
        <f t="shared" si="42"/>
        <v>42366.982627314821</v>
      </c>
      <c r="T493" s="12">
        <f t="shared" si="43"/>
        <v>42396.982627314821</v>
      </c>
      <c r="U493" s="7">
        <f>Data[[#This Row],[goal]]*VLOOKUP(Data[[#This Row],[currency]], 'Exchange Rates'!$A$1:$C$14, 3, 0)</f>
        <v>10000</v>
      </c>
      <c r="V493" s="7">
        <f>Data[[#This Row],[pledged]]*VLOOKUP(Data[[#This Row],[currency]], 'Exchange Rates'!$A$1:$C$14, 3, 0)</f>
        <v>0</v>
      </c>
    </row>
    <row r="494" spans="1:22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s="7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2">
        <f t="shared" si="42"/>
        <v>42596.03506944445</v>
      </c>
      <c r="T494" s="12">
        <f t="shared" si="43"/>
        <v>42656.03506944445</v>
      </c>
      <c r="U494" s="7">
        <f>Data[[#This Row],[goal]]*VLOOKUP(Data[[#This Row],[currency]], 'Exchange Rates'!$A$1:$C$14, 3, 0)</f>
        <v>87899999.999999985</v>
      </c>
      <c r="V494" s="7">
        <f>Data[[#This Row],[pledged]]*VLOOKUP(Data[[#This Row],[currency]], 'Exchange Rates'!$A$1:$C$14, 3, 0)</f>
        <v>0</v>
      </c>
    </row>
    <row r="495" spans="1:22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s="7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2">
        <f t="shared" si="42"/>
        <v>42114.726134259254</v>
      </c>
      <c r="T495" s="12">
        <f t="shared" si="43"/>
        <v>42144.726134259254</v>
      </c>
      <c r="U495" s="7">
        <f>Data[[#This Row],[goal]]*VLOOKUP(Data[[#This Row],[currency]], 'Exchange Rates'!$A$1:$C$14, 3, 0)</f>
        <v>23100</v>
      </c>
      <c r="V495" s="7">
        <f>Data[[#This Row],[pledged]]*VLOOKUP(Data[[#This Row],[currency]], 'Exchange Rates'!$A$1:$C$14, 3, 0)</f>
        <v>0</v>
      </c>
    </row>
    <row r="496" spans="1:22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 s="7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2">
        <f t="shared" si="42"/>
        <v>41799.830613425926</v>
      </c>
      <c r="T496" s="12">
        <f t="shared" si="43"/>
        <v>41823.125</v>
      </c>
      <c r="U496" s="7">
        <f>Data[[#This Row],[goal]]*VLOOKUP(Data[[#This Row],[currency]], 'Exchange Rates'!$A$1:$C$14, 3, 0)</f>
        <v>20000</v>
      </c>
      <c r="V496" s="7">
        <f>Data[[#This Row],[pledged]]*VLOOKUP(Data[[#This Row],[currency]], 'Exchange Rates'!$A$1:$C$14, 3, 0)</f>
        <v>31</v>
      </c>
    </row>
    <row r="497" spans="1:22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s="7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2">
        <f t="shared" si="42"/>
        <v>42171.827604166669</v>
      </c>
      <c r="T497" s="12">
        <f t="shared" si="43"/>
        <v>42201.827604166669</v>
      </c>
      <c r="U497" s="7">
        <f>Data[[#This Row],[goal]]*VLOOKUP(Data[[#This Row],[currency]], 'Exchange Rates'!$A$1:$C$14, 3, 0)</f>
        <v>7000</v>
      </c>
      <c r="V497" s="7">
        <f>Data[[#This Row],[pledged]]*VLOOKUP(Data[[#This Row],[currency]], 'Exchange Rates'!$A$1:$C$14, 3, 0)</f>
        <v>0</v>
      </c>
    </row>
    <row r="498" spans="1:22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 s="7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2">
        <f t="shared" si="42"/>
        <v>41620.93141203704</v>
      </c>
      <c r="T498" s="12">
        <f t="shared" si="43"/>
        <v>41680.93141203704</v>
      </c>
      <c r="U498" s="7">
        <f>Data[[#This Row],[goal]]*VLOOKUP(Data[[#This Row],[currency]], 'Exchange Rates'!$A$1:$C$14, 3, 0)</f>
        <v>60000</v>
      </c>
      <c r="V498" s="7">
        <f>Data[[#This Row],[pledged]]*VLOOKUP(Data[[#This Row],[currency]], 'Exchange Rates'!$A$1:$C$14, 3, 0)</f>
        <v>1</v>
      </c>
    </row>
    <row r="499" spans="1:22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 s="7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2">
        <f t="shared" si="42"/>
        <v>41945.037789351853</v>
      </c>
      <c r="T499" s="12">
        <f t="shared" si="43"/>
        <v>41998.208333333328</v>
      </c>
      <c r="U499" s="7">
        <f>Data[[#This Row],[goal]]*VLOOKUP(Data[[#This Row],[currency]], 'Exchange Rates'!$A$1:$C$14, 3, 0)</f>
        <v>4480</v>
      </c>
      <c r="V499" s="7">
        <f>Data[[#This Row],[pledged]]*VLOOKUP(Data[[#This Row],[currency]], 'Exchange Rates'!$A$1:$C$14, 3, 0)</f>
        <v>30</v>
      </c>
    </row>
    <row r="500" spans="1:22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 s="7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2">
        <f t="shared" si="42"/>
        <v>40858.762141203704</v>
      </c>
      <c r="T500" s="12">
        <f t="shared" si="43"/>
        <v>40900.762141203704</v>
      </c>
      <c r="U500" s="7">
        <f>Data[[#This Row],[goal]]*VLOOKUP(Data[[#This Row],[currency]], 'Exchange Rates'!$A$1:$C$14, 3, 0)</f>
        <v>65108</v>
      </c>
      <c r="V500" s="7">
        <f>Data[[#This Row],[pledged]]*VLOOKUP(Data[[#This Row],[currency]], 'Exchange Rates'!$A$1:$C$14, 3, 0)</f>
        <v>2994</v>
      </c>
    </row>
    <row r="501" spans="1:22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 s="7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2">
        <f t="shared" si="42"/>
        <v>40043.895462962959</v>
      </c>
      <c r="T501" s="12">
        <f t="shared" si="43"/>
        <v>40098.874305555553</v>
      </c>
      <c r="U501" s="7">
        <f>Data[[#This Row],[goal]]*VLOOKUP(Data[[#This Row],[currency]], 'Exchange Rates'!$A$1:$C$14, 3, 0)</f>
        <v>20000</v>
      </c>
      <c r="V501" s="7">
        <f>Data[[#This Row],[pledged]]*VLOOKUP(Data[[#This Row],[currency]], 'Exchange Rates'!$A$1:$C$14, 3, 0)</f>
        <v>1910</v>
      </c>
    </row>
    <row r="502" spans="1:22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 s="7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2">
        <f t="shared" si="42"/>
        <v>40247.886006944449</v>
      </c>
      <c r="T502" s="12">
        <f t="shared" si="43"/>
        <v>40306.927777777775</v>
      </c>
      <c r="U502" s="7">
        <f>Data[[#This Row],[goal]]*VLOOKUP(Data[[#This Row],[currency]], 'Exchange Rates'!$A$1:$C$14, 3, 0)</f>
        <v>6500</v>
      </c>
      <c r="V502" s="7">
        <f>Data[[#This Row],[pledged]]*VLOOKUP(Data[[#This Row],[currency]], 'Exchange Rates'!$A$1:$C$14, 3, 0)</f>
        <v>215</v>
      </c>
    </row>
    <row r="503" spans="1:22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s="7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2">
        <f t="shared" si="42"/>
        <v>40703.234386574077</v>
      </c>
      <c r="T503" s="12">
        <f t="shared" si="43"/>
        <v>40733.234386574077</v>
      </c>
      <c r="U503" s="7">
        <f>Data[[#This Row],[goal]]*VLOOKUP(Data[[#This Row],[currency]], 'Exchange Rates'!$A$1:$C$14, 3, 0)</f>
        <v>10000</v>
      </c>
      <c r="V503" s="7">
        <f>Data[[#This Row],[pledged]]*VLOOKUP(Data[[#This Row],[currency]], 'Exchange Rates'!$A$1:$C$14, 3, 0)</f>
        <v>0</v>
      </c>
    </row>
    <row r="504" spans="1:22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 s="7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2">
        <f t="shared" si="42"/>
        <v>40956.553530092591</v>
      </c>
      <c r="T504" s="12">
        <f t="shared" si="43"/>
        <v>40986.511863425927</v>
      </c>
      <c r="U504" s="7">
        <f>Data[[#This Row],[goal]]*VLOOKUP(Data[[#This Row],[currency]], 'Exchange Rates'!$A$1:$C$14, 3, 0)</f>
        <v>20000</v>
      </c>
      <c r="V504" s="7">
        <f>Data[[#This Row],[pledged]]*VLOOKUP(Data[[#This Row],[currency]], 'Exchange Rates'!$A$1:$C$14, 3, 0)</f>
        <v>230</v>
      </c>
    </row>
    <row r="505" spans="1:22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 s="7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2">
        <f t="shared" si="42"/>
        <v>41991.526655092588</v>
      </c>
      <c r="T505" s="12">
        <f t="shared" si="43"/>
        <v>42021.526655092588</v>
      </c>
      <c r="U505" s="7">
        <f>Data[[#This Row],[goal]]*VLOOKUP(Data[[#This Row],[currency]], 'Exchange Rates'!$A$1:$C$14, 3, 0)</f>
        <v>5005</v>
      </c>
      <c r="V505" s="7">
        <f>Data[[#This Row],[pledged]]*VLOOKUP(Data[[#This Row],[currency]], 'Exchange Rates'!$A$1:$C$14, 3, 0)</f>
        <v>87.78</v>
      </c>
    </row>
    <row r="506" spans="1:22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 s="7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2">
        <f t="shared" si="42"/>
        <v>40949.98364583333</v>
      </c>
      <c r="T506" s="12">
        <f t="shared" si="43"/>
        <v>41009.941979166666</v>
      </c>
      <c r="U506" s="7">
        <f>Data[[#This Row],[goal]]*VLOOKUP(Data[[#This Row],[currency]], 'Exchange Rates'!$A$1:$C$14, 3, 0)</f>
        <v>24500</v>
      </c>
      <c r="V506" s="7">
        <f>Data[[#This Row],[pledged]]*VLOOKUP(Data[[#This Row],[currency]], 'Exchange Rates'!$A$1:$C$14, 3, 0)</f>
        <v>335</v>
      </c>
    </row>
    <row r="507" spans="1:22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 s="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2">
        <f t="shared" si="42"/>
        <v>42318.098217592589</v>
      </c>
      <c r="T507" s="12">
        <f t="shared" si="43"/>
        <v>42363.098217592589</v>
      </c>
      <c r="U507" s="7">
        <f>Data[[#This Row],[goal]]*VLOOKUP(Data[[#This Row],[currency]], 'Exchange Rates'!$A$1:$C$14, 3, 0)</f>
        <v>12000</v>
      </c>
      <c r="V507" s="7">
        <f>Data[[#This Row],[pledged]]*VLOOKUP(Data[[#This Row],[currency]], 'Exchange Rates'!$A$1:$C$14, 3, 0)</f>
        <v>52</v>
      </c>
    </row>
    <row r="508" spans="1:22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 s="7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2">
        <f t="shared" si="42"/>
        <v>41466.552314814813</v>
      </c>
      <c r="T508" s="12">
        <f t="shared" si="43"/>
        <v>41496.552314814813</v>
      </c>
      <c r="U508" s="7">
        <f>Data[[#This Row],[goal]]*VLOOKUP(Data[[#This Row],[currency]], 'Exchange Rates'!$A$1:$C$14, 3, 0)</f>
        <v>200000</v>
      </c>
      <c r="V508" s="7">
        <f>Data[[#This Row],[pledged]]*VLOOKUP(Data[[#This Row],[currency]], 'Exchange Rates'!$A$1:$C$14, 3, 0)</f>
        <v>250</v>
      </c>
    </row>
    <row r="509" spans="1:22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 s="7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2">
        <f t="shared" si="42"/>
        <v>41156.958993055552</v>
      </c>
      <c r="T509" s="12">
        <f t="shared" si="43"/>
        <v>41201.958993055552</v>
      </c>
      <c r="U509" s="7">
        <f>Data[[#This Row],[goal]]*VLOOKUP(Data[[#This Row],[currency]], 'Exchange Rates'!$A$1:$C$14, 3, 0)</f>
        <v>20000</v>
      </c>
      <c r="V509" s="7">
        <f>Data[[#This Row],[pledged]]*VLOOKUP(Data[[#This Row],[currency]], 'Exchange Rates'!$A$1:$C$14, 3, 0)</f>
        <v>640</v>
      </c>
    </row>
    <row r="510" spans="1:22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 s="7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2">
        <f t="shared" si="42"/>
        <v>40995.024317129632</v>
      </c>
      <c r="T510" s="12">
        <f t="shared" si="43"/>
        <v>41054.593055555553</v>
      </c>
      <c r="U510" s="7">
        <f>Data[[#This Row],[goal]]*VLOOKUP(Data[[#This Row],[currency]], 'Exchange Rates'!$A$1:$C$14, 3, 0)</f>
        <v>50000</v>
      </c>
      <c r="V510" s="7">
        <f>Data[[#This Row],[pledged]]*VLOOKUP(Data[[#This Row],[currency]], 'Exchange Rates'!$A$1:$C$14, 3, 0)</f>
        <v>400</v>
      </c>
    </row>
    <row r="511" spans="1:22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 s="7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2">
        <f t="shared" si="42"/>
        <v>42153.631597222222</v>
      </c>
      <c r="T511" s="12">
        <f t="shared" si="43"/>
        <v>42183.631597222222</v>
      </c>
      <c r="U511" s="7">
        <f>Data[[#This Row],[goal]]*VLOOKUP(Data[[#This Row],[currency]], 'Exchange Rates'!$A$1:$C$14, 3, 0)</f>
        <v>3850</v>
      </c>
      <c r="V511" s="7">
        <f>Data[[#This Row],[pledged]]*VLOOKUP(Data[[#This Row],[currency]], 'Exchange Rates'!$A$1:$C$14, 3, 0)</f>
        <v>7.7</v>
      </c>
    </row>
    <row r="512" spans="1:22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s="7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2">
        <f t="shared" si="42"/>
        <v>42400.176377314812</v>
      </c>
      <c r="T512" s="12">
        <f t="shared" si="43"/>
        <v>42430.176377314812</v>
      </c>
      <c r="U512" s="7">
        <f>Data[[#This Row],[goal]]*VLOOKUP(Data[[#This Row],[currency]], 'Exchange Rates'!$A$1:$C$14, 3, 0)</f>
        <v>14000</v>
      </c>
      <c r="V512" s="7">
        <f>Data[[#This Row],[pledged]]*VLOOKUP(Data[[#This Row],[currency]], 'Exchange Rates'!$A$1:$C$14, 3, 0)</f>
        <v>0</v>
      </c>
    </row>
    <row r="513" spans="1:22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 s="7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2">
        <f t="shared" si="42"/>
        <v>41340.303032407406</v>
      </c>
      <c r="T513" s="12">
        <f t="shared" si="43"/>
        <v>41370.261365740742</v>
      </c>
      <c r="U513" s="7">
        <f>Data[[#This Row],[goal]]*VLOOKUP(Data[[#This Row],[currency]], 'Exchange Rates'!$A$1:$C$14, 3, 0)</f>
        <v>5000</v>
      </c>
      <c r="V513" s="7">
        <f>Data[[#This Row],[pledged]]*VLOOKUP(Data[[#This Row],[currency]], 'Exchange Rates'!$A$1:$C$14, 3, 0)</f>
        <v>150</v>
      </c>
    </row>
    <row r="514" spans="1:22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 s="7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2">
        <f t="shared" ref="S514:S577" si="48">(((J514/60)/60)/24)+DATE(1970,1,1)</f>
        <v>42649.742210648154</v>
      </c>
      <c r="T514" s="12">
        <f t="shared" ref="T514:T577" si="49">(((I514/60)/60)/24)+DATE(1970,1,1)</f>
        <v>42694.783877314811</v>
      </c>
      <c r="U514" s="7">
        <f>Data[[#This Row],[goal]]*VLOOKUP(Data[[#This Row],[currency]], 'Exchange Rates'!$A$1:$C$14, 3, 0)</f>
        <v>8000</v>
      </c>
      <c r="V514" s="7">
        <f>Data[[#This Row],[pledged]]*VLOOKUP(Data[[#This Row],[currency]], 'Exchange Rates'!$A$1:$C$14, 3, 0)</f>
        <v>11</v>
      </c>
    </row>
    <row r="515" spans="1:22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 s="7">
        <f t="shared" ref="P515:P578" si="51">IF(L515 = 0, 0, E515/L515)</f>
        <v>102.38235294117646</v>
      </c>
      <c r="Q515" t="str">
        <f t="shared" ref="Q515:Q578" si="52">MID(N515, 1, FIND("/", N515)-1)</f>
        <v>film &amp; video</v>
      </c>
      <c r="R515" t="str">
        <f t="shared" ref="R515:R578" si="53">MID(N515,  FIND("/", N515)+1, 100)</f>
        <v>animation</v>
      </c>
      <c r="S515" s="12">
        <f t="shared" si="48"/>
        <v>42552.653993055559</v>
      </c>
      <c r="T515" s="12">
        <f t="shared" si="49"/>
        <v>42597.291666666672</v>
      </c>
      <c r="U515" s="7">
        <f>Data[[#This Row],[goal]]*VLOOKUP(Data[[#This Row],[currency]], 'Exchange Rates'!$A$1:$C$14, 3, 0)</f>
        <v>50000</v>
      </c>
      <c r="V515" s="7">
        <f>Data[[#This Row],[pledged]]*VLOOKUP(Data[[#This Row],[currency]], 'Exchange Rates'!$A$1:$C$14, 3, 0)</f>
        <v>6962</v>
      </c>
    </row>
    <row r="516" spans="1:22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 s="7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2">
        <f t="shared" si="48"/>
        <v>41830.613969907405</v>
      </c>
      <c r="T516" s="12">
        <f t="shared" si="49"/>
        <v>41860.613969907405</v>
      </c>
      <c r="U516" s="7">
        <f>Data[[#This Row],[goal]]*VLOOKUP(Data[[#This Row],[currency]], 'Exchange Rates'!$A$1:$C$14, 3, 0)</f>
        <v>1980</v>
      </c>
      <c r="V516" s="7">
        <f>Data[[#This Row],[pledged]]*VLOOKUP(Data[[#This Row],[currency]], 'Exchange Rates'!$A$1:$C$14, 3, 0)</f>
        <v>66</v>
      </c>
    </row>
    <row r="517" spans="1:22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 s="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2">
        <f t="shared" si="48"/>
        <v>42327.490752314814</v>
      </c>
      <c r="T517" s="12">
        <f t="shared" si="49"/>
        <v>42367.490752314814</v>
      </c>
      <c r="U517" s="7">
        <f>Data[[#This Row],[goal]]*VLOOKUP(Data[[#This Row],[currency]], 'Exchange Rates'!$A$1:$C$14, 3, 0)</f>
        <v>97000</v>
      </c>
      <c r="V517" s="7">
        <f>Data[[#This Row],[pledged]]*VLOOKUP(Data[[#This Row],[currency]], 'Exchange Rates'!$A$1:$C$14, 3, 0)</f>
        <v>24651</v>
      </c>
    </row>
    <row r="518" spans="1:22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s="7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2">
        <f t="shared" si="48"/>
        <v>42091.778703703705</v>
      </c>
      <c r="T518" s="12">
        <f t="shared" si="49"/>
        <v>42151.778703703705</v>
      </c>
      <c r="U518" s="7">
        <f>Data[[#This Row],[goal]]*VLOOKUP(Data[[#This Row],[currency]], 'Exchange Rates'!$A$1:$C$14, 3, 0)</f>
        <v>3850</v>
      </c>
      <c r="V518" s="7">
        <f>Data[[#This Row],[pledged]]*VLOOKUP(Data[[#This Row],[currency]], 'Exchange Rates'!$A$1:$C$14, 3, 0)</f>
        <v>0</v>
      </c>
    </row>
    <row r="519" spans="1:22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 s="7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2">
        <f t="shared" si="48"/>
        <v>42738.615289351852</v>
      </c>
      <c r="T519" s="12">
        <f t="shared" si="49"/>
        <v>42768.615289351852</v>
      </c>
      <c r="U519" s="7">
        <f>Data[[#This Row],[goal]]*VLOOKUP(Data[[#This Row],[currency]], 'Exchange Rates'!$A$1:$C$14, 3, 0)</f>
        <v>15000</v>
      </c>
      <c r="V519" s="7">
        <f>Data[[#This Row],[pledged]]*VLOOKUP(Data[[#This Row],[currency]], 'Exchange Rates'!$A$1:$C$14, 3, 0)</f>
        <v>205</v>
      </c>
    </row>
    <row r="520" spans="1:22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s="7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2">
        <f t="shared" si="48"/>
        <v>42223.616018518514</v>
      </c>
      <c r="T520" s="12">
        <f t="shared" si="49"/>
        <v>42253.615277777775</v>
      </c>
      <c r="U520" s="7">
        <f>Data[[#This Row],[goal]]*VLOOKUP(Data[[#This Row],[currency]], 'Exchange Rates'!$A$1:$C$14, 3, 0)</f>
        <v>7175</v>
      </c>
      <c r="V520" s="7">
        <f>Data[[#This Row],[pledged]]*VLOOKUP(Data[[#This Row],[currency]], 'Exchange Rates'!$A$1:$C$14, 3, 0)</f>
        <v>0</v>
      </c>
    </row>
    <row r="521" spans="1:22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 s="7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2">
        <f t="shared" si="48"/>
        <v>41218.391446759262</v>
      </c>
      <c r="T521" s="12">
        <f t="shared" si="49"/>
        <v>41248.391446759262</v>
      </c>
      <c r="U521" s="7">
        <f>Data[[#This Row],[goal]]*VLOOKUP(Data[[#This Row],[currency]], 'Exchange Rates'!$A$1:$C$14, 3, 0)</f>
        <v>12001</v>
      </c>
      <c r="V521" s="7">
        <f>Data[[#This Row],[pledged]]*VLOOKUP(Data[[#This Row],[currency]], 'Exchange Rates'!$A$1:$C$14, 3, 0)</f>
        <v>2746</v>
      </c>
    </row>
    <row r="522" spans="1:22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 s="7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2">
        <f t="shared" si="48"/>
        <v>42318.702094907407</v>
      </c>
      <c r="T522" s="12">
        <f t="shared" si="49"/>
        <v>42348.702094907407</v>
      </c>
      <c r="U522" s="7">
        <f>Data[[#This Row],[goal]]*VLOOKUP(Data[[#This Row],[currency]], 'Exchange Rates'!$A$1:$C$14, 3, 0)</f>
        <v>3850</v>
      </c>
      <c r="V522" s="7">
        <f>Data[[#This Row],[pledged]]*VLOOKUP(Data[[#This Row],[currency]], 'Exchange Rates'!$A$1:$C$14, 3, 0)</f>
        <v>3930.85</v>
      </c>
    </row>
    <row r="523" spans="1:22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 s="7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2">
        <f t="shared" si="48"/>
        <v>42646.092812499999</v>
      </c>
      <c r="T523" s="12">
        <f t="shared" si="49"/>
        <v>42675.207638888889</v>
      </c>
      <c r="U523" s="7">
        <f>Data[[#This Row],[goal]]*VLOOKUP(Data[[#This Row],[currency]], 'Exchange Rates'!$A$1:$C$14, 3, 0)</f>
        <v>5000</v>
      </c>
      <c r="V523" s="7">
        <f>Data[[#This Row],[pledged]]*VLOOKUP(Data[[#This Row],[currency]], 'Exchange Rates'!$A$1:$C$14, 3, 0)</f>
        <v>5232</v>
      </c>
    </row>
    <row r="524" spans="1:22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 s="7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2">
        <f t="shared" si="48"/>
        <v>42430.040798611109</v>
      </c>
      <c r="T524" s="12">
        <f t="shared" si="49"/>
        <v>42449.999131944445</v>
      </c>
      <c r="U524" s="7">
        <f>Data[[#This Row],[goal]]*VLOOKUP(Data[[#This Row],[currency]], 'Exchange Rates'!$A$1:$C$14, 3, 0)</f>
        <v>3000</v>
      </c>
      <c r="V524" s="7">
        <f>Data[[#This Row],[pledged]]*VLOOKUP(Data[[#This Row],[currency]], 'Exchange Rates'!$A$1:$C$14, 3, 0)</f>
        <v>3440</v>
      </c>
    </row>
    <row r="525" spans="1:22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 s="7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2">
        <f t="shared" si="48"/>
        <v>42238.13282407407</v>
      </c>
      <c r="T525" s="12">
        <f t="shared" si="49"/>
        <v>42268.13282407407</v>
      </c>
      <c r="U525" s="7">
        <f>Data[[#This Row],[goal]]*VLOOKUP(Data[[#This Row],[currency]], 'Exchange Rates'!$A$1:$C$14, 3, 0)</f>
        <v>5000</v>
      </c>
      <c r="V525" s="7">
        <f>Data[[#This Row],[pledged]]*VLOOKUP(Data[[#This Row],[currency]], 'Exchange Rates'!$A$1:$C$14, 3, 0)</f>
        <v>6030</v>
      </c>
    </row>
    <row r="526" spans="1:22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 s="7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2">
        <f t="shared" si="48"/>
        <v>42492.717233796298</v>
      </c>
      <c r="T526" s="12">
        <f t="shared" si="49"/>
        <v>42522.717233796298</v>
      </c>
      <c r="U526" s="7">
        <f>Data[[#This Row],[goal]]*VLOOKUP(Data[[#This Row],[currency]], 'Exchange Rates'!$A$1:$C$14, 3, 0)</f>
        <v>2695</v>
      </c>
      <c r="V526" s="7">
        <f>Data[[#This Row],[pledged]]*VLOOKUP(Data[[#This Row],[currency]], 'Exchange Rates'!$A$1:$C$14, 3, 0)</f>
        <v>2928.7335000000003</v>
      </c>
    </row>
    <row r="527" spans="1:22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 s="7">
        <f t="shared" si="51"/>
        <v>1000</v>
      </c>
      <c r="Q527" t="str">
        <f t="shared" si="52"/>
        <v>theater</v>
      </c>
      <c r="R527" t="str">
        <f t="shared" si="53"/>
        <v>plays</v>
      </c>
      <c r="S527" s="12">
        <f t="shared" si="48"/>
        <v>41850.400937500002</v>
      </c>
      <c r="T527" s="12">
        <f t="shared" si="49"/>
        <v>41895.400937500002</v>
      </c>
      <c r="U527" s="7">
        <f>Data[[#This Row],[goal]]*VLOOKUP(Data[[#This Row],[currency]], 'Exchange Rates'!$A$1:$C$14, 3, 0)</f>
        <v>12000</v>
      </c>
      <c r="V527" s="7">
        <f>Data[[#This Row],[pledged]]*VLOOKUP(Data[[#This Row],[currency]], 'Exchange Rates'!$A$1:$C$14, 3, 0)</f>
        <v>12000</v>
      </c>
    </row>
    <row r="528" spans="1:22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 s="7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2">
        <f t="shared" si="48"/>
        <v>42192.591944444444</v>
      </c>
      <c r="T528" s="12">
        <f t="shared" si="49"/>
        <v>42223.708333333328</v>
      </c>
      <c r="U528" s="7">
        <f>Data[[#This Row],[goal]]*VLOOKUP(Data[[#This Row],[currency]], 'Exchange Rates'!$A$1:$C$14, 3, 0)</f>
        <v>1155</v>
      </c>
      <c r="V528" s="7">
        <f>Data[[#This Row],[pledged]]*VLOOKUP(Data[[#This Row],[currency]], 'Exchange Rates'!$A$1:$C$14, 3, 0)</f>
        <v>1316.7</v>
      </c>
    </row>
    <row r="529" spans="1:22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 s="7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2">
        <f t="shared" si="48"/>
        <v>42753.205625000002</v>
      </c>
      <c r="T529" s="12">
        <f t="shared" si="49"/>
        <v>42783.670138888891</v>
      </c>
      <c r="U529" s="7">
        <f>Data[[#This Row],[goal]]*VLOOKUP(Data[[#This Row],[currency]], 'Exchange Rates'!$A$1:$C$14, 3, 0)</f>
        <v>10000</v>
      </c>
      <c r="V529" s="7">
        <f>Data[[#This Row],[pledged]]*VLOOKUP(Data[[#This Row],[currency]], 'Exchange Rates'!$A$1:$C$14, 3, 0)</f>
        <v>10085</v>
      </c>
    </row>
    <row r="530" spans="1:22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 s="7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2">
        <f t="shared" si="48"/>
        <v>42155.920219907406</v>
      </c>
      <c r="T530" s="12">
        <f t="shared" si="49"/>
        <v>42176.888888888891</v>
      </c>
      <c r="U530" s="7">
        <f>Data[[#This Row],[goal]]*VLOOKUP(Data[[#This Row],[currency]], 'Exchange Rates'!$A$1:$C$14, 3, 0)</f>
        <v>1150</v>
      </c>
      <c r="V530" s="7">
        <f>Data[[#This Row],[pledged]]*VLOOKUP(Data[[#This Row],[currency]], 'Exchange Rates'!$A$1:$C$14, 3, 0)</f>
        <v>1330</v>
      </c>
    </row>
    <row r="531" spans="1:22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 s="7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2">
        <f t="shared" si="48"/>
        <v>42725.031180555554</v>
      </c>
      <c r="T531" s="12">
        <f t="shared" si="49"/>
        <v>42746.208333333328</v>
      </c>
      <c r="U531" s="7">
        <f>Data[[#This Row],[goal]]*VLOOKUP(Data[[#This Row],[currency]], 'Exchange Rates'!$A$1:$C$14, 3, 0)</f>
        <v>1584</v>
      </c>
      <c r="V531" s="7">
        <f>Data[[#This Row],[pledged]]*VLOOKUP(Data[[#This Row],[currency]], 'Exchange Rates'!$A$1:$C$14, 3, 0)</f>
        <v>2065.8000000000002</v>
      </c>
    </row>
    <row r="532" spans="1:22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 s="7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2">
        <f t="shared" si="48"/>
        <v>42157.591064814813</v>
      </c>
      <c r="T532" s="12">
        <f t="shared" si="49"/>
        <v>42179.083333333328</v>
      </c>
      <c r="U532" s="7">
        <f>Data[[#This Row],[goal]]*VLOOKUP(Data[[#This Row],[currency]], 'Exchange Rates'!$A$1:$C$14, 3, 0)</f>
        <v>3405</v>
      </c>
      <c r="V532" s="7">
        <f>Data[[#This Row],[pledged]]*VLOOKUP(Data[[#This Row],[currency]], 'Exchange Rates'!$A$1:$C$14, 3, 0)</f>
        <v>3670</v>
      </c>
    </row>
    <row r="533" spans="1:22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 s="7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2">
        <f t="shared" si="48"/>
        <v>42676.065150462964</v>
      </c>
      <c r="T533" s="12">
        <f t="shared" si="49"/>
        <v>42721.290972222225</v>
      </c>
      <c r="U533" s="7">
        <f>Data[[#This Row],[goal]]*VLOOKUP(Data[[#This Row],[currency]], 'Exchange Rates'!$A$1:$C$14, 3, 0)</f>
        <v>4000</v>
      </c>
      <c r="V533" s="7">
        <f>Data[[#This Row],[pledged]]*VLOOKUP(Data[[#This Row],[currency]], 'Exchange Rates'!$A$1:$C$14, 3, 0)</f>
        <v>4000</v>
      </c>
    </row>
    <row r="534" spans="1:22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 s="7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2">
        <f t="shared" si="48"/>
        <v>42473.007037037038</v>
      </c>
      <c r="T534" s="12">
        <f t="shared" si="49"/>
        <v>42503.007037037038</v>
      </c>
      <c r="U534" s="7">
        <f>Data[[#This Row],[goal]]*VLOOKUP(Data[[#This Row],[currency]], 'Exchange Rates'!$A$1:$C$14, 3, 0)</f>
        <v>10000</v>
      </c>
      <c r="V534" s="7">
        <f>Data[[#This Row],[pledged]]*VLOOKUP(Data[[#This Row],[currency]], 'Exchange Rates'!$A$1:$C$14, 3, 0)</f>
        <v>12325</v>
      </c>
    </row>
    <row r="535" spans="1:22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 s="7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2">
        <f t="shared" si="48"/>
        <v>42482.43478009259</v>
      </c>
      <c r="T535" s="12">
        <f t="shared" si="49"/>
        <v>42506.43478009259</v>
      </c>
      <c r="U535" s="7">
        <f>Data[[#This Row],[goal]]*VLOOKUP(Data[[#This Row],[currency]], 'Exchange Rates'!$A$1:$C$14, 3, 0)</f>
        <v>1540</v>
      </c>
      <c r="V535" s="7">
        <f>Data[[#This Row],[pledged]]*VLOOKUP(Data[[#This Row],[currency]], 'Exchange Rates'!$A$1:$C$14, 3, 0)</f>
        <v>1543.08</v>
      </c>
    </row>
    <row r="536" spans="1:22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 s="7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2">
        <f t="shared" si="48"/>
        <v>42270.810995370368</v>
      </c>
      <c r="T536" s="12">
        <f t="shared" si="49"/>
        <v>42309.958333333328</v>
      </c>
      <c r="U536" s="7">
        <f>Data[[#This Row],[goal]]*VLOOKUP(Data[[#This Row],[currency]], 'Exchange Rates'!$A$1:$C$14, 3, 0)</f>
        <v>135600</v>
      </c>
      <c r="V536" s="7">
        <f>Data[[#This Row],[pledged]]*VLOOKUP(Data[[#This Row],[currency]], 'Exchange Rates'!$A$1:$C$14, 3, 0)</f>
        <v>141928</v>
      </c>
    </row>
    <row r="537" spans="1:22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 s="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2">
        <f t="shared" si="48"/>
        <v>42711.545196759253</v>
      </c>
      <c r="T537" s="12">
        <f t="shared" si="49"/>
        <v>42741.545196759253</v>
      </c>
      <c r="U537" s="7">
        <f>Data[[#This Row],[goal]]*VLOOKUP(Data[[#This Row],[currency]], 'Exchange Rates'!$A$1:$C$14, 3, 0)</f>
        <v>1540</v>
      </c>
      <c r="V537" s="7">
        <f>Data[[#This Row],[pledged]]*VLOOKUP(Data[[#This Row],[currency]], 'Exchange Rates'!$A$1:$C$14, 3, 0)</f>
        <v>1578.5</v>
      </c>
    </row>
    <row r="538" spans="1:22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 s="7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2">
        <f t="shared" si="48"/>
        <v>42179.344988425932</v>
      </c>
      <c r="T538" s="12">
        <f t="shared" si="49"/>
        <v>42219.75</v>
      </c>
      <c r="U538" s="7">
        <f>Data[[#This Row],[goal]]*VLOOKUP(Data[[#This Row],[currency]], 'Exchange Rates'!$A$1:$C$14, 3, 0)</f>
        <v>2541</v>
      </c>
      <c r="V538" s="7">
        <f>Data[[#This Row],[pledged]]*VLOOKUP(Data[[#This Row],[currency]], 'Exchange Rates'!$A$1:$C$14, 3, 0)</f>
        <v>3004.9250000000002</v>
      </c>
    </row>
    <row r="539" spans="1:22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 s="7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2">
        <f t="shared" si="48"/>
        <v>42282.768414351856</v>
      </c>
      <c r="T539" s="12">
        <f t="shared" si="49"/>
        <v>42312.810081018513</v>
      </c>
      <c r="U539" s="7">
        <f>Data[[#This Row],[goal]]*VLOOKUP(Data[[#This Row],[currency]], 'Exchange Rates'!$A$1:$C$14, 3, 0)</f>
        <v>2000</v>
      </c>
      <c r="V539" s="7">
        <f>Data[[#This Row],[pledged]]*VLOOKUP(Data[[#This Row],[currency]], 'Exchange Rates'!$A$1:$C$14, 3, 0)</f>
        <v>2410</v>
      </c>
    </row>
    <row r="540" spans="1:22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 s="7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2">
        <f t="shared" si="48"/>
        <v>42473.794710648144</v>
      </c>
      <c r="T540" s="12">
        <f t="shared" si="49"/>
        <v>42503.794710648144</v>
      </c>
      <c r="U540" s="7">
        <f>Data[[#This Row],[goal]]*VLOOKUP(Data[[#This Row],[currency]], 'Exchange Rates'!$A$1:$C$14, 3, 0)</f>
        <v>5000</v>
      </c>
      <c r="V540" s="7">
        <f>Data[[#This Row],[pledged]]*VLOOKUP(Data[[#This Row],[currency]], 'Exchange Rates'!$A$1:$C$14, 3, 0)</f>
        <v>15121</v>
      </c>
    </row>
    <row r="541" spans="1:22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 s="7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2">
        <f t="shared" si="48"/>
        <v>42535.049849537041</v>
      </c>
      <c r="T541" s="12">
        <f t="shared" si="49"/>
        <v>42556.049849537041</v>
      </c>
      <c r="U541" s="7">
        <f>Data[[#This Row],[goal]]*VLOOKUP(Data[[#This Row],[currency]], 'Exchange Rates'!$A$1:$C$14, 3, 0)</f>
        <v>385</v>
      </c>
      <c r="V541" s="7">
        <f>Data[[#This Row],[pledged]]*VLOOKUP(Data[[#This Row],[currency]], 'Exchange Rates'!$A$1:$C$14, 3, 0)</f>
        <v>387.47940000000006</v>
      </c>
    </row>
    <row r="542" spans="1:22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 s="7">
        <f t="shared" si="51"/>
        <v>1</v>
      </c>
      <c r="Q542" t="str">
        <f t="shared" si="52"/>
        <v>technology</v>
      </c>
      <c r="R542" t="str">
        <f t="shared" si="53"/>
        <v>web</v>
      </c>
      <c r="S542" s="12">
        <f t="shared" si="48"/>
        <v>42009.817199074074</v>
      </c>
      <c r="T542" s="12">
        <f t="shared" si="49"/>
        <v>42039.817199074074</v>
      </c>
      <c r="U542" s="7">
        <f>Data[[#This Row],[goal]]*VLOOKUP(Data[[#This Row],[currency]], 'Exchange Rates'!$A$1:$C$14, 3, 0)</f>
        <v>15000</v>
      </c>
      <c r="V542" s="7">
        <f>Data[[#This Row],[pledged]]*VLOOKUP(Data[[#This Row],[currency]], 'Exchange Rates'!$A$1:$C$14, 3, 0)</f>
        <v>1</v>
      </c>
    </row>
    <row r="543" spans="1:22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 s="7">
        <f t="shared" si="51"/>
        <v>25</v>
      </c>
      <c r="Q543" t="str">
        <f t="shared" si="52"/>
        <v>technology</v>
      </c>
      <c r="R543" t="str">
        <f t="shared" si="53"/>
        <v>web</v>
      </c>
      <c r="S543" s="12">
        <f t="shared" si="48"/>
        <v>42276.046689814815</v>
      </c>
      <c r="T543" s="12">
        <f t="shared" si="49"/>
        <v>42306.046689814815</v>
      </c>
      <c r="U543" s="7">
        <f>Data[[#This Row],[goal]]*VLOOKUP(Data[[#This Row],[currency]], 'Exchange Rates'!$A$1:$C$14, 3, 0)</f>
        <v>4500</v>
      </c>
      <c r="V543" s="7">
        <f>Data[[#This Row],[pledged]]*VLOOKUP(Data[[#This Row],[currency]], 'Exchange Rates'!$A$1:$C$14, 3, 0)</f>
        <v>25</v>
      </c>
    </row>
    <row r="544" spans="1:22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 s="7">
        <f t="shared" si="51"/>
        <v>1</v>
      </c>
      <c r="Q544" t="str">
        <f t="shared" si="52"/>
        <v>technology</v>
      </c>
      <c r="R544" t="str">
        <f t="shared" si="53"/>
        <v>web</v>
      </c>
      <c r="S544" s="12">
        <f t="shared" si="48"/>
        <v>42433.737453703703</v>
      </c>
      <c r="T544" s="12">
        <f t="shared" si="49"/>
        <v>42493.695787037039</v>
      </c>
      <c r="U544" s="7">
        <f>Data[[#This Row],[goal]]*VLOOKUP(Data[[#This Row],[currency]], 'Exchange Rates'!$A$1:$C$14, 3, 0)</f>
        <v>250000</v>
      </c>
      <c r="V544" s="7">
        <f>Data[[#This Row],[pledged]]*VLOOKUP(Data[[#This Row],[currency]], 'Exchange Rates'!$A$1:$C$14, 3, 0)</f>
        <v>1</v>
      </c>
    </row>
    <row r="545" spans="1:22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 s="7">
        <f t="shared" si="51"/>
        <v>35</v>
      </c>
      <c r="Q545" t="str">
        <f t="shared" si="52"/>
        <v>technology</v>
      </c>
      <c r="R545" t="str">
        <f t="shared" si="53"/>
        <v>web</v>
      </c>
      <c r="S545" s="12">
        <f t="shared" si="48"/>
        <v>41914.092152777775</v>
      </c>
      <c r="T545" s="12">
        <f t="shared" si="49"/>
        <v>41944.092152777775</v>
      </c>
      <c r="U545" s="7">
        <f>Data[[#This Row],[goal]]*VLOOKUP(Data[[#This Row],[currency]], 'Exchange Rates'!$A$1:$C$14, 3, 0)</f>
        <v>30140.000000000004</v>
      </c>
      <c r="V545" s="7">
        <f>Data[[#This Row],[pledged]]*VLOOKUP(Data[[#This Row],[currency]], 'Exchange Rates'!$A$1:$C$14, 3, 0)</f>
        <v>95.9</v>
      </c>
    </row>
    <row r="546" spans="1:22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 s="7">
        <f t="shared" si="51"/>
        <v>3</v>
      </c>
      <c r="Q546" t="str">
        <f t="shared" si="52"/>
        <v>technology</v>
      </c>
      <c r="R546" t="str">
        <f t="shared" si="53"/>
        <v>web</v>
      </c>
      <c r="S546" s="12">
        <f t="shared" si="48"/>
        <v>42525.656944444447</v>
      </c>
      <c r="T546" s="12">
        <f t="shared" si="49"/>
        <v>42555.656944444447</v>
      </c>
      <c r="U546" s="7">
        <f>Data[[#This Row],[goal]]*VLOOKUP(Data[[#This Row],[currency]], 'Exchange Rates'!$A$1:$C$14, 3, 0)</f>
        <v>500</v>
      </c>
      <c r="V546" s="7">
        <f>Data[[#This Row],[pledged]]*VLOOKUP(Data[[#This Row],[currency]], 'Exchange Rates'!$A$1:$C$14, 3, 0)</f>
        <v>6</v>
      </c>
    </row>
    <row r="547" spans="1:22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 s="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2">
        <f t="shared" si="48"/>
        <v>42283.592465277776</v>
      </c>
      <c r="T547" s="12">
        <f t="shared" si="49"/>
        <v>42323.634131944447</v>
      </c>
      <c r="U547" s="7">
        <f>Data[[#This Row],[goal]]*VLOOKUP(Data[[#This Row],[currency]], 'Exchange Rates'!$A$1:$C$14, 3, 0)</f>
        <v>42000</v>
      </c>
      <c r="V547" s="7">
        <f>Data[[#This Row],[pledged]]*VLOOKUP(Data[[#This Row],[currency]], 'Exchange Rates'!$A$1:$C$14, 3, 0)</f>
        <v>11501.279999999999</v>
      </c>
    </row>
    <row r="548" spans="1:22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 s="7">
        <f t="shared" si="51"/>
        <v>26</v>
      </c>
      <c r="Q548" t="str">
        <f t="shared" si="52"/>
        <v>technology</v>
      </c>
      <c r="R548" t="str">
        <f t="shared" si="53"/>
        <v>web</v>
      </c>
      <c r="S548" s="12">
        <f t="shared" si="48"/>
        <v>42249.667997685188</v>
      </c>
      <c r="T548" s="12">
        <f t="shared" si="49"/>
        <v>42294.667997685188</v>
      </c>
      <c r="U548" s="7">
        <f>Data[[#This Row],[goal]]*VLOOKUP(Data[[#This Row],[currency]], 'Exchange Rates'!$A$1:$C$14, 3, 0)</f>
        <v>60000</v>
      </c>
      <c r="V548" s="7">
        <f>Data[[#This Row],[pledged]]*VLOOKUP(Data[[#This Row],[currency]], 'Exchange Rates'!$A$1:$C$14, 3, 0)</f>
        <v>52</v>
      </c>
    </row>
    <row r="549" spans="1:22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s="7">
        <f t="shared" si="51"/>
        <v>0</v>
      </c>
      <c r="Q549" t="str">
        <f t="shared" si="52"/>
        <v>technology</v>
      </c>
      <c r="R549" t="str">
        <f t="shared" si="53"/>
        <v>web</v>
      </c>
      <c r="S549" s="12">
        <f t="shared" si="48"/>
        <v>42380.696342592593</v>
      </c>
      <c r="T549" s="12">
        <f t="shared" si="49"/>
        <v>42410.696342592593</v>
      </c>
      <c r="U549" s="7">
        <f>Data[[#This Row],[goal]]*VLOOKUP(Data[[#This Row],[currency]], 'Exchange Rates'!$A$1:$C$14, 3, 0)</f>
        <v>5775</v>
      </c>
      <c r="V549" s="7">
        <f>Data[[#This Row],[pledged]]*VLOOKUP(Data[[#This Row],[currency]], 'Exchange Rates'!$A$1:$C$14, 3, 0)</f>
        <v>0</v>
      </c>
    </row>
    <row r="550" spans="1:22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 s="7">
        <f t="shared" si="51"/>
        <v>9</v>
      </c>
      <c r="Q550" t="str">
        <f t="shared" si="52"/>
        <v>technology</v>
      </c>
      <c r="R550" t="str">
        <f t="shared" si="53"/>
        <v>web</v>
      </c>
      <c r="S550" s="12">
        <f t="shared" si="48"/>
        <v>42276.903333333335</v>
      </c>
      <c r="T550" s="12">
        <f t="shared" si="49"/>
        <v>42306.903333333335</v>
      </c>
      <c r="U550" s="7">
        <f>Data[[#This Row],[goal]]*VLOOKUP(Data[[#This Row],[currency]], 'Exchange Rates'!$A$1:$C$14, 3, 0)</f>
        <v>7700</v>
      </c>
      <c r="V550" s="7">
        <f>Data[[#This Row],[pledged]]*VLOOKUP(Data[[#This Row],[currency]], 'Exchange Rates'!$A$1:$C$14, 3, 0)</f>
        <v>6.93</v>
      </c>
    </row>
    <row r="551" spans="1:22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 s="7">
        <f t="shared" si="51"/>
        <v>8.5</v>
      </c>
      <c r="Q551" t="str">
        <f t="shared" si="52"/>
        <v>technology</v>
      </c>
      <c r="R551" t="str">
        <f t="shared" si="53"/>
        <v>web</v>
      </c>
      <c r="S551" s="12">
        <f t="shared" si="48"/>
        <v>42163.636828703704</v>
      </c>
      <c r="T551" s="12">
        <f t="shared" si="49"/>
        <v>42193.636828703704</v>
      </c>
      <c r="U551" s="7">
        <f>Data[[#This Row],[goal]]*VLOOKUP(Data[[#This Row],[currency]], 'Exchange Rates'!$A$1:$C$14, 3, 0)</f>
        <v>1925</v>
      </c>
      <c r="V551" s="7">
        <f>Data[[#This Row],[pledged]]*VLOOKUP(Data[[#This Row],[currency]], 'Exchange Rates'!$A$1:$C$14, 3, 0)</f>
        <v>52.36</v>
      </c>
    </row>
    <row r="552" spans="1:22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 s="7">
        <f t="shared" si="51"/>
        <v>8.75</v>
      </c>
      <c r="Q552" t="str">
        <f t="shared" si="52"/>
        <v>technology</v>
      </c>
      <c r="R552" t="str">
        <f t="shared" si="53"/>
        <v>web</v>
      </c>
      <c r="S552" s="12">
        <f t="shared" si="48"/>
        <v>42753.678761574076</v>
      </c>
      <c r="T552" s="12">
        <f t="shared" si="49"/>
        <v>42766.208333333328</v>
      </c>
      <c r="U552" s="7">
        <f>Data[[#This Row],[goal]]*VLOOKUP(Data[[#This Row],[currency]], 'Exchange Rates'!$A$1:$C$14, 3, 0)</f>
        <v>6600</v>
      </c>
      <c r="V552" s="7">
        <f>Data[[#This Row],[pledged]]*VLOOKUP(Data[[#This Row],[currency]], 'Exchange Rates'!$A$1:$C$14, 3, 0)</f>
        <v>46.2</v>
      </c>
    </row>
    <row r="553" spans="1:22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 s="7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2">
        <f t="shared" si="48"/>
        <v>42173.275740740741</v>
      </c>
      <c r="T553" s="12">
        <f t="shared" si="49"/>
        <v>42217.745138888888</v>
      </c>
      <c r="U553" s="7">
        <f>Data[[#This Row],[goal]]*VLOOKUP(Data[[#This Row],[currency]], 'Exchange Rates'!$A$1:$C$14, 3, 0)</f>
        <v>75000</v>
      </c>
      <c r="V553" s="7">
        <f>Data[[#This Row],[pledged]]*VLOOKUP(Data[[#This Row],[currency]], 'Exchange Rates'!$A$1:$C$14, 3, 0)</f>
        <v>3781</v>
      </c>
    </row>
    <row r="554" spans="1:22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s="7">
        <f t="shared" si="51"/>
        <v>0</v>
      </c>
      <c r="Q554" t="str">
        <f t="shared" si="52"/>
        <v>technology</v>
      </c>
      <c r="R554" t="str">
        <f t="shared" si="53"/>
        <v>web</v>
      </c>
      <c r="S554" s="12">
        <f t="shared" si="48"/>
        <v>42318.616851851853</v>
      </c>
      <c r="T554" s="12">
        <f t="shared" si="49"/>
        <v>42378.616851851853</v>
      </c>
      <c r="U554" s="7">
        <f>Data[[#This Row],[goal]]*VLOOKUP(Data[[#This Row],[currency]], 'Exchange Rates'!$A$1:$C$14, 3, 0)</f>
        <v>59400</v>
      </c>
      <c r="V554" s="7">
        <f>Data[[#This Row],[pledged]]*VLOOKUP(Data[[#This Row],[currency]], 'Exchange Rates'!$A$1:$C$14, 3, 0)</f>
        <v>0</v>
      </c>
    </row>
    <row r="555" spans="1:22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 s="7">
        <f t="shared" si="51"/>
        <v>20.5</v>
      </c>
      <c r="Q555" t="str">
        <f t="shared" si="52"/>
        <v>technology</v>
      </c>
      <c r="R555" t="str">
        <f t="shared" si="53"/>
        <v>web</v>
      </c>
      <c r="S555" s="12">
        <f t="shared" si="48"/>
        <v>41927.71980324074</v>
      </c>
      <c r="T555" s="12">
        <f t="shared" si="49"/>
        <v>41957.761469907404</v>
      </c>
      <c r="U555" s="7">
        <f>Data[[#This Row],[goal]]*VLOOKUP(Data[[#This Row],[currency]], 'Exchange Rates'!$A$1:$C$14, 3, 0)</f>
        <v>25000</v>
      </c>
      <c r="V555" s="7">
        <f>Data[[#This Row],[pledged]]*VLOOKUP(Data[[#This Row],[currency]], 'Exchange Rates'!$A$1:$C$14, 3, 0)</f>
        <v>123</v>
      </c>
    </row>
    <row r="556" spans="1:22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 s="7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2">
        <f t="shared" si="48"/>
        <v>41901.684861111113</v>
      </c>
      <c r="T556" s="12">
        <f t="shared" si="49"/>
        <v>41931.684861111113</v>
      </c>
      <c r="U556" s="7">
        <f>Data[[#This Row],[goal]]*VLOOKUP(Data[[#This Row],[currency]], 'Exchange Rates'!$A$1:$C$14, 3, 0)</f>
        <v>3870</v>
      </c>
      <c r="V556" s="7">
        <f>Data[[#This Row],[pledged]]*VLOOKUP(Data[[#This Row],[currency]], 'Exchange Rates'!$A$1:$C$14, 3, 0)</f>
        <v>1416</v>
      </c>
    </row>
    <row r="557" spans="1:22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s="7">
        <f t="shared" si="51"/>
        <v>0</v>
      </c>
      <c r="Q557" t="str">
        <f t="shared" si="52"/>
        <v>technology</v>
      </c>
      <c r="R557" t="str">
        <f t="shared" si="53"/>
        <v>web</v>
      </c>
      <c r="S557" s="12">
        <f t="shared" si="48"/>
        <v>42503.353506944448</v>
      </c>
      <c r="T557" s="12">
        <f t="shared" si="49"/>
        <v>42533.353506944448</v>
      </c>
      <c r="U557" s="7">
        <f>Data[[#This Row],[goal]]*VLOOKUP(Data[[#This Row],[currency]], 'Exchange Rates'!$A$1:$C$14, 3, 0)</f>
        <v>5775</v>
      </c>
      <c r="V557" s="7">
        <f>Data[[#This Row],[pledged]]*VLOOKUP(Data[[#This Row],[currency]], 'Exchange Rates'!$A$1:$C$14, 3, 0)</f>
        <v>0</v>
      </c>
    </row>
    <row r="558" spans="1:22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 s="7">
        <f t="shared" si="51"/>
        <v>200</v>
      </c>
      <c r="Q558" t="str">
        <f t="shared" si="52"/>
        <v>technology</v>
      </c>
      <c r="R558" t="str">
        <f t="shared" si="53"/>
        <v>web</v>
      </c>
      <c r="S558" s="12">
        <f t="shared" si="48"/>
        <v>42345.860150462962</v>
      </c>
      <c r="T558" s="12">
        <f t="shared" si="49"/>
        <v>42375.860150462962</v>
      </c>
      <c r="U558" s="7">
        <f>Data[[#This Row],[goal]]*VLOOKUP(Data[[#This Row],[currency]], 'Exchange Rates'!$A$1:$C$14, 3, 0)</f>
        <v>8000</v>
      </c>
      <c r="V558" s="7">
        <f>Data[[#This Row],[pledged]]*VLOOKUP(Data[[#This Row],[currency]], 'Exchange Rates'!$A$1:$C$14, 3, 0)</f>
        <v>200</v>
      </c>
    </row>
    <row r="559" spans="1:22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 s="7">
        <f t="shared" si="51"/>
        <v>68.3</v>
      </c>
      <c r="Q559" t="str">
        <f t="shared" si="52"/>
        <v>technology</v>
      </c>
      <c r="R559" t="str">
        <f t="shared" si="53"/>
        <v>web</v>
      </c>
      <c r="S559" s="12">
        <f t="shared" si="48"/>
        <v>42676.942164351851</v>
      </c>
      <c r="T559" s="12">
        <f t="shared" si="49"/>
        <v>42706.983831018515</v>
      </c>
      <c r="U559" s="7">
        <f>Data[[#This Row],[goal]]*VLOOKUP(Data[[#This Row],[currency]], 'Exchange Rates'!$A$1:$C$14, 3, 0)</f>
        <v>126000</v>
      </c>
      <c r="V559" s="7">
        <f>Data[[#This Row],[pledged]]*VLOOKUP(Data[[#This Row],[currency]], 'Exchange Rates'!$A$1:$C$14, 3, 0)</f>
        <v>1147.44</v>
      </c>
    </row>
    <row r="560" spans="1:22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s="7">
        <f t="shared" si="51"/>
        <v>0</v>
      </c>
      <c r="Q560" t="str">
        <f t="shared" si="52"/>
        <v>technology</v>
      </c>
      <c r="R560" t="str">
        <f t="shared" si="53"/>
        <v>web</v>
      </c>
      <c r="S560" s="12">
        <f t="shared" si="48"/>
        <v>42057.883159722223</v>
      </c>
      <c r="T560" s="12">
        <f t="shared" si="49"/>
        <v>42087.841493055559</v>
      </c>
      <c r="U560" s="7">
        <f>Data[[#This Row],[goal]]*VLOOKUP(Data[[#This Row],[currency]], 'Exchange Rates'!$A$1:$C$14, 3, 0)</f>
        <v>750</v>
      </c>
      <c r="V560" s="7">
        <f>Data[[#This Row],[pledged]]*VLOOKUP(Data[[#This Row],[currency]], 'Exchange Rates'!$A$1:$C$14, 3, 0)</f>
        <v>0</v>
      </c>
    </row>
    <row r="561" spans="1:22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 s="7">
        <f t="shared" si="51"/>
        <v>50</v>
      </c>
      <c r="Q561" t="str">
        <f t="shared" si="52"/>
        <v>technology</v>
      </c>
      <c r="R561" t="str">
        <f t="shared" si="53"/>
        <v>web</v>
      </c>
      <c r="S561" s="12">
        <f t="shared" si="48"/>
        <v>42321.283101851848</v>
      </c>
      <c r="T561" s="12">
        <f t="shared" si="49"/>
        <v>42351.283101851848</v>
      </c>
      <c r="U561" s="7">
        <f>Data[[#This Row],[goal]]*VLOOKUP(Data[[#This Row],[currency]], 'Exchange Rates'!$A$1:$C$14, 3, 0)</f>
        <v>240000</v>
      </c>
      <c r="V561" s="7">
        <f>Data[[#This Row],[pledged]]*VLOOKUP(Data[[#This Row],[currency]], 'Exchange Rates'!$A$1:$C$14, 3, 0)</f>
        <v>50</v>
      </c>
    </row>
    <row r="562" spans="1:22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 s="7">
        <f t="shared" si="51"/>
        <v>4</v>
      </c>
      <c r="Q562" t="str">
        <f t="shared" si="52"/>
        <v>technology</v>
      </c>
      <c r="R562" t="str">
        <f t="shared" si="53"/>
        <v>web</v>
      </c>
      <c r="S562" s="12">
        <f t="shared" si="48"/>
        <v>41960.771354166667</v>
      </c>
      <c r="T562" s="12">
        <f t="shared" si="49"/>
        <v>41990.771354166667</v>
      </c>
      <c r="U562" s="7">
        <f>Data[[#This Row],[goal]]*VLOOKUP(Data[[#This Row],[currency]], 'Exchange Rates'!$A$1:$C$14, 3, 0)</f>
        <v>132000</v>
      </c>
      <c r="V562" s="7">
        <f>Data[[#This Row],[pledged]]*VLOOKUP(Data[[#This Row],[currency]], 'Exchange Rates'!$A$1:$C$14, 3, 0)</f>
        <v>15.84</v>
      </c>
    </row>
    <row r="563" spans="1:22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 s="7">
        <f t="shared" si="51"/>
        <v>27.5</v>
      </c>
      <c r="Q563" t="str">
        <f t="shared" si="52"/>
        <v>technology</v>
      </c>
      <c r="R563" t="str">
        <f t="shared" si="53"/>
        <v>web</v>
      </c>
      <c r="S563" s="12">
        <f t="shared" si="48"/>
        <v>42268.658715277779</v>
      </c>
      <c r="T563" s="12">
        <f t="shared" si="49"/>
        <v>42303.658715277779</v>
      </c>
      <c r="U563" s="7">
        <f>Data[[#This Row],[goal]]*VLOOKUP(Data[[#This Row],[currency]], 'Exchange Rates'!$A$1:$C$14, 3, 0)</f>
        <v>15000</v>
      </c>
      <c r="V563" s="7">
        <f>Data[[#This Row],[pledged]]*VLOOKUP(Data[[#This Row],[currency]], 'Exchange Rates'!$A$1:$C$14, 3, 0)</f>
        <v>55</v>
      </c>
    </row>
    <row r="564" spans="1:22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s="7">
        <f t="shared" si="51"/>
        <v>0</v>
      </c>
      <c r="Q564" t="str">
        <f t="shared" si="52"/>
        <v>technology</v>
      </c>
      <c r="R564" t="str">
        <f t="shared" si="53"/>
        <v>web</v>
      </c>
      <c r="S564" s="12">
        <f t="shared" si="48"/>
        <v>42692.389062500006</v>
      </c>
      <c r="T564" s="12">
        <f t="shared" si="49"/>
        <v>42722.389062500006</v>
      </c>
      <c r="U564" s="7">
        <f>Data[[#This Row],[goal]]*VLOOKUP(Data[[#This Row],[currency]], 'Exchange Rates'!$A$1:$C$14, 3, 0)</f>
        <v>42000</v>
      </c>
      <c r="V564" s="7">
        <f>Data[[#This Row],[pledged]]*VLOOKUP(Data[[#This Row],[currency]], 'Exchange Rates'!$A$1:$C$14, 3, 0)</f>
        <v>0</v>
      </c>
    </row>
    <row r="565" spans="1:22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 s="7">
        <f t="shared" si="51"/>
        <v>34</v>
      </c>
      <c r="Q565" t="str">
        <f t="shared" si="52"/>
        <v>technology</v>
      </c>
      <c r="R565" t="str">
        <f t="shared" si="53"/>
        <v>web</v>
      </c>
      <c r="S565" s="12">
        <f t="shared" si="48"/>
        <v>42022.069988425923</v>
      </c>
      <c r="T565" s="12">
        <f t="shared" si="49"/>
        <v>42052.069988425923</v>
      </c>
      <c r="U565" s="7">
        <f>Data[[#This Row],[goal]]*VLOOKUP(Data[[#This Row],[currency]], 'Exchange Rates'!$A$1:$C$14, 3, 0)</f>
        <v>102750.00000000001</v>
      </c>
      <c r="V565" s="7">
        <f>Data[[#This Row],[pledged]]*VLOOKUP(Data[[#This Row],[currency]], 'Exchange Rates'!$A$1:$C$14, 3, 0)</f>
        <v>93.160000000000011</v>
      </c>
    </row>
    <row r="566" spans="1:22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 s="7">
        <f t="shared" si="51"/>
        <v>1</v>
      </c>
      <c r="Q566" t="str">
        <f t="shared" si="52"/>
        <v>technology</v>
      </c>
      <c r="R566" t="str">
        <f t="shared" si="53"/>
        <v>web</v>
      </c>
      <c r="S566" s="12">
        <f t="shared" si="48"/>
        <v>42411.942997685182</v>
      </c>
      <c r="T566" s="12">
        <f t="shared" si="49"/>
        <v>42441.942997685182</v>
      </c>
      <c r="U566" s="7">
        <f>Data[[#This Row],[goal]]*VLOOKUP(Data[[#This Row],[currency]], 'Exchange Rates'!$A$1:$C$14, 3, 0)</f>
        <v>15120</v>
      </c>
      <c r="V566" s="7">
        <f>Data[[#This Row],[pledged]]*VLOOKUP(Data[[#This Row],[currency]], 'Exchange Rates'!$A$1:$C$14, 3, 0)</f>
        <v>0.84</v>
      </c>
    </row>
    <row r="567" spans="1:22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s="7">
        <f t="shared" si="51"/>
        <v>0</v>
      </c>
      <c r="Q567" t="str">
        <f t="shared" si="52"/>
        <v>technology</v>
      </c>
      <c r="R567" t="str">
        <f t="shared" si="53"/>
        <v>web</v>
      </c>
      <c r="S567" s="12">
        <f t="shared" si="48"/>
        <v>42165.785289351858</v>
      </c>
      <c r="T567" s="12">
        <f t="shared" si="49"/>
        <v>42195.785289351858</v>
      </c>
      <c r="U567" s="7">
        <f>Data[[#This Row],[goal]]*VLOOKUP(Data[[#This Row],[currency]], 'Exchange Rates'!$A$1:$C$14, 3, 0)</f>
        <v>19250</v>
      </c>
      <c r="V567" s="7">
        <f>Data[[#This Row],[pledged]]*VLOOKUP(Data[[#This Row],[currency]], 'Exchange Rates'!$A$1:$C$14, 3, 0)</f>
        <v>0</v>
      </c>
    </row>
    <row r="568" spans="1:22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 s="7">
        <f t="shared" si="51"/>
        <v>1</v>
      </c>
      <c r="Q568" t="str">
        <f t="shared" si="52"/>
        <v>technology</v>
      </c>
      <c r="R568" t="str">
        <f t="shared" si="53"/>
        <v>web</v>
      </c>
      <c r="S568" s="12">
        <f t="shared" si="48"/>
        <v>42535.68440972222</v>
      </c>
      <c r="T568" s="12">
        <f t="shared" si="49"/>
        <v>42565.68440972222</v>
      </c>
      <c r="U568" s="7">
        <f>Data[[#This Row],[goal]]*VLOOKUP(Data[[#This Row],[currency]], 'Exchange Rates'!$A$1:$C$14, 3, 0)</f>
        <v>5000</v>
      </c>
      <c r="V568" s="7">
        <f>Data[[#This Row],[pledged]]*VLOOKUP(Data[[#This Row],[currency]], 'Exchange Rates'!$A$1:$C$14, 3, 0)</f>
        <v>1</v>
      </c>
    </row>
    <row r="569" spans="1:22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s="7">
        <f t="shared" si="51"/>
        <v>0</v>
      </c>
      <c r="Q569" t="str">
        <f t="shared" si="52"/>
        <v>technology</v>
      </c>
      <c r="R569" t="str">
        <f t="shared" si="53"/>
        <v>web</v>
      </c>
      <c r="S569" s="12">
        <f t="shared" si="48"/>
        <v>41975.842523148152</v>
      </c>
      <c r="T569" s="12">
        <f t="shared" si="49"/>
        <v>42005.842523148152</v>
      </c>
      <c r="U569" s="7">
        <f>Data[[#This Row],[goal]]*VLOOKUP(Data[[#This Row],[currency]], 'Exchange Rates'!$A$1:$C$14, 3, 0)</f>
        <v>10000</v>
      </c>
      <c r="V569" s="7">
        <f>Data[[#This Row],[pledged]]*VLOOKUP(Data[[#This Row],[currency]], 'Exchange Rates'!$A$1:$C$14, 3, 0)</f>
        <v>0</v>
      </c>
    </row>
    <row r="570" spans="1:22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 s="7">
        <f t="shared" si="51"/>
        <v>49</v>
      </c>
      <c r="Q570" t="str">
        <f t="shared" si="52"/>
        <v>technology</v>
      </c>
      <c r="R570" t="str">
        <f t="shared" si="53"/>
        <v>web</v>
      </c>
      <c r="S570" s="12">
        <f t="shared" si="48"/>
        <v>42348.9215625</v>
      </c>
      <c r="T570" s="12">
        <f t="shared" si="49"/>
        <v>42385.458333333328</v>
      </c>
      <c r="U570" s="7">
        <f>Data[[#This Row],[goal]]*VLOOKUP(Data[[#This Row],[currency]], 'Exchange Rates'!$A$1:$C$14, 3, 0)</f>
        <v>36505</v>
      </c>
      <c r="V570" s="7">
        <f>Data[[#This Row],[pledged]]*VLOOKUP(Data[[#This Row],[currency]], 'Exchange Rates'!$A$1:$C$14, 3, 0)</f>
        <v>365.05</v>
      </c>
    </row>
    <row r="571" spans="1:22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 s="7">
        <f t="shared" si="51"/>
        <v>20</v>
      </c>
      <c r="Q571" t="str">
        <f t="shared" si="52"/>
        <v>technology</v>
      </c>
      <c r="R571" t="str">
        <f t="shared" si="53"/>
        <v>web</v>
      </c>
      <c r="S571" s="12">
        <f t="shared" si="48"/>
        <v>42340.847361111111</v>
      </c>
      <c r="T571" s="12">
        <f t="shared" si="49"/>
        <v>42370.847361111111</v>
      </c>
      <c r="U571" s="7">
        <f>Data[[#This Row],[goal]]*VLOOKUP(Data[[#This Row],[currency]], 'Exchange Rates'!$A$1:$C$14, 3, 0)</f>
        <v>3300</v>
      </c>
      <c r="V571" s="7">
        <f>Data[[#This Row],[pledged]]*VLOOKUP(Data[[#This Row],[currency]], 'Exchange Rates'!$A$1:$C$14, 3, 0)</f>
        <v>26.400000000000002</v>
      </c>
    </row>
    <row r="572" spans="1:22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 s="7">
        <f t="shared" si="51"/>
        <v>142</v>
      </c>
      <c r="Q572" t="str">
        <f t="shared" si="52"/>
        <v>technology</v>
      </c>
      <c r="R572" t="str">
        <f t="shared" si="53"/>
        <v>web</v>
      </c>
      <c r="S572" s="12">
        <f t="shared" si="48"/>
        <v>42388.798252314817</v>
      </c>
      <c r="T572" s="12">
        <f t="shared" si="49"/>
        <v>42418.798252314817</v>
      </c>
      <c r="U572" s="7">
        <f>Data[[#This Row],[goal]]*VLOOKUP(Data[[#This Row],[currency]], 'Exchange Rates'!$A$1:$C$14, 3, 0)</f>
        <v>85000</v>
      </c>
      <c r="V572" s="7">
        <f>Data[[#This Row],[pledged]]*VLOOKUP(Data[[#This Row],[currency]], 'Exchange Rates'!$A$1:$C$14, 3, 0)</f>
        <v>142</v>
      </c>
    </row>
    <row r="573" spans="1:22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 s="7">
        <f t="shared" si="51"/>
        <v>53</v>
      </c>
      <c r="Q573" t="str">
        <f t="shared" si="52"/>
        <v>technology</v>
      </c>
      <c r="R573" t="str">
        <f t="shared" si="53"/>
        <v>web</v>
      </c>
      <c r="S573" s="12">
        <f t="shared" si="48"/>
        <v>42192.816238425927</v>
      </c>
      <c r="T573" s="12">
        <f t="shared" si="49"/>
        <v>42212.165972222225</v>
      </c>
      <c r="U573" s="7">
        <f>Data[[#This Row],[goal]]*VLOOKUP(Data[[#This Row],[currency]], 'Exchange Rates'!$A$1:$C$14, 3, 0)</f>
        <v>25000</v>
      </c>
      <c r="V573" s="7">
        <f>Data[[#This Row],[pledged]]*VLOOKUP(Data[[#This Row],[currency]], 'Exchange Rates'!$A$1:$C$14, 3, 0)</f>
        <v>106</v>
      </c>
    </row>
    <row r="574" spans="1:22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s="7">
        <f t="shared" si="51"/>
        <v>0</v>
      </c>
      <c r="Q574" t="str">
        <f t="shared" si="52"/>
        <v>technology</v>
      </c>
      <c r="R574" t="str">
        <f t="shared" si="53"/>
        <v>web</v>
      </c>
      <c r="S574" s="12">
        <f t="shared" si="48"/>
        <v>42282.71629629629</v>
      </c>
      <c r="T574" s="12">
        <f t="shared" si="49"/>
        <v>42312.757962962962</v>
      </c>
      <c r="U574" s="7">
        <f>Data[[#This Row],[goal]]*VLOOKUP(Data[[#This Row],[currency]], 'Exchange Rates'!$A$1:$C$14, 3, 0)</f>
        <v>2500</v>
      </c>
      <c r="V574" s="7">
        <f>Data[[#This Row],[pledged]]*VLOOKUP(Data[[#This Row],[currency]], 'Exchange Rates'!$A$1:$C$14, 3, 0)</f>
        <v>0</v>
      </c>
    </row>
    <row r="575" spans="1:22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 s="7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2">
        <f t="shared" si="48"/>
        <v>41963.050127314811</v>
      </c>
      <c r="T575" s="12">
        <f t="shared" si="49"/>
        <v>42022.05</v>
      </c>
      <c r="U575" s="7">
        <f>Data[[#This Row],[goal]]*VLOOKUP(Data[[#This Row],[currency]], 'Exchange Rates'!$A$1:$C$14, 3, 0)</f>
        <v>88888</v>
      </c>
      <c r="V575" s="7">
        <f>Data[[#This Row],[pledged]]*VLOOKUP(Data[[#This Row],[currency]], 'Exchange Rates'!$A$1:$C$14, 3, 0)</f>
        <v>346</v>
      </c>
    </row>
    <row r="576" spans="1:22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 s="7">
        <f t="shared" si="51"/>
        <v>20</v>
      </c>
      <c r="Q576" t="str">
        <f t="shared" si="52"/>
        <v>technology</v>
      </c>
      <c r="R576" t="str">
        <f t="shared" si="53"/>
        <v>web</v>
      </c>
      <c r="S576" s="12">
        <f t="shared" si="48"/>
        <v>42632.443368055552</v>
      </c>
      <c r="T576" s="12">
        <f t="shared" si="49"/>
        <v>42662.443368055552</v>
      </c>
      <c r="U576" s="7">
        <f>Data[[#This Row],[goal]]*VLOOKUP(Data[[#This Row],[currency]], 'Exchange Rates'!$A$1:$C$14, 3, 0)</f>
        <v>8608.6</v>
      </c>
      <c r="V576" s="7">
        <f>Data[[#This Row],[pledged]]*VLOOKUP(Data[[#This Row],[currency]], 'Exchange Rates'!$A$1:$C$14, 3, 0)</f>
        <v>61.6</v>
      </c>
    </row>
    <row r="577" spans="1:22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 s="7">
        <f t="shared" si="51"/>
        <v>64.75</v>
      </c>
      <c r="Q577" t="str">
        <f t="shared" si="52"/>
        <v>technology</v>
      </c>
      <c r="R577" t="str">
        <f t="shared" si="53"/>
        <v>web</v>
      </c>
      <c r="S577" s="12">
        <f t="shared" si="48"/>
        <v>42138.692627314813</v>
      </c>
      <c r="T577" s="12">
        <f t="shared" si="49"/>
        <v>42168.692627314813</v>
      </c>
      <c r="U577" s="7">
        <f>Data[[#This Row],[goal]]*VLOOKUP(Data[[#This Row],[currency]], 'Exchange Rates'!$A$1:$C$14, 3, 0)</f>
        <v>50400</v>
      </c>
      <c r="V577" s="7">
        <f>Data[[#This Row],[pledged]]*VLOOKUP(Data[[#This Row],[currency]], 'Exchange Rates'!$A$1:$C$14, 3, 0)</f>
        <v>217.56</v>
      </c>
    </row>
    <row r="578" spans="1:22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 s="7">
        <f t="shared" si="51"/>
        <v>1</v>
      </c>
      <c r="Q578" t="str">
        <f t="shared" si="52"/>
        <v>technology</v>
      </c>
      <c r="R578" t="str">
        <f t="shared" si="53"/>
        <v>web</v>
      </c>
      <c r="S578" s="12">
        <f t="shared" ref="S578:S641" si="54">(((J578/60)/60)/24)+DATE(1970,1,1)</f>
        <v>42031.471666666665</v>
      </c>
      <c r="T578" s="12">
        <f t="shared" ref="T578:T641" si="55">(((I578/60)/60)/24)+DATE(1970,1,1)</f>
        <v>42091.43</v>
      </c>
      <c r="U578" s="7">
        <f>Data[[#This Row],[goal]]*VLOOKUP(Data[[#This Row],[currency]], 'Exchange Rates'!$A$1:$C$14, 3, 0)</f>
        <v>80000</v>
      </c>
      <c r="V578" s="7">
        <f>Data[[#This Row],[pledged]]*VLOOKUP(Data[[#This Row],[currency]], 'Exchange Rates'!$A$1:$C$14, 3, 0)</f>
        <v>1</v>
      </c>
    </row>
    <row r="579" spans="1:22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E579/D579</f>
        <v>2E-3</v>
      </c>
      <c r="P579" s="7">
        <f t="shared" ref="P579:P642" si="57">IF(L579 = 0, 0, E579/L579)</f>
        <v>10</v>
      </c>
      <c r="Q579" t="str">
        <f t="shared" ref="Q579:Q642" si="58">MID(N579, 1, FIND("/", N579)-1)</f>
        <v>technology</v>
      </c>
      <c r="R579" t="str">
        <f t="shared" ref="R579:R642" si="59">MID(N579,  FIND("/", N579)+1, 100)</f>
        <v>web</v>
      </c>
      <c r="S579" s="12">
        <f t="shared" si="54"/>
        <v>42450.589143518519</v>
      </c>
      <c r="T579" s="12">
        <f t="shared" si="55"/>
        <v>42510.589143518519</v>
      </c>
      <c r="U579" s="7">
        <f>Data[[#This Row],[goal]]*VLOOKUP(Data[[#This Row],[currency]], 'Exchange Rates'!$A$1:$C$14, 3, 0)</f>
        <v>5000</v>
      </c>
      <c r="V579" s="7">
        <f>Data[[#This Row],[pledged]]*VLOOKUP(Data[[#This Row],[currency]], 'Exchange Rates'!$A$1:$C$14, 3, 0)</f>
        <v>10</v>
      </c>
    </row>
    <row r="580" spans="1:22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 s="7">
        <f t="shared" si="57"/>
        <v>2</v>
      </c>
      <c r="Q580" t="str">
        <f t="shared" si="58"/>
        <v>technology</v>
      </c>
      <c r="R580" t="str">
        <f t="shared" si="59"/>
        <v>web</v>
      </c>
      <c r="S580" s="12">
        <f t="shared" si="54"/>
        <v>42230.578622685185</v>
      </c>
      <c r="T580" s="12">
        <f t="shared" si="55"/>
        <v>42254.578622685185</v>
      </c>
      <c r="U580" s="7">
        <f>Data[[#This Row],[goal]]*VLOOKUP(Data[[#This Row],[currency]], 'Exchange Rates'!$A$1:$C$14, 3, 0)</f>
        <v>96250</v>
      </c>
      <c r="V580" s="7">
        <f>Data[[#This Row],[pledged]]*VLOOKUP(Data[[#This Row],[currency]], 'Exchange Rates'!$A$1:$C$14, 3, 0)</f>
        <v>10.780000000000001</v>
      </c>
    </row>
    <row r="581" spans="1:22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 s="7">
        <f t="shared" si="57"/>
        <v>35</v>
      </c>
      <c r="Q581" t="str">
        <f t="shared" si="58"/>
        <v>technology</v>
      </c>
      <c r="R581" t="str">
        <f t="shared" si="59"/>
        <v>web</v>
      </c>
      <c r="S581" s="12">
        <f t="shared" si="54"/>
        <v>41968.852118055554</v>
      </c>
      <c r="T581" s="12">
        <f t="shared" si="55"/>
        <v>41998.852118055554</v>
      </c>
      <c r="U581" s="7">
        <f>Data[[#This Row],[goal]]*VLOOKUP(Data[[#This Row],[currency]], 'Exchange Rates'!$A$1:$C$14, 3, 0)</f>
        <v>12000</v>
      </c>
      <c r="V581" s="7">
        <f>Data[[#This Row],[pledged]]*VLOOKUP(Data[[#This Row],[currency]], 'Exchange Rates'!$A$1:$C$14, 3, 0)</f>
        <v>175</v>
      </c>
    </row>
    <row r="582" spans="1:22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 s="7">
        <f t="shared" si="57"/>
        <v>1</v>
      </c>
      <c r="Q582" t="str">
        <f t="shared" si="58"/>
        <v>technology</v>
      </c>
      <c r="R582" t="str">
        <f t="shared" si="59"/>
        <v>web</v>
      </c>
      <c r="S582" s="12">
        <f t="shared" si="54"/>
        <v>42605.908182870371</v>
      </c>
      <c r="T582" s="12">
        <f t="shared" si="55"/>
        <v>42635.908182870371</v>
      </c>
      <c r="U582" s="7">
        <f>Data[[#This Row],[goal]]*VLOOKUP(Data[[#This Row],[currency]], 'Exchange Rates'!$A$1:$C$14, 3, 0)</f>
        <v>3000</v>
      </c>
      <c r="V582" s="7">
        <f>Data[[#This Row],[pledged]]*VLOOKUP(Data[[#This Row],[currency]], 'Exchange Rates'!$A$1:$C$14, 3, 0)</f>
        <v>1</v>
      </c>
    </row>
    <row r="583" spans="1:22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 s="7">
        <f t="shared" si="57"/>
        <v>0</v>
      </c>
      <c r="Q583" t="str">
        <f t="shared" si="58"/>
        <v>technology</v>
      </c>
      <c r="R583" t="str">
        <f t="shared" si="59"/>
        <v>web</v>
      </c>
      <c r="S583" s="12">
        <f t="shared" si="54"/>
        <v>42188.012777777782</v>
      </c>
      <c r="T583" s="12">
        <f t="shared" si="55"/>
        <v>42218.012777777782</v>
      </c>
      <c r="U583" s="7">
        <f>Data[[#This Row],[goal]]*VLOOKUP(Data[[#This Row],[currency]], 'Exchange Rates'!$A$1:$C$14, 3, 0)</f>
        <v>400</v>
      </c>
      <c r="V583" s="7">
        <f>Data[[#This Row],[pledged]]*VLOOKUP(Data[[#This Row],[currency]], 'Exchange Rates'!$A$1:$C$14, 3, 0)</f>
        <v>0</v>
      </c>
    </row>
    <row r="584" spans="1:22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 s="7">
        <f t="shared" si="57"/>
        <v>0</v>
      </c>
      <c r="Q584" t="str">
        <f t="shared" si="58"/>
        <v>technology</v>
      </c>
      <c r="R584" t="str">
        <f t="shared" si="59"/>
        <v>web</v>
      </c>
      <c r="S584" s="12">
        <f t="shared" si="54"/>
        <v>42055.739803240736</v>
      </c>
      <c r="T584" s="12">
        <f t="shared" si="55"/>
        <v>42078.75</v>
      </c>
      <c r="U584" s="7">
        <f>Data[[#This Row],[goal]]*VLOOKUP(Data[[#This Row],[currency]], 'Exchange Rates'!$A$1:$C$14, 3, 0)</f>
        <v>100000</v>
      </c>
      <c r="V584" s="7">
        <f>Data[[#This Row],[pledged]]*VLOOKUP(Data[[#This Row],[currency]], 'Exchange Rates'!$A$1:$C$14, 3, 0)</f>
        <v>0</v>
      </c>
    </row>
    <row r="585" spans="1:22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 s="7">
        <f t="shared" si="57"/>
        <v>1</v>
      </c>
      <c r="Q585" t="str">
        <f t="shared" si="58"/>
        <v>technology</v>
      </c>
      <c r="R585" t="str">
        <f t="shared" si="59"/>
        <v>web</v>
      </c>
      <c r="S585" s="12">
        <f t="shared" si="54"/>
        <v>42052.93850694444</v>
      </c>
      <c r="T585" s="12">
        <f t="shared" si="55"/>
        <v>42082.896840277783</v>
      </c>
      <c r="U585" s="7">
        <f>Data[[#This Row],[goal]]*VLOOKUP(Data[[#This Row],[currency]], 'Exchange Rates'!$A$1:$C$14, 3, 0)</f>
        <v>9000</v>
      </c>
      <c r="V585" s="7">
        <f>Data[[#This Row],[pledged]]*VLOOKUP(Data[[#This Row],[currency]], 'Exchange Rates'!$A$1:$C$14, 3, 0)</f>
        <v>1</v>
      </c>
    </row>
    <row r="586" spans="1:22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 s="7">
        <f t="shared" si="57"/>
        <v>5</v>
      </c>
      <c r="Q586" t="str">
        <f t="shared" si="58"/>
        <v>technology</v>
      </c>
      <c r="R586" t="str">
        <f t="shared" si="59"/>
        <v>web</v>
      </c>
      <c r="S586" s="12">
        <f t="shared" si="54"/>
        <v>42049.716620370367</v>
      </c>
      <c r="T586" s="12">
        <f t="shared" si="55"/>
        <v>42079.674953703703</v>
      </c>
      <c r="U586" s="7">
        <f>Data[[#This Row],[goal]]*VLOOKUP(Data[[#This Row],[currency]], 'Exchange Rates'!$A$1:$C$14, 3, 0)</f>
        <v>1000</v>
      </c>
      <c r="V586" s="7">
        <f>Data[[#This Row],[pledged]]*VLOOKUP(Data[[#This Row],[currency]], 'Exchange Rates'!$A$1:$C$14, 3, 0)</f>
        <v>10</v>
      </c>
    </row>
    <row r="587" spans="1:22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 s="7">
        <f t="shared" si="57"/>
        <v>0</v>
      </c>
      <c r="Q587" t="str">
        <f t="shared" si="58"/>
        <v>technology</v>
      </c>
      <c r="R587" t="str">
        <f t="shared" si="59"/>
        <v>web</v>
      </c>
      <c r="S587" s="12">
        <f t="shared" si="54"/>
        <v>42283.3909375</v>
      </c>
      <c r="T587" s="12">
        <f t="shared" si="55"/>
        <v>42339</v>
      </c>
      <c r="U587" s="7">
        <f>Data[[#This Row],[goal]]*VLOOKUP(Data[[#This Row],[currency]], 'Exchange Rates'!$A$1:$C$14, 3, 0)</f>
        <v>6930</v>
      </c>
      <c r="V587" s="7">
        <f>Data[[#This Row],[pledged]]*VLOOKUP(Data[[#This Row],[currency]], 'Exchange Rates'!$A$1:$C$14, 3, 0)</f>
        <v>0</v>
      </c>
    </row>
    <row r="588" spans="1:22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 s="7">
        <f t="shared" si="57"/>
        <v>14</v>
      </c>
      <c r="Q588" t="str">
        <f t="shared" si="58"/>
        <v>technology</v>
      </c>
      <c r="R588" t="str">
        <f t="shared" si="59"/>
        <v>web</v>
      </c>
      <c r="S588" s="12">
        <f t="shared" si="54"/>
        <v>42020.854247685187</v>
      </c>
      <c r="T588" s="12">
        <f t="shared" si="55"/>
        <v>42050.854247685187</v>
      </c>
      <c r="U588" s="7">
        <f>Data[[#This Row],[goal]]*VLOOKUP(Data[[#This Row],[currency]], 'Exchange Rates'!$A$1:$C$14, 3, 0)</f>
        <v>10000</v>
      </c>
      <c r="V588" s="7">
        <f>Data[[#This Row],[pledged]]*VLOOKUP(Data[[#This Row],[currency]], 'Exchange Rates'!$A$1:$C$14, 3, 0)</f>
        <v>56</v>
      </c>
    </row>
    <row r="589" spans="1:22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 s="7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2">
        <f t="shared" si="54"/>
        <v>42080.757326388892</v>
      </c>
      <c r="T589" s="12">
        <f t="shared" si="55"/>
        <v>42110.757326388892</v>
      </c>
      <c r="U589" s="7">
        <f>Data[[#This Row],[goal]]*VLOOKUP(Data[[#This Row],[currency]], 'Exchange Rates'!$A$1:$C$14, 3, 0)</f>
        <v>39600</v>
      </c>
      <c r="V589" s="7">
        <f>Data[[#This Row],[pledged]]*VLOOKUP(Data[[#This Row],[currency]], 'Exchange Rates'!$A$1:$C$14, 3, 0)</f>
        <v>3597</v>
      </c>
    </row>
    <row r="590" spans="1:22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 s="7">
        <f t="shared" si="57"/>
        <v>150.5</v>
      </c>
      <c r="Q590" t="str">
        <f t="shared" si="58"/>
        <v>technology</v>
      </c>
      <c r="R590" t="str">
        <f t="shared" si="59"/>
        <v>web</v>
      </c>
      <c r="S590" s="12">
        <f t="shared" si="54"/>
        <v>42631.769513888896</v>
      </c>
      <c r="T590" s="12">
        <f t="shared" si="55"/>
        <v>42691.811180555553</v>
      </c>
      <c r="U590" s="7">
        <f>Data[[#This Row],[goal]]*VLOOKUP(Data[[#This Row],[currency]], 'Exchange Rates'!$A$1:$C$14, 3, 0)</f>
        <v>7560</v>
      </c>
      <c r="V590" s="7">
        <f>Data[[#This Row],[pledged]]*VLOOKUP(Data[[#This Row],[currency]], 'Exchange Rates'!$A$1:$C$14, 3, 0)</f>
        <v>252.84</v>
      </c>
    </row>
    <row r="591" spans="1:22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 s="7">
        <f t="shared" si="57"/>
        <v>1</v>
      </c>
      <c r="Q591" t="str">
        <f t="shared" si="58"/>
        <v>technology</v>
      </c>
      <c r="R591" t="str">
        <f t="shared" si="59"/>
        <v>web</v>
      </c>
      <c r="S591" s="12">
        <f t="shared" si="54"/>
        <v>42178.614571759259</v>
      </c>
      <c r="T591" s="12">
        <f t="shared" si="55"/>
        <v>42193.614571759259</v>
      </c>
      <c r="U591" s="7">
        <f>Data[[#This Row],[goal]]*VLOOKUP(Data[[#This Row],[currency]], 'Exchange Rates'!$A$1:$C$14, 3, 0)</f>
        <v>7500</v>
      </c>
      <c r="V591" s="7">
        <f>Data[[#This Row],[pledged]]*VLOOKUP(Data[[#This Row],[currency]], 'Exchange Rates'!$A$1:$C$14, 3, 0)</f>
        <v>1</v>
      </c>
    </row>
    <row r="592" spans="1:22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 s="7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2">
        <f t="shared" si="54"/>
        <v>42377.554756944446</v>
      </c>
      <c r="T592" s="12">
        <f t="shared" si="55"/>
        <v>42408.542361111111</v>
      </c>
      <c r="U592" s="7">
        <f>Data[[#This Row],[goal]]*VLOOKUP(Data[[#This Row],[currency]], 'Exchange Rates'!$A$1:$C$14, 3, 0)</f>
        <v>3850</v>
      </c>
      <c r="V592" s="7">
        <f>Data[[#This Row],[pledged]]*VLOOKUP(Data[[#This Row],[currency]], 'Exchange Rates'!$A$1:$C$14, 3, 0)</f>
        <v>171.71</v>
      </c>
    </row>
    <row r="593" spans="1:22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 s="7">
        <f t="shared" si="57"/>
        <v>30.5</v>
      </c>
      <c r="Q593" t="str">
        <f t="shared" si="58"/>
        <v>technology</v>
      </c>
      <c r="R593" t="str">
        <f t="shared" si="59"/>
        <v>web</v>
      </c>
      <c r="S593" s="12">
        <f t="shared" si="54"/>
        <v>42177.543171296296</v>
      </c>
      <c r="T593" s="12">
        <f t="shared" si="55"/>
        <v>42207.543171296296</v>
      </c>
      <c r="U593" s="7">
        <f>Data[[#This Row],[goal]]*VLOOKUP(Data[[#This Row],[currency]], 'Exchange Rates'!$A$1:$C$14, 3, 0)</f>
        <v>100000</v>
      </c>
      <c r="V593" s="7">
        <f>Data[[#This Row],[pledged]]*VLOOKUP(Data[[#This Row],[currency]], 'Exchange Rates'!$A$1:$C$14, 3, 0)</f>
        <v>61</v>
      </c>
    </row>
    <row r="594" spans="1:22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 s="7">
        <f t="shared" si="57"/>
        <v>250</v>
      </c>
      <c r="Q594" t="str">
        <f t="shared" si="58"/>
        <v>technology</v>
      </c>
      <c r="R594" t="str">
        <f t="shared" si="59"/>
        <v>web</v>
      </c>
      <c r="S594" s="12">
        <f t="shared" si="54"/>
        <v>41946.232175925928</v>
      </c>
      <c r="T594" s="12">
        <f t="shared" si="55"/>
        <v>41976.232175925921</v>
      </c>
      <c r="U594" s="7">
        <f>Data[[#This Row],[goal]]*VLOOKUP(Data[[#This Row],[currency]], 'Exchange Rates'!$A$1:$C$14, 3, 0)</f>
        <v>7500</v>
      </c>
      <c r="V594" s="7">
        <f>Data[[#This Row],[pledged]]*VLOOKUP(Data[[#This Row],[currency]], 'Exchange Rates'!$A$1:$C$14, 3, 0)</f>
        <v>250</v>
      </c>
    </row>
    <row r="595" spans="1:22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 s="7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2">
        <f t="shared" si="54"/>
        <v>42070.677604166667</v>
      </c>
      <c r="T595" s="12">
        <f t="shared" si="55"/>
        <v>42100.635937500003</v>
      </c>
      <c r="U595" s="7">
        <f>Data[[#This Row],[goal]]*VLOOKUP(Data[[#This Row],[currency]], 'Exchange Rates'!$A$1:$C$14, 3, 0)</f>
        <v>385</v>
      </c>
      <c r="V595" s="7">
        <f>Data[[#This Row],[pledged]]*VLOOKUP(Data[[#This Row],[currency]], 'Exchange Rates'!$A$1:$C$14, 3, 0)</f>
        <v>88.55</v>
      </c>
    </row>
    <row r="596" spans="1:22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 s="7">
        <f t="shared" si="57"/>
        <v>13</v>
      </c>
      <c r="Q596" t="str">
        <f t="shared" si="58"/>
        <v>technology</v>
      </c>
      <c r="R596" t="str">
        <f t="shared" si="59"/>
        <v>web</v>
      </c>
      <c r="S596" s="12">
        <f t="shared" si="54"/>
        <v>42446.780162037037</v>
      </c>
      <c r="T596" s="12">
        <f t="shared" si="55"/>
        <v>42476.780162037037</v>
      </c>
      <c r="U596" s="7">
        <f>Data[[#This Row],[goal]]*VLOOKUP(Data[[#This Row],[currency]], 'Exchange Rates'!$A$1:$C$14, 3, 0)</f>
        <v>25000</v>
      </c>
      <c r="V596" s="7">
        <f>Data[[#This Row],[pledged]]*VLOOKUP(Data[[#This Row],[currency]], 'Exchange Rates'!$A$1:$C$14, 3, 0)</f>
        <v>26</v>
      </c>
    </row>
    <row r="597" spans="1:22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 s="7">
        <f t="shared" si="57"/>
        <v>53.25</v>
      </c>
      <c r="Q597" t="str">
        <f t="shared" si="58"/>
        <v>technology</v>
      </c>
      <c r="R597" t="str">
        <f t="shared" si="59"/>
        <v>web</v>
      </c>
      <c r="S597" s="12">
        <f t="shared" si="54"/>
        <v>42083.069884259254</v>
      </c>
      <c r="T597" s="12">
        <f t="shared" si="55"/>
        <v>42128.069884259254</v>
      </c>
      <c r="U597" s="7">
        <f>Data[[#This Row],[goal]]*VLOOKUP(Data[[#This Row],[currency]], 'Exchange Rates'!$A$1:$C$14, 3, 0)</f>
        <v>100000</v>
      </c>
      <c r="V597" s="7">
        <f>Data[[#This Row],[pledged]]*VLOOKUP(Data[[#This Row],[currency]], 'Exchange Rates'!$A$1:$C$14, 3, 0)</f>
        <v>426</v>
      </c>
    </row>
    <row r="598" spans="1:22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 s="7">
        <f t="shared" si="57"/>
        <v>3</v>
      </c>
      <c r="Q598" t="str">
        <f t="shared" si="58"/>
        <v>technology</v>
      </c>
      <c r="R598" t="str">
        <f t="shared" si="59"/>
        <v>web</v>
      </c>
      <c r="S598" s="12">
        <f t="shared" si="54"/>
        <v>42646.896898148145</v>
      </c>
      <c r="T598" s="12">
        <f t="shared" si="55"/>
        <v>42676.896898148145</v>
      </c>
      <c r="U598" s="7">
        <f>Data[[#This Row],[goal]]*VLOOKUP(Data[[#This Row],[currency]], 'Exchange Rates'!$A$1:$C$14, 3, 0)</f>
        <v>20000</v>
      </c>
      <c r="V598" s="7">
        <f>Data[[#This Row],[pledged]]*VLOOKUP(Data[[#This Row],[currency]], 'Exchange Rates'!$A$1:$C$14, 3, 0)</f>
        <v>6</v>
      </c>
    </row>
    <row r="599" spans="1:22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 s="7">
        <f t="shared" si="57"/>
        <v>10</v>
      </c>
      <c r="Q599" t="str">
        <f t="shared" si="58"/>
        <v>technology</v>
      </c>
      <c r="R599" t="str">
        <f t="shared" si="59"/>
        <v>web</v>
      </c>
      <c r="S599" s="12">
        <f t="shared" si="54"/>
        <v>42545.705266203702</v>
      </c>
      <c r="T599" s="12">
        <f t="shared" si="55"/>
        <v>42582.666666666672</v>
      </c>
      <c r="U599" s="7">
        <f>Data[[#This Row],[goal]]*VLOOKUP(Data[[#This Row],[currency]], 'Exchange Rates'!$A$1:$C$14, 3, 0)</f>
        <v>7500</v>
      </c>
      <c r="V599" s="7">
        <f>Data[[#This Row],[pledged]]*VLOOKUP(Data[[#This Row],[currency]], 'Exchange Rates'!$A$1:$C$14, 3, 0)</f>
        <v>20</v>
      </c>
    </row>
    <row r="600" spans="1:22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 s="7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2">
        <f t="shared" si="54"/>
        <v>41948.00209490741</v>
      </c>
      <c r="T600" s="12">
        <f t="shared" si="55"/>
        <v>41978.00209490741</v>
      </c>
      <c r="U600" s="7">
        <f>Data[[#This Row],[goal]]*VLOOKUP(Data[[#This Row],[currency]], 'Exchange Rates'!$A$1:$C$14, 3, 0)</f>
        <v>2500</v>
      </c>
      <c r="V600" s="7">
        <f>Data[[#This Row],[pledged]]*VLOOKUP(Data[[#This Row],[currency]], 'Exchange Rates'!$A$1:$C$14, 3, 0)</f>
        <v>850</v>
      </c>
    </row>
    <row r="601" spans="1:22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 s="7">
        <f t="shared" si="57"/>
        <v>15.5</v>
      </c>
      <c r="Q601" t="str">
        <f t="shared" si="58"/>
        <v>technology</v>
      </c>
      <c r="R601" t="str">
        <f t="shared" si="59"/>
        <v>web</v>
      </c>
      <c r="S601" s="12">
        <f t="shared" si="54"/>
        <v>42047.812523148154</v>
      </c>
      <c r="T601" s="12">
        <f t="shared" si="55"/>
        <v>42071.636111111111</v>
      </c>
      <c r="U601" s="7">
        <f>Data[[#This Row],[goal]]*VLOOKUP(Data[[#This Row],[currency]], 'Exchange Rates'!$A$1:$C$14, 3, 0)</f>
        <v>50000</v>
      </c>
      <c r="V601" s="7">
        <f>Data[[#This Row],[pledged]]*VLOOKUP(Data[[#This Row],[currency]], 'Exchange Rates'!$A$1:$C$14, 3, 0)</f>
        <v>31</v>
      </c>
    </row>
    <row r="602" spans="1:22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 s="7">
        <f t="shared" si="57"/>
        <v>100</v>
      </c>
      <c r="Q602" t="str">
        <f t="shared" si="58"/>
        <v>technology</v>
      </c>
      <c r="R602" t="str">
        <f t="shared" si="59"/>
        <v>web</v>
      </c>
      <c r="S602" s="12">
        <f t="shared" si="54"/>
        <v>42073.798171296294</v>
      </c>
      <c r="T602" s="12">
        <f t="shared" si="55"/>
        <v>42133.798171296294</v>
      </c>
      <c r="U602" s="7">
        <f>Data[[#This Row],[goal]]*VLOOKUP(Data[[#This Row],[currency]], 'Exchange Rates'!$A$1:$C$14, 3, 0)</f>
        <v>5000</v>
      </c>
      <c r="V602" s="7">
        <f>Data[[#This Row],[pledged]]*VLOOKUP(Data[[#This Row],[currency]], 'Exchange Rates'!$A$1:$C$14, 3, 0)</f>
        <v>100</v>
      </c>
    </row>
    <row r="603" spans="1:22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 s="7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2">
        <f t="shared" si="54"/>
        <v>41969.858090277776</v>
      </c>
      <c r="T603" s="12">
        <f t="shared" si="55"/>
        <v>41999.858090277776</v>
      </c>
      <c r="U603" s="7">
        <f>Data[[#This Row],[goal]]*VLOOKUP(Data[[#This Row],[currency]], 'Exchange Rates'!$A$1:$C$14, 3, 0)</f>
        <v>13200</v>
      </c>
      <c r="V603" s="7">
        <f>Data[[#This Row],[pledged]]*VLOOKUP(Data[[#This Row],[currency]], 'Exchange Rates'!$A$1:$C$14, 3, 0)</f>
        <v>184.8</v>
      </c>
    </row>
    <row r="604" spans="1:22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 s="7">
        <f t="shared" si="57"/>
        <v>0</v>
      </c>
      <c r="Q604" t="str">
        <f t="shared" si="58"/>
        <v>technology</v>
      </c>
      <c r="R604" t="str">
        <f t="shared" si="59"/>
        <v>web</v>
      </c>
      <c r="S604" s="12">
        <f t="shared" si="54"/>
        <v>42143.79415509259</v>
      </c>
      <c r="T604" s="12">
        <f t="shared" si="55"/>
        <v>42173.79415509259</v>
      </c>
      <c r="U604" s="7">
        <f>Data[[#This Row],[goal]]*VLOOKUP(Data[[#This Row],[currency]], 'Exchange Rates'!$A$1:$C$14, 3, 0)</f>
        <v>70000</v>
      </c>
      <c r="V604" s="7">
        <f>Data[[#This Row],[pledged]]*VLOOKUP(Data[[#This Row],[currency]], 'Exchange Rates'!$A$1:$C$14, 3, 0)</f>
        <v>0</v>
      </c>
    </row>
    <row r="605" spans="1:22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 s="7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2">
        <f t="shared" si="54"/>
        <v>41835.639155092591</v>
      </c>
      <c r="T605" s="12">
        <f t="shared" si="55"/>
        <v>41865.639155092591</v>
      </c>
      <c r="U605" s="7">
        <f>Data[[#This Row],[goal]]*VLOOKUP(Data[[#This Row],[currency]], 'Exchange Rates'!$A$1:$C$14, 3, 0)</f>
        <v>15000</v>
      </c>
      <c r="V605" s="7">
        <f>Data[[#This Row],[pledged]]*VLOOKUP(Data[[#This Row],[currency]], 'Exchange Rates'!$A$1:$C$14, 3, 0)</f>
        <v>590.02</v>
      </c>
    </row>
    <row r="606" spans="1:22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 s="7">
        <f t="shared" si="57"/>
        <v>0</v>
      </c>
      <c r="Q606" t="str">
        <f t="shared" si="58"/>
        <v>technology</v>
      </c>
      <c r="R606" t="str">
        <f t="shared" si="59"/>
        <v>web</v>
      </c>
      <c r="S606" s="12">
        <f t="shared" si="54"/>
        <v>41849.035370370373</v>
      </c>
      <c r="T606" s="12">
        <f t="shared" si="55"/>
        <v>41879.035370370373</v>
      </c>
      <c r="U606" s="7">
        <f>Data[[#This Row],[goal]]*VLOOKUP(Data[[#This Row],[currency]], 'Exchange Rates'!$A$1:$C$14, 3, 0)</f>
        <v>1500</v>
      </c>
      <c r="V606" s="7">
        <f>Data[[#This Row],[pledged]]*VLOOKUP(Data[[#This Row],[currency]], 'Exchange Rates'!$A$1:$C$14, 3, 0)</f>
        <v>0</v>
      </c>
    </row>
    <row r="607" spans="1:22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 s="7">
        <f t="shared" si="57"/>
        <v>16.375</v>
      </c>
      <c r="Q607" t="str">
        <f t="shared" si="58"/>
        <v>technology</v>
      </c>
      <c r="R607" t="str">
        <f t="shared" si="59"/>
        <v>web</v>
      </c>
      <c r="S607" s="12">
        <f t="shared" si="54"/>
        <v>42194.357731481476</v>
      </c>
      <c r="T607" s="12">
        <f t="shared" si="55"/>
        <v>42239.357731481476</v>
      </c>
      <c r="U607" s="7">
        <f>Data[[#This Row],[goal]]*VLOOKUP(Data[[#This Row],[currency]], 'Exchange Rates'!$A$1:$C$14, 3, 0)</f>
        <v>5000</v>
      </c>
      <c r="V607" s="7">
        <f>Data[[#This Row],[pledged]]*VLOOKUP(Data[[#This Row],[currency]], 'Exchange Rates'!$A$1:$C$14, 3, 0)</f>
        <v>131</v>
      </c>
    </row>
    <row r="608" spans="1:22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 s="7">
        <f t="shared" si="57"/>
        <v>10</v>
      </c>
      <c r="Q608" t="str">
        <f t="shared" si="58"/>
        <v>technology</v>
      </c>
      <c r="R608" t="str">
        <f t="shared" si="59"/>
        <v>web</v>
      </c>
      <c r="S608" s="12">
        <f t="shared" si="54"/>
        <v>42102.650567129633</v>
      </c>
      <c r="T608" s="12">
        <f t="shared" si="55"/>
        <v>42148.625</v>
      </c>
      <c r="U608" s="7">
        <f>Data[[#This Row],[goal]]*VLOOKUP(Data[[#This Row],[currency]], 'Exchange Rates'!$A$1:$C$14, 3, 0)</f>
        <v>4200</v>
      </c>
      <c r="V608" s="7">
        <f>Data[[#This Row],[pledged]]*VLOOKUP(Data[[#This Row],[currency]], 'Exchange Rates'!$A$1:$C$14, 3, 0)</f>
        <v>8.4</v>
      </c>
    </row>
    <row r="609" spans="1:22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 s="7">
        <f t="shared" si="57"/>
        <v>0</v>
      </c>
      <c r="Q609" t="str">
        <f t="shared" si="58"/>
        <v>technology</v>
      </c>
      <c r="R609" t="str">
        <f t="shared" si="59"/>
        <v>web</v>
      </c>
      <c r="S609" s="12">
        <f t="shared" si="54"/>
        <v>42300.825648148151</v>
      </c>
      <c r="T609" s="12">
        <f t="shared" si="55"/>
        <v>42330.867314814815</v>
      </c>
      <c r="U609" s="7">
        <f>Data[[#This Row],[goal]]*VLOOKUP(Data[[#This Row],[currency]], 'Exchange Rates'!$A$1:$C$14, 3, 0)</f>
        <v>250</v>
      </c>
      <c r="V609" s="7">
        <f>Data[[#This Row],[pledged]]*VLOOKUP(Data[[#This Row],[currency]], 'Exchange Rates'!$A$1:$C$14, 3, 0)</f>
        <v>0</v>
      </c>
    </row>
    <row r="610" spans="1:22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 s="7">
        <f t="shared" si="57"/>
        <v>292.2</v>
      </c>
      <c r="Q610" t="str">
        <f t="shared" si="58"/>
        <v>technology</v>
      </c>
      <c r="R610" t="str">
        <f t="shared" si="59"/>
        <v>web</v>
      </c>
      <c r="S610" s="12">
        <f t="shared" si="54"/>
        <v>42140.921064814815</v>
      </c>
      <c r="T610" s="12">
        <f t="shared" si="55"/>
        <v>42170.921064814815</v>
      </c>
      <c r="U610" s="7">
        <f>Data[[#This Row],[goal]]*VLOOKUP(Data[[#This Row],[currency]], 'Exchange Rates'!$A$1:$C$14, 3, 0)</f>
        <v>150000</v>
      </c>
      <c r="V610" s="7">
        <f>Data[[#This Row],[pledged]]*VLOOKUP(Data[[#This Row],[currency]], 'Exchange Rates'!$A$1:$C$14, 3, 0)</f>
        <v>1461</v>
      </c>
    </row>
    <row r="611" spans="1:22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 s="7">
        <f t="shared" si="57"/>
        <v>5</v>
      </c>
      <c r="Q611" t="str">
        <f t="shared" si="58"/>
        <v>technology</v>
      </c>
      <c r="R611" t="str">
        <f t="shared" si="59"/>
        <v>web</v>
      </c>
      <c r="S611" s="12">
        <f t="shared" si="54"/>
        <v>42307.034074074079</v>
      </c>
      <c r="T611" s="12">
        <f t="shared" si="55"/>
        <v>42337.075740740736</v>
      </c>
      <c r="U611" s="7">
        <f>Data[[#This Row],[goal]]*VLOOKUP(Data[[#This Row],[currency]], 'Exchange Rates'!$A$1:$C$14, 3, 0)</f>
        <v>600.6</v>
      </c>
      <c r="V611" s="7">
        <f>Data[[#This Row],[pledged]]*VLOOKUP(Data[[#This Row],[currency]], 'Exchange Rates'!$A$1:$C$14, 3, 0)</f>
        <v>3.85</v>
      </c>
    </row>
    <row r="612" spans="1:22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 s="7">
        <f t="shared" si="57"/>
        <v>0</v>
      </c>
      <c r="Q612" t="str">
        <f t="shared" si="58"/>
        <v>technology</v>
      </c>
      <c r="R612" t="str">
        <f t="shared" si="59"/>
        <v>web</v>
      </c>
      <c r="S612" s="12">
        <f t="shared" si="54"/>
        <v>42086.83085648148</v>
      </c>
      <c r="T612" s="12">
        <f t="shared" si="55"/>
        <v>42116.83085648148</v>
      </c>
      <c r="U612" s="7">
        <f>Data[[#This Row],[goal]]*VLOOKUP(Data[[#This Row],[currency]], 'Exchange Rates'!$A$1:$C$14, 3, 0)</f>
        <v>13803</v>
      </c>
      <c r="V612" s="7">
        <f>Data[[#This Row],[pledged]]*VLOOKUP(Data[[#This Row],[currency]], 'Exchange Rates'!$A$1:$C$14, 3, 0)</f>
        <v>0</v>
      </c>
    </row>
    <row r="613" spans="1:22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 s="7">
        <f t="shared" si="57"/>
        <v>0</v>
      </c>
      <c r="Q613" t="str">
        <f t="shared" si="58"/>
        <v>technology</v>
      </c>
      <c r="R613" t="str">
        <f t="shared" si="59"/>
        <v>web</v>
      </c>
      <c r="S613" s="12">
        <f t="shared" si="54"/>
        <v>42328.560613425929</v>
      </c>
      <c r="T613" s="12">
        <f t="shared" si="55"/>
        <v>42388.560613425929</v>
      </c>
      <c r="U613" s="7">
        <f>Data[[#This Row],[goal]]*VLOOKUP(Data[[#This Row],[currency]], 'Exchange Rates'!$A$1:$C$14, 3, 0)</f>
        <v>67200</v>
      </c>
      <c r="V613" s="7">
        <f>Data[[#This Row],[pledged]]*VLOOKUP(Data[[#This Row],[currency]], 'Exchange Rates'!$A$1:$C$14, 3, 0)</f>
        <v>0</v>
      </c>
    </row>
    <row r="614" spans="1:22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 s="7">
        <f t="shared" si="57"/>
        <v>0</v>
      </c>
      <c r="Q614" t="str">
        <f t="shared" si="58"/>
        <v>technology</v>
      </c>
      <c r="R614" t="str">
        <f t="shared" si="59"/>
        <v>web</v>
      </c>
      <c r="S614" s="12">
        <f t="shared" si="54"/>
        <v>42585.031782407401</v>
      </c>
      <c r="T614" s="12">
        <f t="shared" si="55"/>
        <v>42615.031782407401</v>
      </c>
      <c r="U614" s="7">
        <f>Data[[#This Row],[goal]]*VLOOKUP(Data[[#This Row],[currency]], 'Exchange Rates'!$A$1:$C$14, 3, 0)</f>
        <v>8400</v>
      </c>
      <c r="V614" s="7">
        <f>Data[[#This Row],[pledged]]*VLOOKUP(Data[[#This Row],[currency]], 'Exchange Rates'!$A$1:$C$14, 3, 0)</f>
        <v>0</v>
      </c>
    </row>
    <row r="615" spans="1:22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 s="7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2">
        <f t="shared" si="54"/>
        <v>42247.496759259258</v>
      </c>
      <c r="T615" s="12">
        <f t="shared" si="55"/>
        <v>42278.207638888889</v>
      </c>
      <c r="U615" s="7">
        <f>Data[[#This Row],[goal]]*VLOOKUP(Data[[#This Row],[currency]], 'Exchange Rates'!$A$1:$C$14, 3, 0)</f>
        <v>60000</v>
      </c>
      <c r="V615" s="7">
        <f>Data[[#This Row],[pledged]]*VLOOKUP(Data[[#This Row],[currency]], 'Exchange Rates'!$A$1:$C$14, 3, 0)</f>
        <v>12818</v>
      </c>
    </row>
    <row r="616" spans="1:22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 s="7">
        <f t="shared" si="57"/>
        <v>0</v>
      </c>
      <c r="Q616" t="str">
        <f t="shared" si="58"/>
        <v>technology</v>
      </c>
      <c r="R616" t="str">
        <f t="shared" si="59"/>
        <v>web</v>
      </c>
      <c r="S616" s="12">
        <f t="shared" si="54"/>
        <v>42515.061805555553</v>
      </c>
      <c r="T616" s="12">
        <f t="shared" si="55"/>
        <v>42545.061805555553</v>
      </c>
      <c r="U616" s="7">
        <f>Data[[#This Row],[goal]]*VLOOKUP(Data[[#This Row],[currency]], 'Exchange Rates'!$A$1:$C$14, 3, 0)</f>
        <v>10000</v>
      </c>
      <c r="V616" s="7">
        <f>Data[[#This Row],[pledged]]*VLOOKUP(Data[[#This Row],[currency]], 'Exchange Rates'!$A$1:$C$14, 3, 0)</f>
        <v>0</v>
      </c>
    </row>
    <row r="617" spans="1:22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 s="7">
        <f t="shared" si="57"/>
        <v>0</v>
      </c>
      <c r="Q617" t="str">
        <f t="shared" si="58"/>
        <v>technology</v>
      </c>
      <c r="R617" t="str">
        <f t="shared" si="59"/>
        <v>web</v>
      </c>
      <c r="S617" s="12">
        <f t="shared" si="54"/>
        <v>42242.122210648144</v>
      </c>
      <c r="T617" s="12">
        <f t="shared" si="55"/>
        <v>42272.122210648144</v>
      </c>
      <c r="U617" s="7">
        <f>Data[[#This Row],[goal]]*VLOOKUP(Data[[#This Row],[currency]], 'Exchange Rates'!$A$1:$C$14, 3, 0)</f>
        <v>767.35</v>
      </c>
      <c r="V617" s="7">
        <f>Data[[#This Row],[pledged]]*VLOOKUP(Data[[#This Row],[currency]], 'Exchange Rates'!$A$1:$C$14, 3, 0)</f>
        <v>0</v>
      </c>
    </row>
    <row r="618" spans="1:22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 s="7">
        <f t="shared" si="57"/>
        <v>0</v>
      </c>
      <c r="Q618" t="str">
        <f t="shared" si="58"/>
        <v>technology</v>
      </c>
      <c r="R618" t="str">
        <f t="shared" si="59"/>
        <v>web</v>
      </c>
      <c r="S618" s="12">
        <f t="shared" si="54"/>
        <v>42761.376238425932</v>
      </c>
      <c r="T618" s="12">
        <f t="shared" si="55"/>
        <v>42791.376238425932</v>
      </c>
      <c r="U618" s="7">
        <f>Data[[#This Row],[goal]]*VLOOKUP(Data[[#This Row],[currency]], 'Exchange Rates'!$A$1:$C$14, 3, 0)</f>
        <v>4200</v>
      </c>
      <c r="V618" s="7">
        <f>Data[[#This Row],[pledged]]*VLOOKUP(Data[[#This Row],[currency]], 'Exchange Rates'!$A$1:$C$14, 3, 0)</f>
        <v>0</v>
      </c>
    </row>
    <row r="619" spans="1:22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 s="7">
        <f t="shared" si="57"/>
        <v>20</v>
      </c>
      <c r="Q619" t="str">
        <f t="shared" si="58"/>
        <v>technology</v>
      </c>
      <c r="R619" t="str">
        <f t="shared" si="59"/>
        <v>web</v>
      </c>
      <c r="S619" s="12">
        <f t="shared" si="54"/>
        <v>42087.343090277776</v>
      </c>
      <c r="T619" s="12">
        <f t="shared" si="55"/>
        <v>42132.343090277776</v>
      </c>
      <c r="U619" s="7">
        <f>Data[[#This Row],[goal]]*VLOOKUP(Data[[#This Row],[currency]], 'Exchange Rates'!$A$1:$C$14, 3, 0)</f>
        <v>1540</v>
      </c>
      <c r="V619" s="7">
        <f>Data[[#This Row],[pledged]]*VLOOKUP(Data[[#This Row],[currency]], 'Exchange Rates'!$A$1:$C$14, 3, 0)</f>
        <v>46.2</v>
      </c>
    </row>
    <row r="620" spans="1:22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 s="7">
        <f t="shared" si="57"/>
        <v>0</v>
      </c>
      <c r="Q620" t="str">
        <f t="shared" si="58"/>
        <v>technology</v>
      </c>
      <c r="R620" t="str">
        <f t="shared" si="59"/>
        <v>web</v>
      </c>
      <c r="S620" s="12">
        <f t="shared" si="54"/>
        <v>42317.810219907406</v>
      </c>
      <c r="T620" s="12">
        <f t="shared" si="55"/>
        <v>42347.810219907406</v>
      </c>
      <c r="U620" s="7">
        <f>Data[[#This Row],[goal]]*VLOOKUP(Data[[#This Row],[currency]], 'Exchange Rates'!$A$1:$C$14, 3, 0)</f>
        <v>400</v>
      </c>
      <c r="V620" s="7">
        <f>Data[[#This Row],[pledged]]*VLOOKUP(Data[[#This Row],[currency]], 'Exchange Rates'!$A$1:$C$14, 3, 0)</f>
        <v>0</v>
      </c>
    </row>
    <row r="621" spans="1:22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 s="7">
        <f t="shared" si="57"/>
        <v>1</v>
      </c>
      <c r="Q621" t="str">
        <f t="shared" si="58"/>
        <v>technology</v>
      </c>
      <c r="R621" t="str">
        <f t="shared" si="59"/>
        <v>web</v>
      </c>
      <c r="S621" s="12">
        <f t="shared" si="54"/>
        <v>41908.650347222225</v>
      </c>
      <c r="T621" s="12">
        <f t="shared" si="55"/>
        <v>41968.692013888889</v>
      </c>
      <c r="U621" s="7">
        <f>Data[[#This Row],[goal]]*VLOOKUP(Data[[#This Row],[currency]], 'Exchange Rates'!$A$1:$C$14, 3, 0)</f>
        <v>2500000</v>
      </c>
      <c r="V621" s="7">
        <f>Data[[#This Row],[pledged]]*VLOOKUP(Data[[#This Row],[currency]], 'Exchange Rates'!$A$1:$C$14, 3, 0)</f>
        <v>1</v>
      </c>
    </row>
    <row r="622" spans="1:22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 s="7">
        <f t="shared" si="57"/>
        <v>300</v>
      </c>
      <c r="Q622" t="str">
        <f t="shared" si="58"/>
        <v>technology</v>
      </c>
      <c r="R622" t="str">
        <f t="shared" si="59"/>
        <v>web</v>
      </c>
      <c r="S622" s="12">
        <f t="shared" si="54"/>
        <v>41831.716874999998</v>
      </c>
      <c r="T622" s="12">
        <f t="shared" si="55"/>
        <v>41876.716874999998</v>
      </c>
      <c r="U622" s="7">
        <f>Data[[#This Row],[goal]]*VLOOKUP(Data[[#This Row],[currency]], 'Exchange Rates'!$A$1:$C$14, 3, 0)</f>
        <v>39600</v>
      </c>
      <c r="V622" s="7">
        <f>Data[[#This Row],[pledged]]*VLOOKUP(Data[[#This Row],[currency]], 'Exchange Rates'!$A$1:$C$14, 3, 0)</f>
        <v>396</v>
      </c>
    </row>
    <row r="623" spans="1:22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 s="7">
        <f t="shared" si="57"/>
        <v>87</v>
      </c>
      <c r="Q623" t="str">
        <f t="shared" si="58"/>
        <v>technology</v>
      </c>
      <c r="R623" t="str">
        <f t="shared" si="59"/>
        <v>web</v>
      </c>
      <c r="S623" s="12">
        <f t="shared" si="54"/>
        <v>42528.987696759257</v>
      </c>
      <c r="T623" s="12">
        <f t="shared" si="55"/>
        <v>42558.987696759257</v>
      </c>
      <c r="U623" s="7">
        <f>Data[[#This Row],[goal]]*VLOOKUP(Data[[#This Row],[currency]], 'Exchange Rates'!$A$1:$C$14, 3, 0)</f>
        <v>25000</v>
      </c>
      <c r="V623" s="7">
        <f>Data[[#This Row],[pledged]]*VLOOKUP(Data[[#This Row],[currency]], 'Exchange Rates'!$A$1:$C$14, 3, 0)</f>
        <v>261</v>
      </c>
    </row>
    <row r="624" spans="1:22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 s="7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2">
        <f t="shared" si="54"/>
        <v>42532.774745370371</v>
      </c>
      <c r="T624" s="12">
        <f t="shared" si="55"/>
        <v>42552.774745370371</v>
      </c>
      <c r="U624" s="7">
        <f>Data[[#This Row],[goal]]*VLOOKUP(Data[[#This Row],[currency]], 'Exchange Rates'!$A$1:$C$14, 3, 0)</f>
        <v>6000</v>
      </c>
      <c r="V624" s="7">
        <f>Data[[#This Row],[pledged]]*VLOOKUP(Data[[#This Row],[currency]], 'Exchange Rates'!$A$1:$C$14, 3, 0)</f>
        <v>341</v>
      </c>
    </row>
    <row r="625" spans="1:22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 s="7">
        <f t="shared" si="57"/>
        <v>0</v>
      </c>
      <c r="Q625" t="str">
        <f t="shared" si="58"/>
        <v>technology</v>
      </c>
      <c r="R625" t="str">
        <f t="shared" si="59"/>
        <v>web</v>
      </c>
      <c r="S625" s="12">
        <f t="shared" si="54"/>
        <v>42122.009224537032</v>
      </c>
      <c r="T625" s="12">
        <f t="shared" si="55"/>
        <v>42152.009224537032</v>
      </c>
      <c r="U625" s="7">
        <f>Data[[#This Row],[goal]]*VLOOKUP(Data[[#This Row],[currency]], 'Exchange Rates'!$A$1:$C$14, 3, 0)</f>
        <v>102750.00000000001</v>
      </c>
      <c r="V625" s="7">
        <f>Data[[#This Row],[pledged]]*VLOOKUP(Data[[#This Row],[currency]], 'Exchange Rates'!$A$1:$C$14, 3, 0)</f>
        <v>0</v>
      </c>
    </row>
    <row r="626" spans="1:22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 s="7">
        <f t="shared" si="57"/>
        <v>0</v>
      </c>
      <c r="Q626" t="str">
        <f t="shared" si="58"/>
        <v>technology</v>
      </c>
      <c r="R626" t="str">
        <f t="shared" si="59"/>
        <v>web</v>
      </c>
      <c r="S626" s="12">
        <f t="shared" si="54"/>
        <v>42108.988900462966</v>
      </c>
      <c r="T626" s="12">
        <f t="shared" si="55"/>
        <v>42138.988900462966</v>
      </c>
      <c r="U626" s="7">
        <f>Data[[#This Row],[goal]]*VLOOKUP(Data[[#This Row],[currency]], 'Exchange Rates'!$A$1:$C$14, 3, 0)</f>
        <v>5000</v>
      </c>
      <c r="V626" s="7">
        <f>Data[[#This Row],[pledged]]*VLOOKUP(Data[[#This Row],[currency]], 'Exchange Rates'!$A$1:$C$14, 3, 0)</f>
        <v>0</v>
      </c>
    </row>
    <row r="627" spans="1:22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 s="7">
        <f t="shared" si="57"/>
        <v>0</v>
      </c>
      <c r="Q627" t="str">
        <f t="shared" si="58"/>
        <v>technology</v>
      </c>
      <c r="R627" t="str">
        <f t="shared" si="59"/>
        <v>web</v>
      </c>
      <c r="S627" s="12">
        <f t="shared" si="54"/>
        <v>42790.895567129628</v>
      </c>
      <c r="T627" s="12">
        <f t="shared" si="55"/>
        <v>42820.853900462964</v>
      </c>
      <c r="U627" s="7">
        <f>Data[[#This Row],[goal]]*VLOOKUP(Data[[#This Row],[currency]], 'Exchange Rates'!$A$1:$C$14, 3, 0)</f>
        <v>33000</v>
      </c>
      <c r="V627" s="7">
        <f>Data[[#This Row],[pledged]]*VLOOKUP(Data[[#This Row],[currency]], 'Exchange Rates'!$A$1:$C$14, 3, 0)</f>
        <v>0</v>
      </c>
    </row>
    <row r="628" spans="1:22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 s="7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2">
        <f t="shared" si="54"/>
        <v>42198.559479166666</v>
      </c>
      <c r="T628" s="12">
        <f t="shared" si="55"/>
        <v>42231.556944444441</v>
      </c>
      <c r="U628" s="7">
        <f>Data[[#This Row],[goal]]*VLOOKUP(Data[[#This Row],[currency]], 'Exchange Rates'!$A$1:$C$14, 3, 0)</f>
        <v>25000</v>
      </c>
      <c r="V628" s="7">
        <f>Data[[#This Row],[pledged]]*VLOOKUP(Data[[#This Row],[currency]], 'Exchange Rates'!$A$1:$C$14, 3, 0)</f>
        <v>4345</v>
      </c>
    </row>
    <row r="629" spans="1:22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 s="7">
        <f t="shared" si="57"/>
        <v>90</v>
      </c>
      <c r="Q629" t="str">
        <f t="shared" si="58"/>
        <v>technology</v>
      </c>
      <c r="R629" t="str">
        <f t="shared" si="59"/>
        <v>web</v>
      </c>
      <c r="S629" s="12">
        <f t="shared" si="54"/>
        <v>42384.306840277779</v>
      </c>
      <c r="T629" s="12">
        <f t="shared" si="55"/>
        <v>42443.958333333328</v>
      </c>
      <c r="U629" s="7">
        <f>Data[[#This Row],[goal]]*VLOOKUP(Data[[#This Row],[currency]], 'Exchange Rates'!$A$1:$C$14, 3, 0)</f>
        <v>3955499.9999999995</v>
      </c>
      <c r="V629" s="7">
        <f>Data[[#This Row],[pledged]]*VLOOKUP(Data[[#This Row],[currency]], 'Exchange Rates'!$A$1:$C$14, 3, 0)</f>
        <v>791.09999999999991</v>
      </c>
    </row>
    <row r="630" spans="1:22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 s="7">
        <f t="shared" si="57"/>
        <v>0</v>
      </c>
      <c r="Q630" t="str">
        <f t="shared" si="58"/>
        <v>technology</v>
      </c>
      <c r="R630" t="str">
        <f t="shared" si="59"/>
        <v>web</v>
      </c>
      <c r="S630" s="12">
        <f t="shared" si="54"/>
        <v>41803.692789351851</v>
      </c>
      <c r="T630" s="12">
        <f t="shared" si="55"/>
        <v>41833.692789351851</v>
      </c>
      <c r="U630" s="7">
        <f>Data[[#This Row],[goal]]*VLOOKUP(Data[[#This Row],[currency]], 'Exchange Rates'!$A$1:$C$14, 3, 0)</f>
        <v>5000</v>
      </c>
      <c r="V630" s="7">
        <f>Data[[#This Row],[pledged]]*VLOOKUP(Data[[#This Row],[currency]], 'Exchange Rates'!$A$1:$C$14, 3, 0)</f>
        <v>0</v>
      </c>
    </row>
    <row r="631" spans="1:22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 s="7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2">
        <f t="shared" si="54"/>
        <v>42474.637824074074</v>
      </c>
      <c r="T631" s="12">
        <f t="shared" si="55"/>
        <v>42504.637824074074</v>
      </c>
      <c r="U631" s="7">
        <f>Data[[#This Row],[goal]]*VLOOKUP(Data[[#This Row],[currency]], 'Exchange Rates'!$A$1:$C$14, 3, 0)</f>
        <v>274000</v>
      </c>
      <c r="V631" s="7">
        <f>Data[[#This Row],[pledged]]*VLOOKUP(Data[[#This Row],[currency]], 'Exchange Rates'!$A$1:$C$14, 3, 0)</f>
        <v>479.50000000000006</v>
      </c>
    </row>
    <row r="632" spans="1:22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 s="7">
        <f t="shared" si="57"/>
        <v>10</v>
      </c>
      <c r="Q632" t="str">
        <f t="shared" si="58"/>
        <v>technology</v>
      </c>
      <c r="R632" t="str">
        <f t="shared" si="59"/>
        <v>web</v>
      </c>
      <c r="S632" s="12">
        <f t="shared" si="54"/>
        <v>42223.619456018518</v>
      </c>
      <c r="T632" s="12">
        <f t="shared" si="55"/>
        <v>42253.215277777781</v>
      </c>
      <c r="U632" s="7">
        <f>Data[[#This Row],[goal]]*VLOOKUP(Data[[#This Row],[currency]], 'Exchange Rates'!$A$1:$C$14, 3, 0)</f>
        <v>11999</v>
      </c>
      <c r="V632" s="7">
        <f>Data[[#This Row],[pledged]]*VLOOKUP(Data[[#This Row],[currency]], 'Exchange Rates'!$A$1:$C$14, 3, 0)</f>
        <v>10</v>
      </c>
    </row>
    <row r="633" spans="1:22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 s="7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2">
        <f t="shared" si="54"/>
        <v>42489.772326388891</v>
      </c>
      <c r="T633" s="12">
        <f t="shared" si="55"/>
        <v>42518.772326388891</v>
      </c>
      <c r="U633" s="7">
        <f>Data[[#This Row],[goal]]*VLOOKUP(Data[[#This Row],[currency]], 'Exchange Rates'!$A$1:$C$14, 3, 0)</f>
        <v>66000</v>
      </c>
      <c r="V633" s="7">
        <f>Data[[#This Row],[pledged]]*VLOOKUP(Data[[#This Row],[currency]], 'Exchange Rates'!$A$1:$C$14, 3, 0)</f>
        <v>910.80000000000007</v>
      </c>
    </row>
    <row r="634" spans="1:22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 s="7">
        <f t="shared" si="57"/>
        <v>0</v>
      </c>
      <c r="Q634" t="str">
        <f t="shared" si="58"/>
        <v>technology</v>
      </c>
      <c r="R634" t="str">
        <f t="shared" si="59"/>
        <v>web</v>
      </c>
      <c r="S634" s="12">
        <f t="shared" si="54"/>
        <v>42303.659317129626</v>
      </c>
      <c r="T634" s="12">
        <f t="shared" si="55"/>
        <v>42333.700983796298</v>
      </c>
      <c r="U634" s="7">
        <f>Data[[#This Row],[goal]]*VLOOKUP(Data[[#This Row],[currency]], 'Exchange Rates'!$A$1:$C$14, 3, 0)</f>
        <v>16800</v>
      </c>
      <c r="V634" s="7">
        <f>Data[[#This Row],[pledged]]*VLOOKUP(Data[[#This Row],[currency]], 'Exchange Rates'!$A$1:$C$14, 3, 0)</f>
        <v>0</v>
      </c>
    </row>
    <row r="635" spans="1:22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 s="7">
        <f t="shared" si="57"/>
        <v>49.8</v>
      </c>
      <c r="Q635" t="str">
        <f t="shared" si="58"/>
        <v>technology</v>
      </c>
      <c r="R635" t="str">
        <f t="shared" si="59"/>
        <v>web</v>
      </c>
      <c r="S635" s="12">
        <f t="shared" si="54"/>
        <v>42507.29932870371</v>
      </c>
      <c r="T635" s="12">
        <f t="shared" si="55"/>
        <v>42538.958333333328</v>
      </c>
      <c r="U635" s="7">
        <f>Data[[#This Row],[goal]]*VLOOKUP(Data[[#This Row],[currency]], 'Exchange Rates'!$A$1:$C$14, 3, 0)</f>
        <v>10000</v>
      </c>
      <c r="V635" s="7">
        <f>Data[[#This Row],[pledged]]*VLOOKUP(Data[[#This Row],[currency]], 'Exchange Rates'!$A$1:$C$14, 3, 0)</f>
        <v>1245</v>
      </c>
    </row>
    <row r="636" spans="1:22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 s="7">
        <f t="shared" si="57"/>
        <v>1</v>
      </c>
      <c r="Q636" t="str">
        <f t="shared" si="58"/>
        <v>technology</v>
      </c>
      <c r="R636" t="str">
        <f t="shared" si="59"/>
        <v>web</v>
      </c>
      <c r="S636" s="12">
        <f t="shared" si="54"/>
        <v>42031.928576388891</v>
      </c>
      <c r="T636" s="12">
        <f t="shared" si="55"/>
        <v>42061.928576388891</v>
      </c>
      <c r="U636" s="7">
        <f>Data[[#This Row],[goal]]*VLOOKUP(Data[[#This Row],[currency]], 'Exchange Rates'!$A$1:$C$14, 3, 0)</f>
        <v>5000</v>
      </c>
      <c r="V636" s="7">
        <f>Data[[#This Row],[pledged]]*VLOOKUP(Data[[#This Row],[currency]], 'Exchange Rates'!$A$1:$C$14, 3, 0)</f>
        <v>1</v>
      </c>
    </row>
    <row r="637" spans="1:22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 s="7">
        <f t="shared" si="57"/>
        <v>2</v>
      </c>
      <c r="Q637" t="str">
        <f t="shared" si="58"/>
        <v>technology</v>
      </c>
      <c r="R637" t="str">
        <f t="shared" si="59"/>
        <v>web</v>
      </c>
      <c r="S637" s="12">
        <f t="shared" si="54"/>
        <v>42076.092152777783</v>
      </c>
      <c r="T637" s="12">
        <f t="shared" si="55"/>
        <v>42106.092152777783</v>
      </c>
      <c r="U637" s="7">
        <f>Data[[#This Row],[goal]]*VLOOKUP(Data[[#This Row],[currency]], 'Exchange Rates'!$A$1:$C$14, 3, 0)</f>
        <v>25000</v>
      </c>
      <c r="V637" s="7">
        <f>Data[[#This Row],[pledged]]*VLOOKUP(Data[[#This Row],[currency]], 'Exchange Rates'!$A$1:$C$14, 3, 0)</f>
        <v>2</v>
      </c>
    </row>
    <row r="638" spans="1:22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 s="7">
        <f t="shared" si="57"/>
        <v>4</v>
      </c>
      <c r="Q638" t="str">
        <f t="shared" si="58"/>
        <v>technology</v>
      </c>
      <c r="R638" t="str">
        <f t="shared" si="59"/>
        <v>web</v>
      </c>
      <c r="S638" s="12">
        <f t="shared" si="54"/>
        <v>42131.455439814818</v>
      </c>
      <c r="T638" s="12">
        <f t="shared" si="55"/>
        <v>42161.44930555555</v>
      </c>
      <c r="U638" s="7">
        <f>Data[[#This Row],[goal]]*VLOOKUP(Data[[#This Row],[currency]], 'Exchange Rates'!$A$1:$C$14, 3, 0)</f>
        <v>1540</v>
      </c>
      <c r="V638" s="7">
        <f>Data[[#This Row],[pledged]]*VLOOKUP(Data[[#This Row],[currency]], 'Exchange Rates'!$A$1:$C$14, 3, 0)</f>
        <v>3.08</v>
      </c>
    </row>
    <row r="639" spans="1:22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 s="7">
        <f t="shared" si="57"/>
        <v>0</v>
      </c>
      <c r="Q639" t="str">
        <f t="shared" si="58"/>
        <v>technology</v>
      </c>
      <c r="R639" t="str">
        <f t="shared" si="59"/>
        <v>web</v>
      </c>
      <c r="S639" s="12">
        <f t="shared" si="54"/>
        <v>42762.962013888886</v>
      </c>
      <c r="T639" s="12">
        <f t="shared" si="55"/>
        <v>42791.961111111115</v>
      </c>
      <c r="U639" s="7">
        <f>Data[[#This Row],[goal]]*VLOOKUP(Data[[#This Row],[currency]], 'Exchange Rates'!$A$1:$C$14, 3, 0)</f>
        <v>77000</v>
      </c>
      <c r="V639" s="7">
        <f>Data[[#This Row],[pledged]]*VLOOKUP(Data[[#This Row],[currency]], 'Exchange Rates'!$A$1:$C$14, 3, 0)</f>
        <v>0</v>
      </c>
    </row>
    <row r="640" spans="1:22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 s="7">
        <f t="shared" si="57"/>
        <v>3</v>
      </c>
      <c r="Q640" t="str">
        <f t="shared" si="58"/>
        <v>technology</v>
      </c>
      <c r="R640" t="str">
        <f t="shared" si="59"/>
        <v>web</v>
      </c>
      <c r="S640" s="12">
        <f t="shared" si="54"/>
        <v>42759.593310185184</v>
      </c>
      <c r="T640" s="12">
        <f t="shared" si="55"/>
        <v>42819.55164351852</v>
      </c>
      <c r="U640" s="7">
        <f>Data[[#This Row],[goal]]*VLOOKUP(Data[[#This Row],[currency]], 'Exchange Rates'!$A$1:$C$14, 3, 0)</f>
        <v>168000</v>
      </c>
      <c r="V640" s="7">
        <f>Data[[#This Row],[pledged]]*VLOOKUP(Data[[#This Row],[currency]], 'Exchange Rates'!$A$1:$C$14, 3, 0)</f>
        <v>15.12</v>
      </c>
    </row>
    <row r="641" spans="1:22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 s="7">
        <f t="shared" si="57"/>
        <v>1</v>
      </c>
      <c r="Q641" t="str">
        <f t="shared" si="58"/>
        <v>technology</v>
      </c>
      <c r="R641" t="str">
        <f t="shared" si="59"/>
        <v>web</v>
      </c>
      <c r="S641" s="12">
        <f t="shared" si="54"/>
        <v>41865.583275462966</v>
      </c>
      <c r="T641" s="12">
        <f t="shared" si="55"/>
        <v>41925.583275462966</v>
      </c>
      <c r="U641" s="7">
        <f>Data[[#This Row],[goal]]*VLOOKUP(Data[[#This Row],[currency]], 'Exchange Rates'!$A$1:$C$14, 3, 0)</f>
        <v>1000000</v>
      </c>
      <c r="V641" s="7">
        <f>Data[[#This Row],[pledged]]*VLOOKUP(Data[[#This Row],[currency]], 'Exchange Rates'!$A$1:$C$14, 3, 0)</f>
        <v>1</v>
      </c>
    </row>
    <row r="642" spans="1:22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 s="7">
        <f t="shared" si="57"/>
        <v>50.5</v>
      </c>
      <c r="Q642" t="str">
        <f t="shared" si="58"/>
        <v>technology</v>
      </c>
      <c r="R642" t="str">
        <f t="shared" si="59"/>
        <v>wearables</v>
      </c>
      <c r="S642" s="12">
        <f t="shared" ref="S642:S705" si="60">(((J642/60)/60)/24)+DATE(1970,1,1)</f>
        <v>42683.420312500006</v>
      </c>
      <c r="T642" s="12">
        <f t="shared" ref="T642:T705" si="61">(((I642/60)/60)/24)+DATE(1970,1,1)</f>
        <v>42698.958333333328</v>
      </c>
      <c r="U642" s="7">
        <f>Data[[#This Row],[goal]]*VLOOKUP(Data[[#This Row],[currency]], 'Exchange Rates'!$A$1:$C$14, 3, 0)</f>
        <v>58.8</v>
      </c>
      <c r="V642" s="7">
        <f>Data[[#This Row],[pledged]]*VLOOKUP(Data[[#This Row],[currency]], 'Exchange Rates'!$A$1:$C$14, 3, 0)</f>
        <v>84.84</v>
      </c>
    </row>
    <row r="643" spans="1:22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2">E643/D643</f>
        <v>1.1916249999999999</v>
      </c>
      <c r="P643" s="7">
        <f t="shared" ref="P643:P706" si="63">IF(L643 = 0, 0, E643/L643)</f>
        <v>151.31746031746033</v>
      </c>
      <c r="Q643" t="str">
        <f t="shared" ref="Q643:Q706" si="64">MID(N643, 1, FIND("/", N643)-1)</f>
        <v>technology</v>
      </c>
      <c r="R643" t="str">
        <f t="shared" ref="R643:R706" si="65">MID(N643,  FIND("/", N643)+1, 100)</f>
        <v>wearables</v>
      </c>
      <c r="S643" s="12">
        <f t="shared" si="60"/>
        <v>42199.57</v>
      </c>
      <c r="T643" s="12">
        <f t="shared" si="61"/>
        <v>42229.57</v>
      </c>
      <c r="U643" s="7">
        <f>Data[[#This Row],[goal]]*VLOOKUP(Data[[#This Row],[currency]], 'Exchange Rates'!$A$1:$C$14, 3, 0)</f>
        <v>40000</v>
      </c>
      <c r="V643" s="7">
        <f>Data[[#This Row],[pledged]]*VLOOKUP(Data[[#This Row],[currency]], 'Exchange Rates'!$A$1:$C$14, 3, 0)</f>
        <v>47665</v>
      </c>
    </row>
    <row r="644" spans="1:22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2"/>
        <v>14.604850000000001</v>
      </c>
      <c r="P644" s="7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2">
        <f t="shared" si="60"/>
        <v>42199.651319444441</v>
      </c>
      <c r="T644" s="12">
        <f t="shared" si="61"/>
        <v>42235.651319444441</v>
      </c>
      <c r="U644" s="7">
        <f>Data[[#This Row],[goal]]*VLOOKUP(Data[[#This Row],[currency]], 'Exchange Rates'!$A$1:$C$14, 3, 0)</f>
        <v>16800</v>
      </c>
      <c r="V644" s="7">
        <f>Data[[#This Row],[pledged]]*VLOOKUP(Data[[#This Row],[currency]], 'Exchange Rates'!$A$1:$C$14, 3, 0)</f>
        <v>245361.47999999998</v>
      </c>
    </row>
    <row r="645" spans="1:22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2"/>
        <v>1.0580799999999999</v>
      </c>
      <c r="P645" s="7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2">
        <f t="shared" si="60"/>
        <v>42100.642071759255</v>
      </c>
      <c r="T645" s="12">
        <f t="shared" si="61"/>
        <v>42155.642071759255</v>
      </c>
      <c r="U645" s="7">
        <f>Data[[#This Row],[goal]]*VLOOKUP(Data[[#This Row],[currency]], 'Exchange Rates'!$A$1:$C$14, 3, 0)</f>
        <v>25000</v>
      </c>
      <c r="V645" s="7">
        <f>Data[[#This Row],[pledged]]*VLOOKUP(Data[[#This Row],[currency]], 'Exchange Rates'!$A$1:$C$14, 3, 0)</f>
        <v>26452</v>
      </c>
    </row>
    <row r="646" spans="1:22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2"/>
        <v>3.0011791999999997</v>
      </c>
      <c r="P646" s="7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2">
        <f t="shared" si="60"/>
        <v>41898.665960648148</v>
      </c>
      <c r="T646" s="12">
        <f t="shared" si="61"/>
        <v>41941.041666666664</v>
      </c>
      <c r="U646" s="7">
        <f>Data[[#This Row],[goal]]*VLOOKUP(Data[[#This Row],[currency]], 'Exchange Rates'!$A$1:$C$14, 3, 0)</f>
        <v>25000</v>
      </c>
      <c r="V646" s="7">
        <f>Data[[#This Row],[pledged]]*VLOOKUP(Data[[#This Row],[currency]], 'Exchange Rates'!$A$1:$C$14, 3, 0)</f>
        <v>75029.48</v>
      </c>
    </row>
    <row r="647" spans="1:22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2"/>
        <v>2.7869999999999999</v>
      </c>
      <c r="P647" s="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2">
        <f t="shared" si="60"/>
        <v>42564.026319444441</v>
      </c>
      <c r="T647" s="12">
        <f t="shared" si="61"/>
        <v>42594.026319444441</v>
      </c>
      <c r="U647" s="7">
        <f>Data[[#This Row],[goal]]*VLOOKUP(Data[[#This Row],[currency]], 'Exchange Rates'!$A$1:$C$14, 3, 0)</f>
        <v>2000</v>
      </c>
      <c r="V647" s="7">
        <f>Data[[#This Row],[pledged]]*VLOOKUP(Data[[#This Row],[currency]], 'Exchange Rates'!$A$1:$C$14, 3, 0)</f>
        <v>5574</v>
      </c>
    </row>
    <row r="648" spans="1:22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2"/>
        <v>1.3187625000000001</v>
      </c>
      <c r="P648" s="7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2">
        <f t="shared" si="60"/>
        <v>41832.852627314816</v>
      </c>
      <c r="T648" s="12">
        <f t="shared" si="61"/>
        <v>41862.852627314816</v>
      </c>
      <c r="U648" s="7">
        <f>Data[[#This Row],[goal]]*VLOOKUP(Data[[#This Row],[currency]], 'Exchange Rates'!$A$1:$C$14, 3, 0)</f>
        <v>800</v>
      </c>
      <c r="V648" s="7">
        <f>Data[[#This Row],[pledged]]*VLOOKUP(Data[[#This Row],[currency]], 'Exchange Rates'!$A$1:$C$14, 3, 0)</f>
        <v>1055.01</v>
      </c>
    </row>
    <row r="649" spans="1:22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2"/>
        <v>1.0705</v>
      </c>
      <c r="P649" s="7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2">
        <f t="shared" si="60"/>
        <v>42416.767928240741</v>
      </c>
      <c r="T649" s="12">
        <f t="shared" si="61"/>
        <v>42446.726261574076</v>
      </c>
      <c r="U649" s="7">
        <f>Data[[#This Row],[goal]]*VLOOKUP(Data[[#This Row],[currency]], 'Exchange Rates'!$A$1:$C$14, 3, 0)</f>
        <v>2640</v>
      </c>
      <c r="V649" s="7">
        <f>Data[[#This Row],[pledged]]*VLOOKUP(Data[[#This Row],[currency]], 'Exchange Rates'!$A$1:$C$14, 3, 0)</f>
        <v>2826.1200000000003</v>
      </c>
    </row>
    <row r="650" spans="1:22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2"/>
        <v>1.2682285714285715</v>
      </c>
      <c r="P650" s="7">
        <f t="shared" si="63"/>
        <v>1644</v>
      </c>
      <c r="Q650" t="str">
        <f t="shared" si="64"/>
        <v>technology</v>
      </c>
      <c r="R650" t="str">
        <f t="shared" si="65"/>
        <v>wearables</v>
      </c>
      <c r="S650" s="12">
        <f t="shared" si="60"/>
        <v>41891.693379629629</v>
      </c>
      <c r="T650" s="12">
        <f t="shared" si="61"/>
        <v>41926.693379629629</v>
      </c>
      <c r="U650" s="7">
        <f>Data[[#This Row],[goal]]*VLOOKUP(Data[[#This Row],[currency]], 'Exchange Rates'!$A$1:$C$14, 3, 0)</f>
        <v>35000</v>
      </c>
      <c r="V650" s="7">
        <f>Data[[#This Row],[pledged]]*VLOOKUP(Data[[#This Row],[currency]], 'Exchange Rates'!$A$1:$C$14, 3, 0)</f>
        <v>44388</v>
      </c>
    </row>
    <row r="651" spans="1:22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2"/>
        <v>1.3996</v>
      </c>
      <c r="P651" s="7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2">
        <f t="shared" si="60"/>
        <v>41877.912187499998</v>
      </c>
      <c r="T651" s="12">
        <f t="shared" si="61"/>
        <v>41898.912187499998</v>
      </c>
      <c r="U651" s="7">
        <f>Data[[#This Row],[goal]]*VLOOKUP(Data[[#This Row],[currency]], 'Exchange Rates'!$A$1:$C$14, 3, 0)</f>
        <v>2500</v>
      </c>
      <c r="V651" s="7">
        <f>Data[[#This Row],[pledged]]*VLOOKUP(Data[[#This Row],[currency]], 'Exchange Rates'!$A$1:$C$14, 3, 0)</f>
        <v>3499</v>
      </c>
    </row>
    <row r="652" spans="1:22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2"/>
        <v>1.1240000000000001</v>
      </c>
      <c r="P652" s="7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2">
        <f t="shared" si="60"/>
        <v>41932.036851851852</v>
      </c>
      <c r="T652" s="12">
        <f t="shared" si="61"/>
        <v>41992.078518518523</v>
      </c>
      <c r="U652" s="7">
        <f>Data[[#This Row],[goal]]*VLOOKUP(Data[[#This Row],[currency]], 'Exchange Rates'!$A$1:$C$14, 3, 0)</f>
        <v>1500</v>
      </c>
      <c r="V652" s="7">
        <f>Data[[#This Row],[pledged]]*VLOOKUP(Data[[#This Row],[currency]], 'Exchange Rates'!$A$1:$C$14, 3, 0)</f>
        <v>1686</v>
      </c>
    </row>
    <row r="653" spans="1:22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2"/>
        <v>1.00528</v>
      </c>
      <c r="P653" s="7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2">
        <f t="shared" si="60"/>
        <v>41956.017488425925</v>
      </c>
      <c r="T653" s="12">
        <f t="shared" si="61"/>
        <v>41986.017488425925</v>
      </c>
      <c r="U653" s="7">
        <f>Data[[#This Row],[goal]]*VLOOKUP(Data[[#This Row],[currency]], 'Exchange Rates'!$A$1:$C$14, 3, 0)</f>
        <v>25000</v>
      </c>
      <c r="V653" s="7">
        <f>Data[[#This Row],[pledged]]*VLOOKUP(Data[[#This Row],[currency]], 'Exchange Rates'!$A$1:$C$14, 3, 0)</f>
        <v>25132</v>
      </c>
    </row>
    <row r="654" spans="1:22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2"/>
        <v>1.0046666666666666</v>
      </c>
      <c r="P654" s="7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2">
        <f t="shared" si="60"/>
        <v>42675.690393518518</v>
      </c>
      <c r="T654" s="12">
        <f t="shared" si="61"/>
        <v>42705.732060185182</v>
      </c>
      <c r="U654" s="7">
        <f>Data[[#This Row],[goal]]*VLOOKUP(Data[[#This Row],[currency]], 'Exchange Rates'!$A$1:$C$14, 3, 0)</f>
        <v>3000</v>
      </c>
      <c r="V654" s="7">
        <f>Data[[#This Row],[pledged]]*VLOOKUP(Data[[#This Row],[currency]], 'Exchange Rates'!$A$1:$C$14, 3, 0)</f>
        <v>3014</v>
      </c>
    </row>
    <row r="655" spans="1:22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2"/>
        <v>1.4144600000000001</v>
      </c>
      <c r="P655" s="7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2">
        <f t="shared" si="60"/>
        <v>42199.618518518517</v>
      </c>
      <c r="T655" s="12">
        <f t="shared" si="61"/>
        <v>42236.618518518517</v>
      </c>
      <c r="U655" s="7">
        <f>Data[[#This Row],[goal]]*VLOOKUP(Data[[#This Row],[currency]], 'Exchange Rates'!$A$1:$C$14, 3, 0)</f>
        <v>75000</v>
      </c>
      <c r="V655" s="7">
        <f>Data[[#This Row],[pledged]]*VLOOKUP(Data[[#This Row],[currency]], 'Exchange Rates'!$A$1:$C$14, 3, 0)</f>
        <v>106084.5</v>
      </c>
    </row>
    <row r="656" spans="1:22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2"/>
        <v>2.6729166666666666</v>
      </c>
      <c r="P656" s="7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2">
        <f t="shared" si="60"/>
        <v>42163.957326388889</v>
      </c>
      <c r="T656" s="12">
        <f t="shared" si="61"/>
        <v>42193.957326388889</v>
      </c>
      <c r="U656" s="7">
        <f>Data[[#This Row],[goal]]*VLOOKUP(Data[[#This Row],[currency]], 'Exchange Rates'!$A$1:$C$14, 3, 0)</f>
        <v>12000</v>
      </c>
      <c r="V656" s="7">
        <f>Data[[#This Row],[pledged]]*VLOOKUP(Data[[#This Row],[currency]], 'Exchange Rates'!$A$1:$C$14, 3, 0)</f>
        <v>32075</v>
      </c>
    </row>
    <row r="657" spans="1:22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2"/>
        <v>1.4688749999999999</v>
      </c>
      <c r="P657" s="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2">
        <f t="shared" si="60"/>
        <v>42045.957314814819</v>
      </c>
      <c r="T657" s="12">
        <f t="shared" si="61"/>
        <v>42075.915648148148</v>
      </c>
      <c r="U657" s="7">
        <f>Data[[#This Row],[goal]]*VLOOKUP(Data[[#This Row],[currency]], 'Exchange Rates'!$A$1:$C$14, 3, 0)</f>
        <v>8000</v>
      </c>
      <c r="V657" s="7">
        <f>Data[[#This Row],[pledged]]*VLOOKUP(Data[[#This Row],[currency]], 'Exchange Rates'!$A$1:$C$14, 3, 0)</f>
        <v>11751</v>
      </c>
    </row>
    <row r="658" spans="1:22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2"/>
        <v>2.1356000000000002</v>
      </c>
      <c r="P658" s="7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2">
        <f t="shared" si="60"/>
        <v>42417.804618055554</v>
      </c>
      <c r="T658" s="12">
        <f t="shared" si="61"/>
        <v>42477.762951388882</v>
      </c>
      <c r="U658" s="7">
        <f>Data[[#This Row],[goal]]*VLOOKUP(Data[[#This Row],[currency]], 'Exchange Rates'!$A$1:$C$14, 3, 0)</f>
        <v>5000</v>
      </c>
      <c r="V658" s="7">
        <f>Data[[#This Row],[pledged]]*VLOOKUP(Data[[#This Row],[currency]], 'Exchange Rates'!$A$1:$C$14, 3, 0)</f>
        <v>10678</v>
      </c>
    </row>
    <row r="659" spans="1:22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2"/>
        <v>1.2569999999999999</v>
      </c>
      <c r="P659" s="7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2">
        <f t="shared" si="60"/>
        <v>42331.84574074074</v>
      </c>
      <c r="T659" s="12">
        <f t="shared" si="61"/>
        <v>42361.84574074074</v>
      </c>
      <c r="U659" s="7">
        <f>Data[[#This Row],[goal]]*VLOOKUP(Data[[#This Row],[currency]], 'Exchange Rates'!$A$1:$C$14, 3, 0)</f>
        <v>15000</v>
      </c>
      <c r="V659" s="7">
        <f>Data[[#This Row],[pledged]]*VLOOKUP(Data[[#This Row],[currency]], 'Exchange Rates'!$A$1:$C$14, 3, 0)</f>
        <v>18855</v>
      </c>
    </row>
    <row r="660" spans="1:22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2"/>
        <v>1.0446206037108834</v>
      </c>
      <c r="P660" s="7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2">
        <f t="shared" si="60"/>
        <v>42179.160752314812</v>
      </c>
      <c r="T660" s="12">
        <f t="shared" si="61"/>
        <v>42211.75</v>
      </c>
      <c r="U660" s="7">
        <f>Data[[#This Row],[goal]]*VLOOKUP(Data[[#This Row],[currency]], 'Exchange Rates'!$A$1:$C$14, 3, 0)</f>
        <v>28888</v>
      </c>
      <c r="V660" s="7">
        <f>Data[[#This Row],[pledged]]*VLOOKUP(Data[[#This Row],[currency]], 'Exchange Rates'!$A$1:$C$14, 3, 0)</f>
        <v>30177</v>
      </c>
    </row>
    <row r="661" spans="1:22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2"/>
        <v>1.0056666666666667</v>
      </c>
      <c r="P661" s="7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2">
        <f t="shared" si="60"/>
        <v>42209.593692129631</v>
      </c>
      <c r="T661" s="12">
        <f t="shared" si="61"/>
        <v>42239.593692129631</v>
      </c>
      <c r="U661" s="7">
        <f>Data[[#This Row],[goal]]*VLOOKUP(Data[[#This Row],[currency]], 'Exchange Rates'!$A$1:$C$14, 3, 0)</f>
        <v>3000</v>
      </c>
      <c r="V661" s="7">
        <f>Data[[#This Row],[pledged]]*VLOOKUP(Data[[#This Row],[currency]], 'Exchange Rates'!$A$1:$C$14, 3, 0)</f>
        <v>3017</v>
      </c>
    </row>
    <row r="662" spans="1:22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2"/>
        <v>3.058E-2</v>
      </c>
      <c r="P662" s="7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2">
        <f t="shared" si="60"/>
        <v>41922.741655092592</v>
      </c>
      <c r="T662" s="12">
        <f t="shared" si="61"/>
        <v>41952.783321759263</v>
      </c>
      <c r="U662" s="7">
        <f>Data[[#This Row],[goal]]*VLOOKUP(Data[[#This Row],[currency]], 'Exchange Rates'!$A$1:$C$14, 3, 0)</f>
        <v>50000</v>
      </c>
      <c r="V662" s="7">
        <f>Data[[#This Row],[pledged]]*VLOOKUP(Data[[#This Row],[currency]], 'Exchange Rates'!$A$1:$C$14, 3, 0)</f>
        <v>1529</v>
      </c>
    </row>
    <row r="663" spans="1:22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2"/>
        <v>9.4999999999999998E-3</v>
      </c>
      <c r="P663" s="7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2">
        <f t="shared" si="60"/>
        <v>42636.645358796297</v>
      </c>
      <c r="T663" s="12">
        <f t="shared" si="61"/>
        <v>42666.645358796297</v>
      </c>
      <c r="U663" s="7">
        <f>Data[[#This Row],[goal]]*VLOOKUP(Data[[#This Row],[currency]], 'Exchange Rates'!$A$1:$C$14, 3, 0)</f>
        <v>10000</v>
      </c>
      <c r="V663" s="7">
        <f>Data[[#This Row],[pledged]]*VLOOKUP(Data[[#This Row],[currency]], 'Exchange Rates'!$A$1:$C$14, 3, 0)</f>
        <v>95</v>
      </c>
    </row>
    <row r="664" spans="1:22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2"/>
        <v>4.0000000000000001E-3</v>
      </c>
      <c r="P664" s="7">
        <f t="shared" si="63"/>
        <v>39</v>
      </c>
      <c r="Q664" t="str">
        <f t="shared" si="64"/>
        <v>technology</v>
      </c>
      <c r="R664" t="str">
        <f t="shared" si="65"/>
        <v>wearables</v>
      </c>
      <c r="S664" s="12">
        <f t="shared" si="60"/>
        <v>41990.438043981485</v>
      </c>
      <c r="T664" s="12">
        <f t="shared" si="61"/>
        <v>42020.438043981485</v>
      </c>
      <c r="U664" s="7">
        <f>Data[[#This Row],[goal]]*VLOOKUP(Data[[#This Row],[currency]], 'Exchange Rates'!$A$1:$C$14, 3, 0)</f>
        <v>39000</v>
      </c>
      <c r="V664" s="7">
        <f>Data[[#This Row],[pledged]]*VLOOKUP(Data[[#This Row],[currency]], 'Exchange Rates'!$A$1:$C$14, 3, 0)</f>
        <v>156</v>
      </c>
    </row>
    <row r="665" spans="1:22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2"/>
        <v>3.5000000000000001E-3</v>
      </c>
      <c r="P665" s="7">
        <f t="shared" si="63"/>
        <v>100</v>
      </c>
      <c r="Q665" t="str">
        <f t="shared" si="64"/>
        <v>technology</v>
      </c>
      <c r="R665" t="str">
        <f t="shared" si="65"/>
        <v>wearables</v>
      </c>
      <c r="S665" s="12">
        <f t="shared" si="60"/>
        <v>42173.843240740738</v>
      </c>
      <c r="T665" s="12">
        <f t="shared" si="61"/>
        <v>42203.843240740738</v>
      </c>
      <c r="U665" s="7">
        <f>Data[[#This Row],[goal]]*VLOOKUP(Data[[#This Row],[currency]], 'Exchange Rates'!$A$1:$C$14, 3, 0)</f>
        <v>1256000</v>
      </c>
      <c r="V665" s="7">
        <f>Data[[#This Row],[pledged]]*VLOOKUP(Data[[#This Row],[currency]], 'Exchange Rates'!$A$1:$C$14, 3, 0)</f>
        <v>4396</v>
      </c>
    </row>
    <row r="666" spans="1:22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2"/>
        <v>7.5333333333333335E-2</v>
      </c>
      <c r="P666" s="7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2">
        <f t="shared" si="60"/>
        <v>42077.666377314818</v>
      </c>
      <c r="T666" s="12">
        <f t="shared" si="61"/>
        <v>42107.666377314818</v>
      </c>
      <c r="U666" s="7">
        <f>Data[[#This Row],[goal]]*VLOOKUP(Data[[#This Row],[currency]], 'Exchange Rates'!$A$1:$C$14, 3, 0)</f>
        <v>12000</v>
      </c>
      <c r="V666" s="7">
        <f>Data[[#This Row],[pledged]]*VLOOKUP(Data[[#This Row],[currency]], 'Exchange Rates'!$A$1:$C$14, 3, 0)</f>
        <v>904</v>
      </c>
    </row>
    <row r="667" spans="1:22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2"/>
        <v>0.18640000000000001</v>
      </c>
      <c r="P667" s="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2">
        <f t="shared" si="60"/>
        <v>42688.711354166662</v>
      </c>
      <c r="T667" s="12">
        <f t="shared" si="61"/>
        <v>42748.711354166662</v>
      </c>
      <c r="U667" s="7">
        <f>Data[[#This Row],[goal]]*VLOOKUP(Data[[#This Row],[currency]], 'Exchange Rates'!$A$1:$C$14, 3, 0)</f>
        <v>10000</v>
      </c>
      <c r="V667" s="7">
        <f>Data[[#This Row],[pledged]]*VLOOKUP(Data[[#This Row],[currency]], 'Exchange Rates'!$A$1:$C$14, 3, 0)</f>
        <v>1864</v>
      </c>
    </row>
    <row r="668" spans="1:22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2"/>
        <v>4.0000000000000003E-5</v>
      </c>
      <c r="P668" s="7">
        <f t="shared" si="63"/>
        <v>2</v>
      </c>
      <c r="Q668" t="str">
        <f t="shared" si="64"/>
        <v>technology</v>
      </c>
      <c r="R668" t="str">
        <f t="shared" si="65"/>
        <v>wearables</v>
      </c>
      <c r="S668" s="12">
        <f t="shared" si="60"/>
        <v>41838.832152777781</v>
      </c>
      <c r="T668" s="12">
        <f t="shared" si="61"/>
        <v>41868.832152777781</v>
      </c>
      <c r="U668" s="7">
        <f>Data[[#This Row],[goal]]*VLOOKUP(Data[[#This Row],[currency]], 'Exchange Rates'!$A$1:$C$14, 3, 0)</f>
        <v>200000</v>
      </c>
      <c r="V668" s="7">
        <f>Data[[#This Row],[pledged]]*VLOOKUP(Data[[#This Row],[currency]], 'Exchange Rates'!$A$1:$C$14, 3, 0)</f>
        <v>8</v>
      </c>
    </row>
    <row r="669" spans="1:22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2"/>
        <v>0.1002</v>
      </c>
      <c r="P669" s="7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2">
        <f t="shared" si="60"/>
        <v>42632.373414351852</v>
      </c>
      <c r="T669" s="12">
        <f t="shared" si="61"/>
        <v>42672.373414351852</v>
      </c>
      <c r="U669" s="7">
        <f>Data[[#This Row],[goal]]*VLOOKUP(Data[[#This Row],[currency]], 'Exchange Rates'!$A$1:$C$14, 3, 0)</f>
        <v>42000</v>
      </c>
      <c r="V669" s="7">
        <f>Data[[#This Row],[pledged]]*VLOOKUP(Data[[#This Row],[currency]], 'Exchange Rates'!$A$1:$C$14, 3, 0)</f>
        <v>4208.3999999999996</v>
      </c>
    </row>
    <row r="670" spans="1:22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2"/>
        <v>4.5600000000000002E-2</v>
      </c>
      <c r="P670" s="7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2">
        <f t="shared" si="60"/>
        <v>42090.831273148149</v>
      </c>
      <c r="T670" s="12">
        <f t="shared" si="61"/>
        <v>42135.831273148149</v>
      </c>
      <c r="U670" s="7">
        <f>Data[[#This Row],[goal]]*VLOOKUP(Data[[#This Row],[currency]], 'Exchange Rates'!$A$1:$C$14, 3, 0)</f>
        <v>15000</v>
      </c>
      <c r="V670" s="7">
        <f>Data[[#This Row],[pledged]]*VLOOKUP(Data[[#This Row],[currency]], 'Exchange Rates'!$A$1:$C$14, 3, 0)</f>
        <v>684</v>
      </c>
    </row>
    <row r="671" spans="1:22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2"/>
        <v>0.21507499999999999</v>
      </c>
      <c r="P671" s="7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2">
        <f t="shared" si="60"/>
        <v>42527.625671296293</v>
      </c>
      <c r="T671" s="12">
        <f t="shared" si="61"/>
        <v>42557.625671296293</v>
      </c>
      <c r="U671" s="7">
        <f>Data[[#This Row],[goal]]*VLOOKUP(Data[[#This Row],[currency]], 'Exchange Rates'!$A$1:$C$14, 3, 0)</f>
        <v>1757999.9999999998</v>
      </c>
      <c r="V671" s="7">
        <f>Data[[#This Row],[pledged]]*VLOOKUP(Data[[#This Row],[currency]], 'Exchange Rates'!$A$1:$C$14, 3, 0)</f>
        <v>378101.85</v>
      </c>
    </row>
    <row r="672" spans="1:22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2"/>
        <v>0.29276666666666668</v>
      </c>
      <c r="P672" s="7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2">
        <f t="shared" si="60"/>
        <v>42506.709722222222</v>
      </c>
      <c r="T672" s="12">
        <f t="shared" si="61"/>
        <v>42540.340277777781</v>
      </c>
      <c r="U672" s="7">
        <f>Data[[#This Row],[goal]]*VLOOKUP(Data[[#This Row],[currency]], 'Exchange Rates'!$A$1:$C$14, 3, 0)</f>
        <v>75600</v>
      </c>
      <c r="V672" s="7">
        <f>Data[[#This Row],[pledged]]*VLOOKUP(Data[[#This Row],[currency]], 'Exchange Rates'!$A$1:$C$14, 3, 0)</f>
        <v>22133.16</v>
      </c>
    </row>
    <row r="673" spans="1:22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2"/>
        <v>0.39426666666666665</v>
      </c>
      <c r="P673" s="7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2">
        <f t="shared" si="60"/>
        <v>41984.692731481482</v>
      </c>
      <c r="T673" s="12">
        <f t="shared" si="61"/>
        <v>42018.166666666672</v>
      </c>
      <c r="U673" s="7">
        <f>Data[[#This Row],[goal]]*VLOOKUP(Data[[#This Row],[currency]], 'Exchange Rates'!$A$1:$C$14, 3, 0)</f>
        <v>30000</v>
      </c>
      <c r="V673" s="7">
        <f>Data[[#This Row],[pledged]]*VLOOKUP(Data[[#This Row],[currency]], 'Exchange Rates'!$A$1:$C$14, 3, 0)</f>
        <v>11828</v>
      </c>
    </row>
    <row r="674" spans="1:22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2"/>
        <v>0.21628</v>
      </c>
      <c r="P674" s="7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2">
        <f t="shared" si="60"/>
        <v>41974.219490740739</v>
      </c>
      <c r="T674" s="12">
        <f t="shared" si="61"/>
        <v>42005.207638888889</v>
      </c>
      <c r="U674" s="7">
        <f>Data[[#This Row],[goal]]*VLOOKUP(Data[[#This Row],[currency]], 'Exchange Rates'!$A$1:$C$14, 3, 0)</f>
        <v>50000</v>
      </c>
      <c r="V674" s="7">
        <f>Data[[#This Row],[pledged]]*VLOOKUP(Data[[#This Row],[currency]], 'Exchange Rates'!$A$1:$C$14, 3, 0)</f>
        <v>10814</v>
      </c>
    </row>
    <row r="675" spans="1:22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2"/>
        <v>2.0500000000000002E-3</v>
      </c>
      <c r="P675" s="7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2">
        <f t="shared" si="60"/>
        <v>41838.840474537035</v>
      </c>
      <c r="T675" s="12">
        <f t="shared" si="61"/>
        <v>41883.840474537035</v>
      </c>
      <c r="U675" s="7">
        <f>Data[[#This Row],[goal]]*VLOOKUP(Data[[#This Row],[currency]], 'Exchange Rates'!$A$1:$C$14, 3, 0)</f>
        <v>100000</v>
      </c>
      <c r="V675" s="7">
        <f>Data[[#This Row],[pledged]]*VLOOKUP(Data[[#This Row],[currency]], 'Exchange Rates'!$A$1:$C$14, 3, 0)</f>
        <v>205</v>
      </c>
    </row>
    <row r="676" spans="1:22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2"/>
        <v>2.9999999999999997E-4</v>
      </c>
      <c r="P676" s="7">
        <f t="shared" si="63"/>
        <v>7.5</v>
      </c>
      <c r="Q676" t="str">
        <f t="shared" si="64"/>
        <v>technology</v>
      </c>
      <c r="R676" t="str">
        <f t="shared" si="65"/>
        <v>wearables</v>
      </c>
      <c r="S676" s="12">
        <f t="shared" si="60"/>
        <v>41803.116053240738</v>
      </c>
      <c r="T676" s="12">
        <f t="shared" si="61"/>
        <v>41863.116053240738</v>
      </c>
      <c r="U676" s="7">
        <f>Data[[#This Row],[goal]]*VLOOKUP(Data[[#This Row],[currency]], 'Exchange Rates'!$A$1:$C$14, 3, 0)</f>
        <v>50000</v>
      </c>
      <c r="V676" s="7">
        <f>Data[[#This Row],[pledged]]*VLOOKUP(Data[[#This Row],[currency]], 'Exchange Rates'!$A$1:$C$14, 3, 0)</f>
        <v>15</v>
      </c>
    </row>
    <row r="677" spans="1:22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2"/>
        <v>0.14849999999999999</v>
      </c>
      <c r="P677" s="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2">
        <f t="shared" si="60"/>
        <v>41975.930601851855</v>
      </c>
      <c r="T677" s="12">
        <f t="shared" si="61"/>
        <v>42005.290972222225</v>
      </c>
      <c r="U677" s="7">
        <f>Data[[#This Row],[goal]]*VLOOKUP(Data[[#This Row],[currency]], 'Exchange Rates'!$A$1:$C$14, 3, 0)</f>
        <v>6000</v>
      </c>
      <c r="V677" s="7">
        <f>Data[[#This Row],[pledged]]*VLOOKUP(Data[[#This Row],[currency]], 'Exchange Rates'!$A$1:$C$14, 3, 0)</f>
        <v>891</v>
      </c>
    </row>
    <row r="678" spans="1:22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2"/>
        <v>1.4710000000000001E-2</v>
      </c>
      <c r="P678" s="7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2">
        <f t="shared" si="60"/>
        <v>42012.768298611118</v>
      </c>
      <c r="T678" s="12">
        <f t="shared" si="61"/>
        <v>42042.768298611118</v>
      </c>
      <c r="U678" s="7">
        <f>Data[[#This Row],[goal]]*VLOOKUP(Data[[#This Row],[currency]], 'Exchange Rates'!$A$1:$C$14, 3, 0)</f>
        <v>132000</v>
      </c>
      <c r="V678" s="7">
        <f>Data[[#This Row],[pledged]]*VLOOKUP(Data[[#This Row],[currency]], 'Exchange Rates'!$A$1:$C$14, 3, 0)</f>
        <v>1941.72</v>
      </c>
    </row>
    <row r="679" spans="1:22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2"/>
        <v>0.25584000000000001</v>
      </c>
      <c r="P679" s="7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2">
        <f t="shared" si="60"/>
        <v>42504.403877314813</v>
      </c>
      <c r="T679" s="12">
        <f t="shared" si="61"/>
        <v>42549.403877314813</v>
      </c>
      <c r="U679" s="7">
        <f>Data[[#This Row],[goal]]*VLOOKUP(Data[[#This Row],[currency]], 'Exchange Rates'!$A$1:$C$14, 3, 0)</f>
        <v>42000</v>
      </c>
      <c r="V679" s="7">
        <f>Data[[#This Row],[pledged]]*VLOOKUP(Data[[#This Row],[currency]], 'Exchange Rates'!$A$1:$C$14, 3, 0)</f>
        <v>10745.279999999999</v>
      </c>
    </row>
    <row r="680" spans="1:22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2"/>
        <v>3.8206896551724136E-2</v>
      </c>
      <c r="P680" s="7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2">
        <f t="shared" si="60"/>
        <v>42481.376597222217</v>
      </c>
      <c r="T680" s="12">
        <f t="shared" si="61"/>
        <v>42511.376597222217</v>
      </c>
      <c r="U680" s="7">
        <f>Data[[#This Row],[goal]]*VLOOKUP(Data[[#This Row],[currency]], 'Exchange Rates'!$A$1:$C$14, 3, 0)</f>
        <v>29000</v>
      </c>
      <c r="V680" s="7">
        <f>Data[[#This Row],[pledged]]*VLOOKUP(Data[[#This Row],[currency]], 'Exchange Rates'!$A$1:$C$14, 3, 0)</f>
        <v>1108</v>
      </c>
    </row>
    <row r="681" spans="1:22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2"/>
        <v>0.15485964912280703</v>
      </c>
      <c r="P681" s="7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2">
        <f t="shared" si="60"/>
        <v>42556.695706018523</v>
      </c>
      <c r="T681" s="12">
        <f t="shared" si="61"/>
        <v>42616.695706018523</v>
      </c>
      <c r="U681" s="7">
        <f>Data[[#This Row],[goal]]*VLOOKUP(Data[[#This Row],[currency]], 'Exchange Rates'!$A$1:$C$14, 3, 0)</f>
        <v>57000</v>
      </c>
      <c r="V681" s="7">
        <f>Data[[#This Row],[pledged]]*VLOOKUP(Data[[#This Row],[currency]], 'Exchange Rates'!$A$1:$C$14, 3, 0)</f>
        <v>8827</v>
      </c>
    </row>
    <row r="682" spans="1:22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2"/>
        <v>0.25912000000000002</v>
      </c>
      <c r="P682" s="7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2">
        <f t="shared" si="60"/>
        <v>41864.501516203702</v>
      </c>
      <c r="T682" s="12">
        <f t="shared" si="61"/>
        <v>41899.501516203702</v>
      </c>
      <c r="U682" s="7">
        <f>Data[[#This Row],[goal]]*VLOOKUP(Data[[#This Row],[currency]], 'Exchange Rates'!$A$1:$C$14, 3, 0)</f>
        <v>75000</v>
      </c>
      <c r="V682" s="7">
        <f>Data[[#This Row],[pledged]]*VLOOKUP(Data[[#This Row],[currency]], 'Exchange Rates'!$A$1:$C$14, 3, 0)</f>
        <v>19434</v>
      </c>
    </row>
    <row r="683" spans="1:22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2"/>
        <v>4.0000000000000002E-4</v>
      </c>
      <c r="P683" s="7">
        <f t="shared" si="63"/>
        <v>1</v>
      </c>
      <c r="Q683" t="str">
        <f t="shared" si="64"/>
        <v>technology</v>
      </c>
      <c r="R683" t="str">
        <f t="shared" si="65"/>
        <v>wearables</v>
      </c>
      <c r="S683" s="12">
        <f t="shared" si="60"/>
        <v>42639.805601851855</v>
      </c>
      <c r="T683" s="12">
        <f t="shared" si="61"/>
        <v>42669.805601851855</v>
      </c>
      <c r="U683" s="7">
        <f>Data[[#This Row],[goal]]*VLOOKUP(Data[[#This Row],[currency]], 'Exchange Rates'!$A$1:$C$14, 3, 0)</f>
        <v>2500</v>
      </c>
      <c r="V683" s="7">
        <f>Data[[#This Row],[pledged]]*VLOOKUP(Data[[#This Row],[currency]], 'Exchange Rates'!$A$1:$C$14, 3, 0)</f>
        <v>1</v>
      </c>
    </row>
    <row r="684" spans="1:22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2"/>
        <v>1.06E-3</v>
      </c>
      <c r="P684" s="7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2">
        <f t="shared" si="60"/>
        <v>42778.765300925923</v>
      </c>
      <c r="T684" s="12">
        <f t="shared" si="61"/>
        <v>42808.723634259266</v>
      </c>
      <c r="U684" s="7">
        <f>Data[[#This Row],[goal]]*VLOOKUP(Data[[#This Row],[currency]], 'Exchange Rates'!$A$1:$C$14, 3, 0)</f>
        <v>50000</v>
      </c>
      <c r="V684" s="7">
        <f>Data[[#This Row],[pledged]]*VLOOKUP(Data[[#This Row],[currency]], 'Exchange Rates'!$A$1:$C$14, 3, 0)</f>
        <v>53</v>
      </c>
    </row>
    <row r="685" spans="1:22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2"/>
        <v>8.5142857142857138E-3</v>
      </c>
      <c r="P685" s="7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2">
        <f t="shared" si="60"/>
        <v>42634.900046296301</v>
      </c>
      <c r="T685" s="12">
        <f t="shared" si="61"/>
        <v>42674.900046296301</v>
      </c>
      <c r="U685" s="7">
        <f>Data[[#This Row],[goal]]*VLOOKUP(Data[[#This Row],[currency]], 'Exchange Rates'!$A$1:$C$14, 3, 0)</f>
        <v>35000</v>
      </c>
      <c r="V685" s="7">
        <f>Data[[#This Row],[pledged]]*VLOOKUP(Data[[#This Row],[currency]], 'Exchange Rates'!$A$1:$C$14, 3, 0)</f>
        <v>298</v>
      </c>
    </row>
    <row r="686" spans="1:22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2"/>
        <v>7.4837500000000001E-2</v>
      </c>
      <c r="P686" s="7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2">
        <f t="shared" si="60"/>
        <v>41809.473275462966</v>
      </c>
      <c r="T686" s="12">
        <f t="shared" si="61"/>
        <v>41845.125</v>
      </c>
      <c r="U686" s="7">
        <f>Data[[#This Row],[goal]]*VLOOKUP(Data[[#This Row],[currency]], 'Exchange Rates'!$A$1:$C$14, 3, 0)</f>
        <v>320000</v>
      </c>
      <c r="V686" s="7">
        <f>Data[[#This Row],[pledged]]*VLOOKUP(Data[[#This Row],[currency]], 'Exchange Rates'!$A$1:$C$14, 3, 0)</f>
        <v>23948</v>
      </c>
    </row>
    <row r="687" spans="1:22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2"/>
        <v>0.27650000000000002</v>
      </c>
      <c r="P687" s="7">
        <f t="shared" si="63"/>
        <v>55.3</v>
      </c>
      <c r="Q687" t="str">
        <f t="shared" si="64"/>
        <v>technology</v>
      </c>
      <c r="R687" t="str">
        <f t="shared" si="65"/>
        <v>wearables</v>
      </c>
      <c r="S687" s="12">
        <f t="shared" si="60"/>
        <v>41971.866574074069</v>
      </c>
      <c r="T687" s="12">
        <f t="shared" si="61"/>
        <v>42016.866574074069</v>
      </c>
      <c r="U687" s="7">
        <f>Data[[#This Row],[goal]]*VLOOKUP(Data[[#This Row],[currency]], 'Exchange Rates'!$A$1:$C$14, 3, 0)</f>
        <v>2000</v>
      </c>
      <c r="V687" s="7">
        <f>Data[[#This Row],[pledged]]*VLOOKUP(Data[[#This Row],[currency]], 'Exchange Rates'!$A$1:$C$14, 3, 0)</f>
        <v>553</v>
      </c>
    </row>
    <row r="688" spans="1:22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2"/>
        <v>0</v>
      </c>
      <c r="P688" s="7">
        <f t="shared" si="63"/>
        <v>0</v>
      </c>
      <c r="Q688" t="str">
        <f t="shared" si="64"/>
        <v>technology</v>
      </c>
      <c r="R688" t="str">
        <f t="shared" si="65"/>
        <v>wearables</v>
      </c>
      <c r="S688" s="12">
        <f t="shared" si="60"/>
        <v>42189.673263888893</v>
      </c>
      <c r="T688" s="12">
        <f t="shared" si="61"/>
        <v>42219.673263888893</v>
      </c>
      <c r="U688" s="7">
        <f>Data[[#This Row],[goal]]*VLOOKUP(Data[[#This Row],[currency]], 'Exchange Rates'!$A$1:$C$14, 3, 0)</f>
        <v>420000</v>
      </c>
      <c r="V688" s="7">
        <f>Data[[#This Row],[pledged]]*VLOOKUP(Data[[#This Row],[currency]], 'Exchange Rates'!$A$1:$C$14, 3, 0)</f>
        <v>0</v>
      </c>
    </row>
    <row r="689" spans="1:22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2"/>
        <v>3.5499999999999997E-2</v>
      </c>
      <c r="P689" s="7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2">
        <f t="shared" si="60"/>
        <v>42711.750613425931</v>
      </c>
      <c r="T689" s="12">
        <f t="shared" si="61"/>
        <v>42771.750613425931</v>
      </c>
      <c r="U689" s="7">
        <f>Data[[#This Row],[goal]]*VLOOKUP(Data[[#This Row],[currency]], 'Exchange Rates'!$A$1:$C$14, 3, 0)</f>
        <v>2114000</v>
      </c>
      <c r="V689" s="7">
        <f>Data[[#This Row],[pledged]]*VLOOKUP(Data[[#This Row],[currency]], 'Exchange Rates'!$A$1:$C$14, 3, 0)</f>
        <v>75047</v>
      </c>
    </row>
    <row r="690" spans="1:22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2"/>
        <v>0.72989999999999999</v>
      </c>
      <c r="P690" s="7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2">
        <f t="shared" si="60"/>
        <v>42262.104780092588</v>
      </c>
      <c r="T690" s="12">
        <f t="shared" si="61"/>
        <v>42292.104780092588</v>
      </c>
      <c r="U690" s="7">
        <f>Data[[#This Row],[goal]]*VLOOKUP(Data[[#This Row],[currency]], 'Exchange Rates'!$A$1:$C$14, 3, 0)</f>
        <v>20000</v>
      </c>
      <c r="V690" s="7">
        <f>Data[[#This Row],[pledged]]*VLOOKUP(Data[[#This Row],[currency]], 'Exchange Rates'!$A$1:$C$14, 3, 0)</f>
        <v>14598</v>
      </c>
    </row>
    <row r="691" spans="1:22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2"/>
        <v>0.57648750000000004</v>
      </c>
      <c r="P691" s="7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2">
        <f t="shared" si="60"/>
        <v>42675.66778935185</v>
      </c>
      <c r="T691" s="12">
        <f t="shared" si="61"/>
        <v>42712.207638888889</v>
      </c>
      <c r="U691" s="7">
        <f>Data[[#This Row],[goal]]*VLOOKUP(Data[[#This Row],[currency]], 'Exchange Rates'!$A$1:$C$14, 3, 0)</f>
        <v>200000</v>
      </c>
      <c r="V691" s="7">
        <f>Data[[#This Row],[pledged]]*VLOOKUP(Data[[#This Row],[currency]], 'Exchange Rates'!$A$1:$C$14, 3, 0)</f>
        <v>115297.5</v>
      </c>
    </row>
    <row r="692" spans="1:22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2"/>
        <v>0.1234</v>
      </c>
      <c r="P692" s="7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2">
        <f t="shared" si="60"/>
        <v>42579.634733796294</v>
      </c>
      <c r="T692" s="12">
        <f t="shared" si="61"/>
        <v>42622.25</v>
      </c>
      <c r="U692" s="7">
        <f>Data[[#This Row],[goal]]*VLOOKUP(Data[[#This Row],[currency]], 'Exchange Rates'!$A$1:$C$14, 3, 0)</f>
        <v>20000</v>
      </c>
      <c r="V692" s="7">
        <f>Data[[#This Row],[pledged]]*VLOOKUP(Data[[#This Row],[currency]], 'Exchange Rates'!$A$1:$C$14, 3, 0)</f>
        <v>2468</v>
      </c>
    </row>
    <row r="693" spans="1:22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2"/>
        <v>5.1999999999999998E-3</v>
      </c>
      <c r="P693" s="7">
        <f t="shared" si="63"/>
        <v>26</v>
      </c>
      <c r="Q693" t="str">
        <f t="shared" si="64"/>
        <v>technology</v>
      </c>
      <c r="R693" t="str">
        <f t="shared" si="65"/>
        <v>wearables</v>
      </c>
      <c r="S693" s="12">
        <f t="shared" si="60"/>
        <v>42158.028310185182</v>
      </c>
      <c r="T693" s="12">
        <f t="shared" si="61"/>
        <v>42186.028310185182</v>
      </c>
      <c r="U693" s="7">
        <f>Data[[#This Row],[goal]]*VLOOKUP(Data[[#This Row],[currency]], 'Exchange Rates'!$A$1:$C$14, 3, 0)</f>
        <v>50000</v>
      </c>
      <c r="V693" s="7">
        <f>Data[[#This Row],[pledged]]*VLOOKUP(Data[[#This Row],[currency]], 'Exchange Rates'!$A$1:$C$14, 3, 0)</f>
        <v>260</v>
      </c>
    </row>
    <row r="694" spans="1:22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2"/>
        <v>6.5299999999999997E-2</v>
      </c>
      <c r="P694" s="7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2">
        <f t="shared" si="60"/>
        <v>42696.37572916667</v>
      </c>
      <c r="T694" s="12">
        <f t="shared" si="61"/>
        <v>42726.37572916667</v>
      </c>
      <c r="U694" s="7">
        <f>Data[[#This Row],[goal]]*VLOOKUP(Data[[#This Row],[currency]], 'Exchange Rates'!$A$1:$C$14, 3, 0)</f>
        <v>15400</v>
      </c>
      <c r="V694" s="7">
        <f>Data[[#This Row],[pledged]]*VLOOKUP(Data[[#This Row],[currency]], 'Exchange Rates'!$A$1:$C$14, 3, 0)</f>
        <v>1005.62</v>
      </c>
    </row>
    <row r="695" spans="1:22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2"/>
        <v>0.35338000000000003</v>
      </c>
      <c r="P695" s="7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2">
        <f t="shared" si="60"/>
        <v>42094.808182870373</v>
      </c>
      <c r="T695" s="12">
        <f t="shared" si="61"/>
        <v>42124.808182870373</v>
      </c>
      <c r="U695" s="7">
        <f>Data[[#This Row],[goal]]*VLOOKUP(Data[[#This Row],[currency]], 'Exchange Rates'!$A$1:$C$14, 3, 0)</f>
        <v>100000</v>
      </c>
      <c r="V695" s="7">
        <f>Data[[#This Row],[pledged]]*VLOOKUP(Data[[#This Row],[currency]], 'Exchange Rates'!$A$1:$C$14, 3, 0)</f>
        <v>35338</v>
      </c>
    </row>
    <row r="696" spans="1:22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2"/>
        <v>3.933333333333333E-3</v>
      </c>
      <c r="P696" s="7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2">
        <f t="shared" si="60"/>
        <v>42737.663877314815</v>
      </c>
      <c r="T696" s="12">
        <f t="shared" si="61"/>
        <v>42767.663877314815</v>
      </c>
      <c r="U696" s="7">
        <f>Data[[#This Row],[goal]]*VLOOKUP(Data[[#This Row],[currency]], 'Exchange Rates'!$A$1:$C$14, 3, 0)</f>
        <v>150000</v>
      </c>
      <c r="V696" s="7">
        <f>Data[[#This Row],[pledged]]*VLOOKUP(Data[[#This Row],[currency]], 'Exchange Rates'!$A$1:$C$14, 3, 0)</f>
        <v>590</v>
      </c>
    </row>
    <row r="697" spans="1:22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2"/>
        <v>1.06E-2</v>
      </c>
      <c r="P697" s="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2">
        <f t="shared" si="60"/>
        <v>41913.521064814813</v>
      </c>
      <c r="T697" s="12">
        <f t="shared" si="61"/>
        <v>41943.521064814813</v>
      </c>
      <c r="U697" s="7">
        <f>Data[[#This Row],[goal]]*VLOOKUP(Data[[#This Row],[currency]], 'Exchange Rates'!$A$1:$C$14, 3, 0)</f>
        <v>60000</v>
      </c>
      <c r="V697" s="7">
        <f>Data[[#This Row],[pledged]]*VLOOKUP(Data[[#This Row],[currency]], 'Exchange Rates'!$A$1:$C$14, 3, 0)</f>
        <v>636</v>
      </c>
    </row>
    <row r="698" spans="1:22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2"/>
        <v>5.7142857142857145E-6</v>
      </c>
      <c r="P698" s="7">
        <f t="shared" si="63"/>
        <v>1</v>
      </c>
      <c r="Q698" t="str">
        <f t="shared" si="64"/>
        <v>technology</v>
      </c>
      <c r="R698" t="str">
        <f t="shared" si="65"/>
        <v>wearables</v>
      </c>
      <c r="S698" s="12">
        <f t="shared" si="60"/>
        <v>41815.927106481482</v>
      </c>
      <c r="T698" s="12">
        <f t="shared" si="61"/>
        <v>41845.927106481482</v>
      </c>
      <c r="U698" s="7">
        <f>Data[[#This Row],[goal]]*VLOOKUP(Data[[#This Row],[currency]], 'Exchange Rates'!$A$1:$C$14, 3, 0)</f>
        <v>147000</v>
      </c>
      <c r="V698" s="7">
        <f>Data[[#This Row],[pledged]]*VLOOKUP(Data[[#This Row],[currency]], 'Exchange Rates'!$A$1:$C$14, 3, 0)</f>
        <v>0.84</v>
      </c>
    </row>
    <row r="699" spans="1:22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2"/>
        <v>0.46379999999999999</v>
      </c>
      <c r="P699" s="7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2">
        <f t="shared" si="60"/>
        <v>42388.523020833338</v>
      </c>
      <c r="T699" s="12">
        <f t="shared" si="61"/>
        <v>42403.523020833338</v>
      </c>
      <c r="U699" s="7">
        <f>Data[[#This Row],[goal]]*VLOOKUP(Data[[#This Row],[currency]], 'Exchange Rates'!$A$1:$C$14, 3, 0)</f>
        <v>4200</v>
      </c>
      <c r="V699" s="7">
        <f>Data[[#This Row],[pledged]]*VLOOKUP(Data[[#This Row],[currency]], 'Exchange Rates'!$A$1:$C$14, 3, 0)</f>
        <v>1947.96</v>
      </c>
    </row>
    <row r="700" spans="1:22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2"/>
        <v>0.15390000000000001</v>
      </c>
      <c r="P700" s="7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2">
        <f t="shared" si="60"/>
        <v>41866.931076388886</v>
      </c>
      <c r="T700" s="12">
        <f t="shared" si="61"/>
        <v>41900.083333333336</v>
      </c>
      <c r="U700" s="7">
        <f>Data[[#This Row],[goal]]*VLOOKUP(Data[[#This Row],[currency]], 'Exchange Rates'!$A$1:$C$14, 3, 0)</f>
        <v>100000</v>
      </c>
      <c r="V700" s="7">
        <f>Data[[#This Row],[pledged]]*VLOOKUP(Data[[#This Row],[currency]], 'Exchange Rates'!$A$1:$C$14, 3, 0)</f>
        <v>15390</v>
      </c>
    </row>
    <row r="701" spans="1:22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2"/>
        <v>0.824221076923077</v>
      </c>
      <c r="P701" s="7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2">
        <f t="shared" si="60"/>
        <v>41563.485509259262</v>
      </c>
      <c r="T701" s="12">
        <f t="shared" si="61"/>
        <v>41600.666666666664</v>
      </c>
      <c r="U701" s="7">
        <f>Data[[#This Row],[goal]]*VLOOKUP(Data[[#This Row],[currency]], 'Exchange Rates'!$A$1:$C$14, 3, 0)</f>
        <v>130000</v>
      </c>
      <c r="V701" s="7">
        <f>Data[[#This Row],[pledged]]*VLOOKUP(Data[[#This Row],[currency]], 'Exchange Rates'!$A$1:$C$14, 3, 0)</f>
        <v>107148.74</v>
      </c>
    </row>
    <row r="702" spans="1:22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2"/>
        <v>2.6866666666666667E-2</v>
      </c>
      <c r="P702" s="7">
        <f t="shared" si="63"/>
        <v>13</v>
      </c>
      <c r="Q702" t="str">
        <f t="shared" si="64"/>
        <v>technology</v>
      </c>
      <c r="R702" t="str">
        <f t="shared" si="65"/>
        <v>wearables</v>
      </c>
      <c r="S702" s="12">
        <f t="shared" si="60"/>
        <v>42715.688437500001</v>
      </c>
      <c r="T702" s="12">
        <f t="shared" si="61"/>
        <v>42745.688437500001</v>
      </c>
      <c r="U702" s="7">
        <f>Data[[#This Row],[goal]]*VLOOKUP(Data[[#This Row],[currency]], 'Exchange Rates'!$A$1:$C$14, 3, 0)</f>
        <v>12600</v>
      </c>
      <c r="V702" s="7">
        <f>Data[[#This Row],[pledged]]*VLOOKUP(Data[[#This Row],[currency]], 'Exchange Rates'!$A$1:$C$14, 3, 0)</f>
        <v>338.52</v>
      </c>
    </row>
    <row r="703" spans="1:22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2"/>
        <v>0.26600000000000001</v>
      </c>
      <c r="P703" s="7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2">
        <f t="shared" si="60"/>
        <v>41813.662962962961</v>
      </c>
      <c r="T703" s="12">
        <f t="shared" si="61"/>
        <v>41843.662962962961</v>
      </c>
      <c r="U703" s="7">
        <f>Data[[#This Row],[goal]]*VLOOKUP(Data[[#This Row],[currency]], 'Exchange Rates'!$A$1:$C$14, 3, 0)</f>
        <v>17710</v>
      </c>
      <c r="V703" s="7">
        <f>Data[[#This Row],[pledged]]*VLOOKUP(Data[[#This Row],[currency]], 'Exchange Rates'!$A$1:$C$14, 3, 0)</f>
        <v>4710.8599999999997</v>
      </c>
    </row>
    <row r="704" spans="1:22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2"/>
        <v>0.30813400000000002</v>
      </c>
      <c r="P704" s="7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2">
        <f t="shared" si="60"/>
        <v>42668.726701388892</v>
      </c>
      <c r="T704" s="12">
        <f t="shared" si="61"/>
        <v>42698.768368055549</v>
      </c>
      <c r="U704" s="7">
        <f>Data[[#This Row],[goal]]*VLOOKUP(Data[[#This Row],[currency]], 'Exchange Rates'!$A$1:$C$14, 3, 0)</f>
        <v>15000</v>
      </c>
      <c r="V704" s="7">
        <f>Data[[#This Row],[pledged]]*VLOOKUP(Data[[#This Row],[currency]], 'Exchange Rates'!$A$1:$C$14, 3, 0)</f>
        <v>4622.01</v>
      </c>
    </row>
    <row r="705" spans="1:22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2"/>
        <v>5.5800000000000002E-2</v>
      </c>
      <c r="P705" s="7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2">
        <f t="shared" si="60"/>
        <v>42711.950798611113</v>
      </c>
      <c r="T705" s="12">
        <f t="shared" si="61"/>
        <v>42766.98055555555</v>
      </c>
      <c r="U705" s="7">
        <f>Data[[#This Row],[goal]]*VLOOKUP(Data[[#This Row],[currency]], 'Exchange Rates'!$A$1:$C$14, 3, 0)</f>
        <v>15000</v>
      </c>
      <c r="V705" s="7">
        <f>Data[[#This Row],[pledged]]*VLOOKUP(Data[[#This Row],[currency]], 'Exchange Rates'!$A$1:$C$14, 3, 0)</f>
        <v>837</v>
      </c>
    </row>
    <row r="706" spans="1:22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2"/>
        <v>8.7454545454545458E-3</v>
      </c>
      <c r="P706" s="7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2">
        <f t="shared" ref="S706:S769" si="66">(((J706/60)/60)/24)+DATE(1970,1,1)</f>
        <v>42726.192916666667</v>
      </c>
      <c r="T706" s="12">
        <f t="shared" ref="T706:T769" si="67">(((I706/60)/60)/24)+DATE(1970,1,1)</f>
        <v>42786.192916666667</v>
      </c>
      <c r="U706" s="7">
        <f>Data[[#This Row],[goal]]*VLOOKUP(Data[[#This Row],[currency]], 'Exchange Rates'!$A$1:$C$14, 3, 0)</f>
        <v>72600</v>
      </c>
      <c r="V706" s="7">
        <f>Data[[#This Row],[pledged]]*VLOOKUP(Data[[#This Row],[currency]], 'Exchange Rates'!$A$1:$C$14, 3, 0)</f>
        <v>634.92000000000007</v>
      </c>
    </row>
    <row r="707" spans="1:22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8">E707/D707</f>
        <v>9.7699999999999992E-3</v>
      </c>
      <c r="P707" s="7">
        <f t="shared" ref="P707:P770" si="69">IF(L707 = 0, 0, E707/L707)</f>
        <v>195.4</v>
      </c>
      <c r="Q707" t="str">
        <f t="shared" ref="Q707:Q770" si="70">MID(N707, 1, FIND("/", N707)-1)</f>
        <v>technology</v>
      </c>
      <c r="R707" t="str">
        <f t="shared" ref="R707:R770" si="71">MID(N707,  FIND("/", N707)+1, 100)</f>
        <v>wearables</v>
      </c>
      <c r="S707" s="12">
        <f t="shared" si="66"/>
        <v>42726.491643518515</v>
      </c>
      <c r="T707" s="12">
        <f t="shared" si="67"/>
        <v>42756.491643518515</v>
      </c>
      <c r="U707" s="7">
        <f>Data[[#This Row],[goal]]*VLOOKUP(Data[[#This Row],[currency]], 'Exchange Rates'!$A$1:$C$14, 3, 0)</f>
        <v>84000</v>
      </c>
      <c r="V707" s="7">
        <f>Data[[#This Row],[pledged]]*VLOOKUP(Data[[#This Row],[currency]], 'Exchange Rates'!$A$1:$C$14, 3, 0)</f>
        <v>820.68</v>
      </c>
    </row>
    <row r="708" spans="1:22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8"/>
        <v>0</v>
      </c>
      <c r="P708" s="7">
        <f t="shared" si="69"/>
        <v>0</v>
      </c>
      <c r="Q708" t="str">
        <f t="shared" si="70"/>
        <v>technology</v>
      </c>
      <c r="R708" t="str">
        <f t="shared" si="71"/>
        <v>wearables</v>
      </c>
      <c r="S708" s="12">
        <f t="shared" si="66"/>
        <v>42676.995173611111</v>
      </c>
      <c r="T708" s="12">
        <f t="shared" si="67"/>
        <v>42718.777083333334</v>
      </c>
      <c r="U708" s="7">
        <f>Data[[#This Row],[goal]]*VLOOKUP(Data[[#This Row],[currency]], 'Exchange Rates'!$A$1:$C$14, 3, 0)</f>
        <v>84000</v>
      </c>
      <c r="V708" s="7">
        <f>Data[[#This Row],[pledged]]*VLOOKUP(Data[[#This Row],[currency]], 'Exchange Rates'!$A$1:$C$14, 3, 0)</f>
        <v>0</v>
      </c>
    </row>
    <row r="709" spans="1:22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8"/>
        <v>0.78927352941176465</v>
      </c>
      <c r="P709" s="7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2">
        <f t="shared" si="66"/>
        <v>42696.663506944446</v>
      </c>
      <c r="T709" s="12">
        <f t="shared" si="67"/>
        <v>42736.663506944446</v>
      </c>
      <c r="U709" s="7">
        <f>Data[[#This Row],[goal]]*VLOOKUP(Data[[#This Row],[currency]], 'Exchange Rates'!$A$1:$C$14, 3, 0)</f>
        <v>52360</v>
      </c>
      <c r="V709" s="7">
        <f>Data[[#This Row],[pledged]]*VLOOKUP(Data[[#This Row],[currency]], 'Exchange Rates'!$A$1:$C$14, 3, 0)</f>
        <v>41326.362000000001</v>
      </c>
    </row>
    <row r="710" spans="1:22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8"/>
        <v>0.22092500000000001</v>
      </c>
      <c r="P710" s="7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2">
        <f t="shared" si="66"/>
        <v>41835.581018518518</v>
      </c>
      <c r="T710" s="12">
        <f t="shared" si="67"/>
        <v>41895.581018518518</v>
      </c>
      <c r="U710" s="7">
        <f>Data[[#This Row],[goal]]*VLOOKUP(Data[[#This Row],[currency]], 'Exchange Rates'!$A$1:$C$14, 3, 0)</f>
        <v>30800</v>
      </c>
      <c r="V710" s="7">
        <f>Data[[#This Row],[pledged]]*VLOOKUP(Data[[#This Row],[currency]], 'Exchange Rates'!$A$1:$C$14, 3, 0)</f>
        <v>6804.49</v>
      </c>
    </row>
    <row r="711" spans="1:22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8"/>
        <v>4.0666666666666663E-3</v>
      </c>
      <c r="P711" s="7">
        <f t="shared" si="69"/>
        <v>30.5</v>
      </c>
      <c r="Q711" t="str">
        <f t="shared" si="70"/>
        <v>technology</v>
      </c>
      <c r="R711" t="str">
        <f t="shared" si="71"/>
        <v>wearables</v>
      </c>
      <c r="S711" s="12">
        <f t="shared" si="66"/>
        <v>41948.041192129633</v>
      </c>
      <c r="T711" s="12">
        <f t="shared" si="67"/>
        <v>41978.041192129633</v>
      </c>
      <c r="U711" s="7">
        <f>Data[[#This Row],[goal]]*VLOOKUP(Data[[#This Row],[currency]], 'Exchange Rates'!$A$1:$C$14, 3, 0)</f>
        <v>15000</v>
      </c>
      <c r="V711" s="7">
        <f>Data[[#This Row],[pledged]]*VLOOKUP(Data[[#This Row],[currency]], 'Exchange Rates'!$A$1:$C$14, 3, 0)</f>
        <v>61</v>
      </c>
    </row>
    <row r="712" spans="1:22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8"/>
        <v>0</v>
      </c>
      <c r="P712" s="7">
        <f t="shared" si="69"/>
        <v>0</v>
      </c>
      <c r="Q712" t="str">
        <f t="shared" si="70"/>
        <v>technology</v>
      </c>
      <c r="R712" t="str">
        <f t="shared" si="71"/>
        <v>wearables</v>
      </c>
      <c r="S712" s="12">
        <f t="shared" si="66"/>
        <v>41837.984976851854</v>
      </c>
      <c r="T712" s="12">
        <f t="shared" si="67"/>
        <v>41871.030555555553</v>
      </c>
      <c r="U712" s="7">
        <f>Data[[#This Row],[goal]]*VLOOKUP(Data[[#This Row],[currency]], 'Exchange Rates'!$A$1:$C$14, 3, 0)</f>
        <v>1584</v>
      </c>
      <c r="V712" s="7">
        <f>Data[[#This Row],[pledged]]*VLOOKUP(Data[[#This Row],[currency]], 'Exchange Rates'!$A$1:$C$14, 3, 0)</f>
        <v>0</v>
      </c>
    </row>
    <row r="713" spans="1:22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8"/>
        <v>0.33790999999999999</v>
      </c>
      <c r="P713" s="7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2">
        <f t="shared" si="66"/>
        <v>42678.459120370375</v>
      </c>
      <c r="T713" s="12">
        <f t="shared" si="67"/>
        <v>42718.500787037032</v>
      </c>
      <c r="U713" s="7">
        <f>Data[[#This Row],[goal]]*VLOOKUP(Data[[#This Row],[currency]], 'Exchange Rates'!$A$1:$C$14, 3, 0)</f>
        <v>84000</v>
      </c>
      <c r="V713" s="7">
        <f>Data[[#This Row],[pledged]]*VLOOKUP(Data[[#This Row],[currency]], 'Exchange Rates'!$A$1:$C$14, 3, 0)</f>
        <v>28384.44</v>
      </c>
    </row>
    <row r="714" spans="1:22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8"/>
        <v>2.1649484536082476E-3</v>
      </c>
      <c r="P714" s="7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2">
        <f t="shared" si="66"/>
        <v>42384.680925925932</v>
      </c>
      <c r="T714" s="12">
        <f t="shared" si="67"/>
        <v>42414.680925925932</v>
      </c>
      <c r="U714" s="7">
        <f>Data[[#This Row],[goal]]*VLOOKUP(Data[[#This Row],[currency]], 'Exchange Rates'!$A$1:$C$14, 3, 0)</f>
        <v>48500</v>
      </c>
      <c r="V714" s="7">
        <f>Data[[#This Row],[pledged]]*VLOOKUP(Data[[#This Row],[currency]], 'Exchange Rates'!$A$1:$C$14, 3, 0)</f>
        <v>105</v>
      </c>
    </row>
    <row r="715" spans="1:22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8"/>
        <v>7.9600000000000001E-3</v>
      </c>
      <c r="P715" s="7">
        <f t="shared" si="69"/>
        <v>199</v>
      </c>
      <c r="Q715" t="str">
        <f t="shared" si="70"/>
        <v>technology</v>
      </c>
      <c r="R715" t="str">
        <f t="shared" si="71"/>
        <v>wearables</v>
      </c>
      <c r="S715" s="12">
        <f t="shared" si="66"/>
        <v>42496.529305555552</v>
      </c>
      <c r="T715" s="12">
        <f t="shared" si="67"/>
        <v>42526.529305555552</v>
      </c>
      <c r="U715" s="7">
        <f>Data[[#This Row],[goal]]*VLOOKUP(Data[[#This Row],[currency]], 'Exchange Rates'!$A$1:$C$14, 3, 0)</f>
        <v>21000</v>
      </c>
      <c r="V715" s="7">
        <f>Data[[#This Row],[pledged]]*VLOOKUP(Data[[#This Row],[currency]], 'Exchange Rates'!$A$1:$C$14, 3, 0)</f>
        <v>167.16</v>
      </c>
    </row>
    <row r="716" spans="1:22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8"/>
        <v>0.14993333333333334</v>
      </c>
      <c r="P716" s="7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2">
        <f t="shared" si="66"/>
        <v>42734.787986111114</v>
      </c>
      <c r="T716" s="12">
        <f t="shared" si="67"/>
        <v>42794.787986111114</v>
      </c>
      <c r="U716" s="7">
        <f>Data[[#This Row],[goal]]*VLOOKUP(Data[[#This Row],[currency]], 'Exchange Rates'!$A$1:$C$14, 3, 0)</f>
        <v>15000</v>
      </c>
      <c r="V716" s="7">
        <f>Data[[#This Row],[pledged]]*VLOOKUP(Data[[#This Row],[currency]], 'Exchange Rates'!$A$1:$C$14, 3, 0)</f>
        <v>2249</v>
      </c>
    </row>
    <row r="717" spans="1:22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8"/>
        <v>5.0509090909090906E-2</v>
      </c>
      <c r="P717" s="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2">
        <f t="shared" si="66"/>
        <v>42273.090740740736</v>
      </c>
      <c r="T717" s="12">
        <f t="shared" si="67"/>
        <v>42313.132407407407</v>
      </c>
      <c r="U717" s="7">
        <f>Data[[#This Row],[goal]]*VLOOKUP(Data[[#This Row],[currency]], 'Exchange Rates'!$A$1:$C$14, 3, 0)</f>
        <v>27500</v>
      </c>
      <c r="V717" s="7">
        <f>Data[[#This Row],[pledged]]*VLOOKUP(Data[[#This Row],[currency]], 'Exchange Rates'!$A$1:$C$14, 3, 0)</f>
        <v>1389</v>
      </c>
    </row>
    <row r="718" spans="1:22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8"/>
        <v>0.10214285714285715</v>
      </c>
      <c r="P718" s="7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2">
        <f t="shared" si="66"/>
        <v>41940.658645833333</v>
      </c>
      <c r="T718" s="12">
        <f t="shared" si="67"/>
        <v>41974</v>
      </c>
      <c r="U718" s="7">
        <f>Data[[#This Row],[goal]]*VLOOKUP(Data[[#This Row],[currency]], 'Exchange Rates'!$A$1:$C$14, 3, 0)</f>
        <v>7000</v>
      </c>
      <c r="V718" s="7">
        <f>Data[[#This Row],[pledged]]*VLOOKUP(Data[[#This Row],[currency]], 'Exchange Rates'!$A$1:$C$14, 3, 0)</f>
        <v>715</v>
      </c>
    </row>
    <row r="719" spans="1:22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8"/>
        <v>3.0500000000000002E-3</v>
      </c>
      <c r="P719" s="7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2">
        <f t="shared" si="66"/>
        <v>41857.854189814818</v>
      </c>
      <c r="T719" s="12">
        <f t="shared" si="67"/>
        <v>41887.854189814818</v>
      </c>
      <c r="U719" s="7">
        <f>Data[[#This Row],[goal]]*VLOOKUP(Data[[#This Row],[currency]], 'Exchange Rates'!$A$1:$C$14, 3, 0)</f>
        <v>100000</v>
      </c>
      <c r="V719" s="7">
        <f>Data[[#This Row],[pledged]]*VLOOKUP(Data[[#This Row],[currency]], 'Exchange Rates'!$A$1:$C$14, 3, 0)</f>
        <v>305</v>
      </c>
    </row>
    <row r="720" spans="1:22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8"/>
        <v>7.4999999999999997E-3</v>
      </c>
      <c r="P720" s="7">
        <f t="shared" si="69"/>
        <v>22.5</v>
      </c>
      <c r="Q720" t="str">
        <f t="shared" si="70"/>
        <v>technology</v>
      </c>
      <c r="R720" t="str">
        <f t="shared" si="71"/>
        <v>wearables</v>
      </c>
      <c r="S720" s="12">
        <f t="shared" si="66"/>
        <v>42752.845451388886</v>
      </c>
      <c r="T720" s="12">
        <f t="shared" si="67"/>
        <v>42784.249305555553</v>
      </c>
      <c r="U720" s="7">
        <f>Data[[#This Row],[goal]]*VLOOKUP(Data[[#This Row],[currency]], 'Exchange Rates'!$A$1:$C$14, 3, 0)</f>
        <v>12000</v>
      </c>
      <c r="V720" s="7">
        <f>Data[[#This Row],[pledged]]*VLOOKUP(Data[[#This Row],[currency]], 'Exchange Rates'!$A$1:$C$14, 3, 0)</f>
        <v>90</v>
      </c>
    </row>
    <row r="721" spans="1:22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8"/>
        <v>1.2933333333333333E-2</v>
      </c>
      <c r="P721" s="7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2">
        <f t="shared" si="66"/>
        <v>42409.040231481486</v>
      </c>
      <c r="T721" s="12">
        <f t="shared" si="67"/>
        <v>42423.040231481486</v>
      </c>
      <c r="U721" s="7">
        <f>Data[[#This Row],[goal]]*VLOOKUP(Data[[#This Row],[currency]], 'Exchange Rates'!$A$1:$C$14, 3, 0)</f>
        <v>15000</v>
      </c>
      <c r="V721" s="7">
        <f>Data[[#This Row],[pledged]]*VLOOKUP(Data[[#This Row],[currency]], 'Exchange Rates'!$A$1:$C$14, 3, 0)</f>
        <v>194</v>
      </c>
    </row>
    <row r="722" spans="1:22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8"/>
        <v>1.4394736842105262</v>
      </c>
      <c r="P722" s="7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2">
        <f t="shared" si="66"/>
        <v>40909.649201388893</v>
      </c>
      <c r="T722" s="12">
        <f t="shared" si="67"/>
        <v>40937.649201388893</v>
      </c>
      <c r="U722" s="7">
        <f>Data[[#This Row],[goal]]*VLOOKUP(Data[[#This Row],[currency]], 'Exchange Rates'!$A$1:$C$14, 3, 0)</f>
        <v>1900</v>
      </c>
      <c r="V722" s="7">
        <f>Data[[#This Row],[pledged]]*VLOOKUP(Data[[#This Row],[currency]], 'Exchange Rates'!$A$1:$C$14, 3, 0)</f>
        <v>2735</v>
      </c>
    </row>
    <row r="723" spans="1:22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8"/>
        <v>1.2210975609756098</v>
      </c>
      <c r="P723" s="7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2">
        <f t="shared" si="66"/>
        <v>41807.571840277778</v>
      </c>
      <c r="T723" s="12">
        <f t="shared" si="67"/>
        <v>41852.571840277778</v>
      </c>
      <c r="U723" s="7">
        <f>Data[[#This Row],[goal]]*VLOOKUP(Data[[#This Row],[currency]], 'Exchange Rates'!$A$1:$C$14, 3, 0)</f>
        <v>8200</v>
      </c>
      <c r="V723" s="7">
        <f>Data[[#This Row],[pledged]]*VLOOKUP(Data[[#This Row],[currency]], 'Exchange Rates'!$A$1:$C$14, 3, 0)</f>
        <v>10013</v>
      </c>
    </row>
    <row r="724" spans="1:22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8"/>
        <v>1.3202400000000001</v>
      </c>
      <c r="P724" s="7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2">
        <f t="shared" si="66"/>
        <v>40977.805300925924</v>
      </c>
      <c r="T724" s="12">
        <f t="shared" si="67"/>
        <v>41007.76363425926</v>
      </c>
      <c r="U724" s="7">
        <f>Data[[#This Row],[goal]]*VLOOKUP(Data[[#This Row],[currency]], 'Exchange Rates'!$A$1:$C$14, 3, 0)</f>
        <v>25000</v>
      </c>
      <c r="V724" s="7">
        <f>Data[[#This Row],[pledged]]*VLOOKUP(Data[[#This Row],[currency]], 'Exchange Rates'!$A$1:$C$14, 3, 0)</f>
        <v>33006</v>
      </c>
    </row>
    <row r="725" spans="1:22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8"/>
        <v>1.0938000000000001</v>
      </c>
      <c r="P725" s="7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2">
        <f t="shared" si="66"/>
        <v>42184.816539351858</v>
      </c>
      <c r="T725" s="12">
        <f t="shared" si="67"/>
        <v>42215.165972222225</v>
      </c>
      <c r="U725" s="7">
        <f>Data[[#This Row],[goal]]*VLOOKUP(Data[[#This Row],[currency]], 'Exchange Rates'!$A$1:$C$14, 3, 0)</f>
        <v>5000</v>
      </c>
      <c r="V725" s="7">
        <f>Data[[#This Row],[pledged]]*VLOOKUP(Data[[#This Row],[currency]], 'Exchange Rates'!$A$1:$C$14, 3, 0)</f>
        <v>5469</v>
      </c>
    </row>
    <row r="726" spans="1:22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8"/>
        <v>1.0547157142857144</v>
      </c>
      <c r="P726" s="7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2">
        <f t="shared" si="66"/>
        <v>40694.638460648144</v>
      </c>
      <c r="T726" s="12">
        <f t="shared" si="67"/>
        <v>40724.638460648144</v>
      </c>
      <c r="U726" s="7">
        <f>Data[[#This Row],[goal]]*VLOOKUP(Data[[#This Row],[currency]], 'Exchange Rates'!$A$1:$C$14, 3, 0)</f>
        <v>7000</v>
      </c>
      <c r="V726" s="7">
        <f>Data[[#This Row],[pledged]]*VLOOKUP(Data[[#This Row],[currency]], 'Exchange Rates'!$A$1:$C$14, 3, 0)</f>
        <v>7383.01</v>
      </c>
    </row>
    <row r="727" spans="1:22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8"/>
        <v>1.0035000000000001</v>
      </c>
      <c r="P727" s="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2">
        <f t="shared" si="66"/>
        <v>42321.626296296294</v>
      </c>
      <c r="T727" s="12">
        <f t="shared" si="67"/>
        <v>42351.626296296294</v>
      </c>
      <c r="U727" s="7">
        <f>Data[[#This Row],[goal]]*VLOOKUP(Data[[#This Row],[currency]], 'Exchange Rates'!$A$1:$C$14, 3, 0)</f>
        <v>20000</v>
      </c>
      <c r="V727" s="7">
        <f>Data[[#This Row],[pledged]]*VLOOKUP(Data[[#This Row],[currency]], 'Exchange Rates'!$A$1:$C$14, 3, 0)</f>
        <v>20070</v>
      </c>
    </row>
    <row r="728" spans="1:22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8"/>
        <v>1.014</v>
      </c>
      <c r="P728" s="7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2">
        <f t="shared" si="66"/>
        <v>41346.042673611111</v>
      </c>
      <c r="T728" s="12">
        <f t="shared" si="67"/>
        <v>41376.042673611111</v>
      </c>
      <c r="U728" s="7">
        <f>Data[[#This Row],[goal]]*VLOOKUP(Data[[#This Row],[currency]], 'Exchange Rates'!$A$1:$C$14, 3, 0)</f>
        <v>2500</v>
      </c>
      <c r="V728" s="7">
        <f>Data[[#This Row],[pledged]]*VLOOKUP(Data[[#This Row],[currency]], 'Exchange Rates'!$A$1:$C$14, 3, 0)</f>
        <v>2535</v>
      </c>
    </row>
    <row r="729" spans="1:22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8"/>
        <v>1.5551428571428572</v>
      </c>
      <c r="P729" s="7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2">
        <f t="shared" si="66"/>
        <v>41247.020243055551</v>
      </c>
      <c r="T729" s="12">
        <f t="shared" si="67"/>
        <v>41288.888888888891</v>
      </c>
      <c r="U729" s="7">
        <f>Data[[#This Row],[goal]]*VLOOKUP(Data[[#This Row],[currency]], 'Exchange Rates'!$A$1:$C$14, 3, 0)</f>
        <v>3500</v>
      </c>
      <c r="V729" s="7">
        <f>Data[[#This Row],[pledged]]*VLOOKUP(Data[[#This Row],[currency]], 'Exchange Rates'!$A$1:$C$14, 3, 0)</f>
        <v>5443</v>
      </c>
    </row>
    <row r="730" spans="1:22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8"/>
        <v>1.05566</v>
      </c>
      <c r="P730" s="7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2">
        <f t="shared" si="66"/>
        <v>40731.837465277778</v>
      </c>
      <c r="T730" s="12">
        <f t="shared" si="67"/>
        <v>40776.837465277778</v>
      </c>
      <c r="U730" s="7">
        <f>Data[[#This Row],[goal]]*VLOOKUP(Data[[#This Row],[currency]], 'Exchange Rates'!$A$1:$C$14, 3, 0)</f>
        <v>7500</v>
      </c>
      <c r="V730" s="7">
        <f>Data[[#This Row],[pledged]]*VLOOKUP(Data[[#This Row],[currency]], 'Exchange Rates'!$A$1:$C$14, 3, 0)</f>
        <v>7917.45</v>
      </c>
    </row>
    <row r="731" spans="1:22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8"/>
        <v>1.3065</v>
      </c>
      <c r="P731" s="7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2">
        <f t="shared" si="66"/>
        <v>41111.185891203706</v>
      </c>
      <c r="T731" s="12">
        <f t="shared" si="67"/>
        <v>41171.185891203706</v>
      </c>
      <c r="U731" s="7">
        <f>Data[[#This Row],[goal]]*VLOOKUP(Data[[#This Row],[currency]], 'Exchange Rates'!$A$1:$C$14, 3, 0)</f>
        <v>4000</v>
      </c>
      <c r="V731" s="7">
        <f>Data[[#This Row],[pledged]]*VLOOKUP(Data[[#This Row],[currency]], 'Exchange Rates'!$A$1:$C$14, 3, 0)</f>
        <v>5226</v>
      </c>
    </row>
    <row r="732" spans="1:22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8"/>
        <v>1.3219000000000001</v>
      </c>
      <c r="P732" s="7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2">
        <f t="shared" si="66"/>
        <v>40854.745266203703</v>
      </c>
      <c r="T732" s="12">
        <f t="shared" si="67"/>
        <v>40884.745266203703</v>
      </c>
      <c r="U732" s="7">
        <f>Data[[#This Row],[goal]]*VLOOKUP(Data[[#This Row],[currency]], 'Exchange Rates'!$A$1:$C$14, 3, 0)</f>
        <v>20000</v>
      </c>
      <c r="V732" s="7">
        <f>Data[[#This Row],[pledged]]*VLOOKUP(Data[[#This Row],[currency]], 'Exchange Rates'!$A$1:$C$14, 3, 0)</f>
        <v>26438</v>
      </c>
    </row>
    <row r="733" spans="1:22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8"/>
        <v>1.26</v>
      </c>
      <c r="P733" s="7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2">
        <f t="shared" si="66"/>
        <v>40879.795682870368</v>
      </c>
      <c r="T733" s="12">
        <f t="shared" si="67"/>
        <v>40930.25</v>
      </c>
      <c r="U733" s="7">
        <f>Data[[#This Row],[goal]]*VLOOKUP(Data[[#This Row],[currency]], 'Exchange Rates'!$A$1:$C$14, 3, 0)</f>
        <v>5000</v>
      </c>
      <c r="V733" s="7">
        <f>Data[[#This Row],[pledged]]*VLOOKUP(Data[[#This Row],[currency]], 'Exchange Rates'!$A$1:$C$14, 3, 0)</f>
        <v>6300</v>
      </c>
    </row>
    <row r="734" spans="1:22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8"/>
        <v>1.6</v>
      </c>
      <c r="P734" s="7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2">
        <f t="shared" si="66"/>
        <v>41486.424317129626</v>
      </c>
      <c r="T734" s="12">
        <f t="shared" si="67"/>
        <v>41546.424317129626</v>
      </c>
      <c r="U734" s="7">
        <f>Data[[#This Row],[goal]]*VLOOKUP(Data[[#This Row],[currency]], 'Exchange Rates'!$A$1:$C$14, 3, 0)</f>
        <v>30.8</v>
      </c>
      <c r="V734" s="7">
        <f>Data[[#This Row],[pledged]]*VLOOKUP(Data[[#This Row],[currency]], 'Exchange Rates'!$A$1:$C$14, 3, 0)</f>
        <v>49.28</v>
      </c>
    </row>
    <row r="735" spans="1:22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8"/>
        <v>1.2048000000000001</v>
      </c>
      <c r="P735" s="7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2">
        <f t="shared" si="66"/>
        <v>41598.420046296298</v>
      </c>
      <c r="T735" s="12">
        <f t="shared" si="67"/>
        <v>41628.420046296298</v>
      </c>
      <c r="U735" s="7">
        <f>Data[[#This Row],[goal]]*VLOOKUP(Data[[#This Row],[currency]], 'Exchange Rates'!$A$1:$C$14, 3, 0)</f>
        <v>1925</v>
      </c>
      <c r="V735" s="7">
        <f>Data[[#This Row],[pledged]]*VLOOKUP(Data[[#This Row],[currency]], 'Exchange Rates'!$A$1:$C$14, 3, 0)</f>
        <v>2319.2400000000002</v>
      </c>
    </row>
    <row r="736" spans="1:22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8"/>
        <v>1.2552941176470589</v>
      </c>
      <c r="P736" s="7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2">
        <f t="shared" si="66"/>
        <v>42102.164583333331</v>
      </c>
      <c r="T736" s="12">
        <f t="shared" si="67"/>
        <v>42133.208333333328</v>
      </c>
      <c r="U736" s="7">
        <f>Data[[#This Row],[goal]]*VLOOKUP(Data[[#This Row],[currency]], 'Exchange Rates'!$A$1:$C$14, 3, 0)</f>
        <v>11220</v>
      </c>
      <c r="V736" s="7">
        <f>Data[[#This Row],[pledged]]*VLOOKUP(Data[[#This Row],[currency]], 'Exchange Rates'!$A$1:$C$14, 3, 0)</f>
        <v>14084.400000000001</v>
      </c>
    </row>
    <row r="737" spans="1:22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8"/>
        <v>1.1440638297872341</v>
      </c>
      <c r="P737" s="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2">
        <f t="shared" si="66"/>
        <v>41946.029467592591</v>
      </c>
      <c r="T737" s="12">
        <f t="shared" si="67"/>
        <v>41977.027083333334</v>
      </c>
      <c r="U737" s="7">
        <f>Data[[#This Row],[goal]]*VLOOKUP(Data[[#This Row],[currency]], 'Exchange Rates'!$A$1:$C$14, 3, 0)</f>
        <v>47000</v>
      </c>
      <c r="V737" s="7">
        <f>Data[[#This Row],[pledged]]*VLOOKUP(Data[[#This Row],[currency]], 'Exchange Rates'!$A$1:$C$14, 3, 0)</f>
        <v>53771</v>
      </c>
    </row>
    <row r="738" spans="1:22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8"/>
        <v>3.151388888888889</v>
      </c>
      <c r="P738" s="7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2">
        <f t="shared" si="66"/>
        <v>41579.734259259261</v>
      </c>
      <c r="T738" s="12">
        <f t="shared" si="67"/>
        <v>41599.207638888889</v>
      </c>
      <c r="U738" s="7">
        <f>Data[[#This Row],[goal]]*VLOOKUP(Data[[#This Row],[currency]], 'Exchange Rates'!$A$1:$C$14, 3, 0)</f>
        <v>3600</v>
      </c>
      <c r="V738" s="7">
        <f>Data[[#This Row],[pledged]]*VLOOKUP(Data[[#This Row],[currency]], 'Exchange Rates'!$A$1:$C$14, 3, 0)</f>
        <v>11345</v>
      </c>
    </row>
    <row r="739" spans="1:22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8"/>
        <v>1.224</v>
      </c>
      <c r="P739" s="7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2">
        <f t="shared" si="66"/>
        <v>41667.275312500002</v>
      </c>
      <c r="T739" s="12">
        <f t="shared" si="67"/>
        <v>41684.833333333336</v>
      </c>
      <c r="U739" s="7">
        <f>Data[[#This Row],[goal]]*VLOOKUP(Data[[#This Row],[currency]], 'Exchange Rates'!$A$1:$C$14, 3, 0)</f>
        <v>5000</v>
      </c>
      <c r="V739" s="7">
        <f>Data[[#This Row],[pledged]]*VLOOKUP(Data[[#This Row],[currency]], 'Exchange Rates'!$A$1:$C$14, 3, 0)</f>
        <v>6120</v>
      </c>
    </row>
    <row r="740" spans="1:22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8"/>
        <v>1.0673333333333332</v>
      </c>
      <c r="P740" s="7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2">
        <f t="shared" si="66"/>
        <v>41943.604097222218</v>
      </c>
      <c r="T740" s="12">
        <f t="shared" si="67"/>
        <v>41974.207638888889</v>
      </c>
      <c r="U740" s="7">
        <f>Data[[#This Row],[goal]]*VLOOKUP(Data[[#This Row],[currency]], 'Exchange Rates'!$A$1:$C$14, 3, 0)</f>
        <v>1500</v>
      </c>
      <c r="V740" s="7">
        <f>Data[[#This Row],[pledged]]*VLOOKUP(Data[[#This Row],[currency]], 'Exchange Rates'!$A$1:$C$14, 3, 0)</f>
        <v>1601</v>
      </c>
    </row>
    <row r="741" spans="1:22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8"/>
        <v>1.5833333333333333</v>
      </c>
      <c r="P741" s="7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2">
        <f t="shared" si="66"/>
        <v>41829.502650462964</v>
      </c>
      <c r="T741" s="12">
        <f t="shared" si="67"/>
        <v>41862.502650462964</v>
      </c>
      <c r="U741" s="7">
        <f>Data[[#This Row],[goal]]*VLOOKUP(Data[[#This Row],[currency]], 'Exchange Rates'!$A$1:$C$14, 3, 0)</f>
        <v>6000</v>
      </c>
      <c r="V741" s="7">
        <f>Data[[#This Row],[pledged]]*VLOOKUP(Data[[#This Row],[currency]], 'Exchange Rates'!$A$1:$C$14, 3, 0)</f>
        <v>9500</v>
      </c>
    </row>
    <row r="742" spans="1:22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8"/>
        <v>1.0740000000000001</v>
      </c>
      <c r="P742" s="7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2">
        <f t="shared" si="66"/>
        <v>42162.146782407406</v>
      </c>
      <c r="T742" s="12">
        <f t="shared" si="67"/>
        <v>42176.146782407406</v>
      </c>
      <c r="U742" s="7">
        <f>Data[[#This Row],[goal]]*VLOOKUP(Data[[#This Row],[currency]], 'Exchange Rates'!$A$1:$C$14, 3, 0)</f>
        <v>3000</v>
      </c>
      <c r="V742" s="7">
        <f>Data[[#This Row],[pledged]]*VLOOKUP(Data[[#This Row],[currency]], 'Exchange Rates'!$A$1:$C$14, 3, 0)</f>
        <v>3222</v>
      </c>
    </row>
    <row r="743" spans="1:22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8"/>
        <v>1.0226</v>
      </c>
      <c r="P743" s="7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2">
        <f t="shared" si="66"/>
        <v>41401.648217592592</v>
      </c>
      <c r="T743" s="12">
        <f t="shared" si="67"/>
        <v>41436.648217592592</v>
      </c>
      <c r="U743" s="7">
        <f>Data[[#This Row],[goal]]*VLOOKUP(Data[[#This Row],[currency]], 'Exchange Rates'!$A$1:$C$14, 3, 0)</f>
        <v>13000</v>
      </c>
      <c r="V743" s="7">
        <f>Data[[#This Row],[pledged]]*VLOOKUP(Data[[#This Row],[currency]], 'Exchange Rates'!$A$1:$C$14, 3, 0)</f>
        <v>13293.8</v>
      </c>
    </row>
    <row r="744" spans="1:22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8"/>
        <v>1.1071428571428572</v>
      </c>
      <c r="P744" s="7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2">
        <f t="shared" si="66"/>
        <v>41689.917962962965</v>
      </c>
      <c r="T744" s="12">
        <f t="shared" si="67"/>
        <v>41719.876296296294</v>
      </c>
      <c r="U744" s="7">
        <f>Data[[#This Row],[goal]]*VLOOKUP(Data[[#This Row],[currency]], 'Exchange Rates'!$A$1:$C$14, 3, 0)</f>
        <v>1400</v>
      </c>
      <c r="V744" s="7">
        <f>Data[[#This Row],[pledged]]*VLOOKUP(Data[[#This Row],[currency]], 'Exchange Rates'!$A$1:$C$14, 3, 0)</f>
        <v>1550</v>
      </c>
    </row>
    <row r="745" spans="1:22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8"/>
        <v>1.48</v>
      </c>
      <c r="P745" s="7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2">
        <f t="shared" si="66"/>
        <v>40990.709317129629</v>
      </c>
      <c r="T745" s="12">
        <f t="shared" si="67"/>
        <v>41015.875</v>
      </c>
      <c r="U745" s="7">
        <f>Data[[#This Row],[goal]]*VLOOKUP(Data[[#This Row],[currency]], 'Exchange Rates'!$A$1:$C$14, 3, 0)</f>
        <v>550</v>
      </c>
      <c r="V745" s="7">
        <f>Data[[#This Row],[pledged]]*VLOOKUP(Data[[#This Row],[currency]], 'Exchange Rates'!$A$1:$C$14, 3, 0)</f>
        <v>814</v>
      </c>
    </row>
    <row r="746" spans="1:22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8"/>
        <v>1.0232000000000001</v>
      </c>
      <c r="P746" s="7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2">
        <f t="shared" si="66"/>
        <v>41226.95721064815</v>
      </c>
      <c r="T746" s="12">
        <f t="shared" si="67"/>
        <v>41256.95721064815</v>
      </c>
      <c r="U746" s="7">
        <f>Data[[#This Row],[goal]]*VLOOKUP(Data[[#This Row],[currency]], 'Exchange Rates'!$A$1:$C$14, 3, 0)</f>
        <v>5000</v>
      </c>
      <c r="V746" s="7">
        <f>Data[[#This Row],[pledged]]*VLOOKUP(Data[[#This Row],[currency]], 'Exchange Rates'!$A$1:$C$14, 3, 0)</f>
        <v>5116</v>
      </c>
    </row>
    <row r="747" spans="1:22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8"/>
        <v>1.7909909909909909</v>
      </c>
      <c r="P747" s="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2">
        <f t="shared" si="66"/>
        <v>41367.572280092594</v>
      </c>
      <c r="T747" s="12">
        <f t="shared" si="67"/>
        <v>41397.572280092594</v>
      </c>
      <c r="U747" s="7">
        <f>Data[[#This Row],[goal]]*VLOOKUP(Data[[#This Row],[currency]], 'Exchange Rates'!$A$1:$C$14, 3, 0)</f>
        <v>2220</v>
      </c>
      <c r="V747" s="7">
        <f>Data[[#This Row],[pledged]]*VLOOKUP(Data[[#This Row],[currency]], 'Exchange Rates'!$A$1:$C$14, 3, 0)</f>
        <v>3976</v>
      </c>
    </row>
    <row r="748" spans="1:22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8"/>
        <v>1.1108135252761968</v>
      </c>
      <c r="P748" s="7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2">
        <f t="shared" si="66"/>
        <v>41157.042928240742</v>
      </c>
      <c r="T748" s="12">
        <f t="shared" si="67"/>
        <v>41175.165972222225</v>
      </c>
      <c r="U748" s="7">
        <f>Data[[#This Row],[goal]]*VLOOKUP(Data[[#This Row],[currency]], 'Exchange Rates'!$A$1:$C$14, 3, 0)</f>
        <v>2987</v>
      </c>
      <c r="V748" s="7">
        <f>Data[[#This Row],[pledged]]*VLOOKUP(Data[[#This Row],[currency]], 'Exchange Rates'!$A$1:$C$14, 3, 0)</f>
        <v>3318</v>
      </c>
    </row>
    <row r="749" spans="1:22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8"/>
        <v>1.0004285714285714</v>
      </c>
      <c r="P749" s="7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2">
        <f t="shared" si="66"/>
        <v>41988.548831018517</v>
      </c>
      <c r="T749" s="12">
        <f t="shared" si="67"/>
        <v>42019.454166666663</v>
      </c>
      <c r="U749" s="7">
        <f>Data[[#This Row],[goal]]*VLOOKUP(Data[[#This Row],[currency]], 'Exchange Rates'!$A$1:$C$14, 3, 0)</f>
        <v>5880</v>
      </c>
      <c r="V749" s="7">
        <f>Data[[#This Row],[pledged]]*VLOOKUP(Data[[#This Row],[currency]], 'Exchange Rates'!$A$1:$C$14, 3, 0)</f>
        <v>5882.5199999999995</v>
      </c>
    </row>
    <row r="750" spans="1:22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8"/>
        <v>1.0024999999999999</v>
      </c>
      <c r="P750" s="7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2">
        <f t="shared" si="66"/>
        <v>41831.846828703703</v>
      </c>
      <c r="T750" s="12">
        <f t="shared" si="67"/>
        <v>41861.846828703703</v>
      </c>
      <c r="U750" s="7">
        <f>Data[[#This Row],[goal]]*VLOOKUP(Data[[#This Row],[currency]], 'Exchange Rates'!$A$1:$C$14, 3, 0)</f>
        <v>2000</v>
      </c>
      <c r="V750" s="7">
        <f>Data[[#This Row],[pledged]]*VLOOKUP(Data[[#This Row],[currency]], 'Exchange Rates'!$A$1:$C$14, 3, 0)</f>
        <v>2005</v>
      </c>
    </row>
    <row r="751" spans="1:22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8"/>
        <v>1.0556000000000001</v>
      </c>
      <c r="P751" s="7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2">
        <f t="shared" si="66"/>
        <v>42733.94131944445</v>
      </c>
      <c r="T751" s="12">
        <f t="shared" si="67"/>
        <v>42763.94131944445</v>
      </c>
      <c r="U751" s="7">
        <f>Data[[#This Row],[goal]]*VLOOKUP(Data[[#This Row],[currency]], 'Exchange Rates'!$A$1:$C$14, 3, 0)</f>
        <v>10000</v>
      </c>
      <c r="V751" s="7">
        <f>Data[[#This Row],[pledged]]*VLOOKUP(Data[[#This Row],[currency]], 'Exchange Rates'!$A$1:$C$14, 3, 0)</f>
        <v>10556</v>
      </c>
    </row>
    <row r="752" spans="1:22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8"/>
        <v>1.0258775877587758</v>
      </c>
      <c r="P752" s="7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2">
        <f t="shared" si="66"/>
        <v>41299.878148148149</v>
      </c>
      <c r="T752" s="12">
        <f t="shared" si="67"/>
        <v>41329.878148148149</v>
      </c>
      <c r="U752" s="7">
        <f>Data[[#This Row],[goal]]*VLOOKUP(Data[[#This Row],[currency]], 'Exchange Rates'!$A$1:$C$14, 3, 0)</f>
        <v>4444</v>
      </c>
      <c r="V752" s="7">
        <f>Data[[#This Row],[pledged]]*VLOOKUP(Data[[#This Row],[currency]], 'Exchange Rates'!$A$1:$C$14, 3, 0)</f>
        <v>4559</v>
      </c>
    </row>
    <row r="753" spans="1:22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8"/>
        <v>1.1850000000000001</v>
      </c>
      <c r="P753" s="7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2">
        <f t="shared" si="66"/>
        <v>40713.630497685182</v>
      </c>
      <c r="T753" s="12">
        <f t="shared" si="67"/>
        <v>40759.630497685182</v>
      </c>
      <c r="U753" s="7">
        <f>Data[[#This Row],[goal]]*VLOOKUP(Data[[#This Row],[currency]], 'Exchange Rates'!$A$1:$C$14, 3, 0)</f>
        <v>3000</v>
      </c>
      <c r="V753" s="7">
        <f>Data[[#This Row],[pledged]]*VLOOKUP(Data[[#This Row],[currency]], 'Exchange Rates'!$A$1:$C$14, 3, 0)</f>
        <v>3555</v>
      </c>
    </row>
    <row r="754" spans="1:22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8"/>
        <v>1.117</v>
      </c>
      <c r="P754" s="7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2">
        <f t="shared" si="66"/>
        <v>42639.421493055561</v>
      </c>
      <c r="T754" s="12">
        <f t="shared" si="67"/>
        <v>42659.458333333328</v>
      </c>
      <c r="U754" s="7">
        <f>Data[[#This Row],[goal]]*VLOOKUP(Data[[#This Row],[currency]], 'Exchange Rates'!$A$1:$C$14, 3, 0)</f>
        <v>6850.0000000000009</v>
      </c>
      <c r="V754" s="7">
        <f>Data[[#This Row],[pledged]]*VLOOKUP(Data[[#This Row],[currency]], 'Exchange Rates'!$A$1:$C$14, 3, 0)</f>
        <v>7651.4500000000007</v>
      </c>
    </row>
    <row r="755" spans="1:22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8"/>
        <v>1.28</v>
      </c>
      <c r="P755" s="7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2">
        <f t="shared" si="66"/>
        <v>42019.590173611112</v>
      </c>
      <c r="T755" s="12">
        <f t="shared" si="67"/>
        <v>42049.590173611112</v>
      </c>
      <c r="U755" s="7">
        <f>Data[[#This Row],[goal]]*VLOOKUP(Data[[#This Row],[currency]], 'Exchange Rates'!$A$1:$C$14, 3, 0)</f>
        <v>10000</v>
      </c>
      <c r="V755" s="7">
        <f>Data[[#This Row],[pledged]]*VLOOKUP(Data[[#This Row],[currency]], 'Exchange Rates'!$A$1:$C$14, 3, 0)</f>
        <v>12800</v>
      </c>
    </row>
    <row r="756" spans="1:22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8"/>
        <v>1.0375000000000001</v>
      </c>
      <c r="P756" s="7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2">
        <f t="shared" si="66"/>
        <v>41249.749085648145</v>
      </c>
      <c r="T756" s="12">
        <f t="shared" si="67"/>
        <v>41279.749085648145</v>
      </c>
      <c r="U756" s="7">
        <f>Data[[#This Row],[goal]]*VLOOKUP(Data[[#This Row],[currency]], 'Exchange Rates'!$A$1:$C$14, 3, 0)</f>
        <v>2000</v>
      </c>
      <c r="V756" s="7">
        <f>Data[[#This Row],[pledged]]*VLOOKUP(Data[[#This Row],[currency]], 'Exchange Rates'!$A$1:$C$14, 3, 0)</f>
        <v>2075</v>
      </c>
    </row>
    <row r="757" spans="1:22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8"/>
        <v>1.0190760000000001</v>
      </c>
      <c r="P757" s="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2">
        <f t="shared" si="66"/>
        <v>41383.605057870373</v>
      </c>
      <c r="T757" s="12">
        <f t="shared" si="67"/>
        <v>41414.02847222222</v>
      </c>
      <c r="U757" s="7">
        <f>Data[[#This Row],[goal]]*VLOOKUP(Data[[#This Row],[currency]], 'Exchange Rates'!$A$1:$C$14, 3, 0)</f>
        <v>2500</v>
      </c>
      <c r="V757" s="7">
        <f>Data[[#This Row],[pledged]]*VLOOKUP(Data[[#This Row],[currency]], 'Exchange Rates'!$A$1:$C$14, 3, 0)</f>
        <v>2547.69</v>
      </c>
    </row>
    <row r="758" spans="1:22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8"/>
        <v>1.177142857142857</v>
      </c>
      <c r="P758" s="7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2">
        <f t="shared" si="66"/>
        <v>40590.766886574071</v>
      </c>
      <c r="T758" s="12">
        <f t="shared" si="67"/>
        <v>40651.725219907406</v>
      </c>
      <c r="U758" s="7">
        <f>Data[[#This Row],[goal]]*VLOOKUP(Data[[#This Row],[currency]], 'Exchange Rates'!$A$1:$C$14, 3, 0)</f>
        <v>700</v>
      </c>
      <c r="V758" s="7">
        <f>Data[[#This Row],[pledged]]*VLOOKUP(Data[[#This Row],[currency]], 'Exchange Rates'!$A$1:$C$14, 3, 0)</f>
        <v>824</v>
      </c>
    </row>
    <row r="759" spans="1:22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8"/>
        <v>2.38</v>
      </c>
      <c r="P759" s="7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2">
        <f t="shared" si="66"/>
        <v>41235.054560185185</v>
      </c>
      <c r="T759" s="12">
        <f t="shared" si="67"/>
        <v>41249.054560185185</v>
      </c>
      <c r="U759" s="7">
        <f>Data[[#This Row],[goal]]*VLOOKUP(Data[[#This Row],[currency]], 'Exchange Rates'!$A$1:$C$14, 3, 0)</f>
        <v>250</v>
      </c>
      <c r="V759" s="7">
        <f>Data[[#This Row],[pledged]]*VLOOKUP(Data[[#This Row],[currency]], 'Exchange Rates'!$A$1:$C$14, 3, 0)</f>
        <v>595</v>
      </c>
    </row>
    <row r="760" spans="1:22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8"/>
        <v>1.02</v>
      </c>
      <c r="P760" s="7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2">
        <f t="shared" si="66"/>
        <v>40429.836435185185</v>
      </c>
      <c r="T760" s="12">
        <f t="shared" si="67"/>
        <v>40459.836435185185</v>
      </c>
      <c r="U760" s="7">
        <f>Data[[#This Row],[goal]]*VLOOKUP(Data[[#This Row],[currency]], 'Exchange Rates'!$A$1:$C$14, 3, 0)</f>
        <v>2500</v>
      </c>
      <c r="V760" s="7">
        <f>Data[[#This Row],[pledged]]*VLOOKUP(Data[[#This Row],[currency]], 'Exchange Rates'!$A$1:$C$14, 3, 0)</f>
        <v>2550</v>
      </c>
    </row>
    <row r="761" spans="1:22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8"/>
        <v>1.0192000000000001</v>
      </c>
      <c r="P761" s="7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2">
        <f t="shared" si="66"/>
        <v>41789.330312500002</v>
      </c>
      <c r="T761" s="12">
        <f t="shared" si="67"/>
        <v>41829.330312500002</v>
      </c>
      <c r="U761" s="7">
        <f>Data[[#This Row],[goal]]*VLOOKUP(Data[[#This Row],[currency]], 'Exchange Rates'!$A$1:$C$14, 3, 0)</f>
        <v>3850</v>
      </c>
      <c r="V761" s="7">
        <f>Data[[#This Row],[pledged]]*VLOOKUP(Data[[#This Row],[currency]], 'Exchange Rates'!$A$1:$C$14, 3, 0)</f>
        <v>3923.92</v>
      </c>
    </row>
    <row r="762" spans="1:22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8"/>
        <v>0</v>
      </c>
      <c r="P762" s="7">
        <f t="shared" si="69"/>
        <v>0</v>
      </c>
      <c r="Q762" t="str">
        <f t="shared" si="70"/>
        <v>publishing</v>
      </c>
      <c r="R762" t="str">
        <f t="shared" si="71"/>
        <v>fiction</v>
      </c>
      <c r="S762" s="12">
        <f t="shared" si="66"/>
        <v>42670.764039351852</v>
      </c>
      <c r="T762" s="12">
        <f t="shared" si="67"/>
        <v>42700.805706018517</v>
      </c>
      <c r="U762" s="7">
        <f>Data[[#This Row],[goal]]*VLOOKUP(Data[[#This Row],[currency]], 'Exchange Rates'!$A$1:$C$14, 3, 0)</f>
        <v>2200</v>
      </c>
      <c r="V762" s="7">
        <f>Data[[#This Row],[pledged]]*VLOOKUP(Data[[#This Row],[currency]], 'Exchange Rates'!$A$1:$C$14, 3, 0)</f>
        <v>0</v>
      </c>
    </row>
    <row r="763" spans="1:22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8"/>
        <v>4.7E-2</v>
      </c>
      <c r="P763" s="7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2">
        <f t="shared" si="66"/>
        <v>41642.751458333332</v>
      </c>
      <c r="T763" s="12">
        <f t="shared" si="67"/>
        <v>41672.751458333332</v>
      </c>
      <c r="U763" s="7">
        <f>Data[[#This Row],[goal]]*VLOOKUP(Data[[#This Row],[currency]], 'Exchange Rates'!$A$1:$C$14, 3, 0)</f>
        <v>5000</v>
      </c>
      <c r="V763" s="7">
        <f>Data[[#This Row],[pledged]]*VLOOKUP(Data[[#This Row],[currency]], 'Exchange Rates'!$A$1:$C$14, 3, 0)</f>
        <v>235</v>
      </c>
    </row>
    <row r="764" spans="1:22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8"/>
        <v>0</v>
      </c>
      <c r="P764" s="7">
        <f t="shared" si="69"/>
        <v>0</v>
      </c>
      <c r="Q764" t="str">
        <f t="shared" si="70"/>
        <v>publishing</v>
      </c>
      <c r="R764" t="str">
        <f t="shared" si="71"/>
        <v>fiction</v>
      </c>
      <c r="S764" s="12">
        <f t="shared" si="66"/>
        <v>42690.858449074076</v>
      </c>
      <c r="T764" s="12">
        <f t="shared" si="67"/>
        <v>42708.25</v>
      </c>
      <c r="U764" s="7">
        <f>Data[[#This Row],[goal]]*VLOOKUP(Data[[#This Row],[currency]], 'Exchange Rates'!$A$1:$C$14, 3, 0)</f>
        <v>73990</v>
      </c>
      <c r="V764" s="7">
        <f>Data[[#This Row],[pledged]]*VLOOKUP(Data[[#This Row],[currency]], 'Exchange Rates'!$A$1:$C$14, 3, 0)</f>
        <v>0</v>
      </c>
    </row>
    <row r="765" spans="1:22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8"/>
        <v>1.1655011655011655E-3</v>
      </c>
      <c r="P765" s="7">
        <f t="shared" si="69"/>
        <v>5</v>
      </c>
      <c r="Q765" t="str">
        <f t="shared" si="70"/>
        <v>publishing</v>
      </c>
      <c r="R765" t="str">
        <f t="shared" si="71"/>
        <v>fiction</v>
      </c>
      <c r="S765" s="12">
        <f t="shared" si="66"/>
        <v>41471.446851851848</v>
      </c>
      <c r="T765" s="12">
        <f t="shared" si="67"/>
        <v>41501.446851851848</v>
      </c>
      <c r="U765" s="7">
        <f>Data[[#This Row],[goal]]*VLOOKUP(Data[[#This Row],[currency]], 'Exchange Rates'!$A$1:$C$14, 3, 0)</f>
        <v>3303.3</v>
      </c>
      <c r="V765" s="7">
        <f>Data[[#This Row],[pledged]]*VLOOKUP(Data[[#This Row],[currency]], 'Exchange Rates'!$A$1:$C$14, 3, 0)</f>
        <v>3.85</v>
      </c>
    </row>
    <row r="766" spans="1:22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8"/>
        <v>0</v>
      </c>
      <c r="P766" s="7">
        <f t="shared" si="69"/>
        <v>0</v>
      </c>
      <c r="Q766" t="str">
        <f t="shared" si="70"/>
        <v>publishing</v>
      </c>
      <c r="R766" t="str">
        <f t="shared" si="71"/>
        <v>fiction</v>
      </c>
      <c r="S766" s="12">
        <f t="shared" si="66"/>
        <v>42227.173159722224</v>
      </c>
      <c r="T766" s="12">
        <f t="shared" si="67"/>
        <v>42257.173159722224</v>
      </c>
      <c r="U766" s="7">
        <f>Data[[#This Row],[goal]]*VLOOKUP(Data[[#This Row],[currency]], 'Exchange Rates'!$A$1:$C$14, 3, 0)</f>
        <v>5000</v>
      </c>
      <c r="V766" s="7">
        <f>Data[[#This Row],[pledged]]*VLOOKUP(Data[[#This Row],[currency]], 'Exchange Rates'!$A$1:$C$14, 3, 0)</f>
        <v>0</v>
      </c>
    </row>
    <row r="767" spans="1:22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8"/>
        <v>0.36014285714285715</v>
      </c>
      <c r="P767" s="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2">
        <f t="shared" si="66"/>
        <v>41901.542638888888</v>
      </c>
      <c r="T767" s="12">
        <f t="shared" si="67"/>
        <v>41931.542638888888</v>
      </c>
      <c r="U767" s="7">
        <f>Data[[#This Row],[goal]]*VLOOKUP(Data[[#This Row],[currency]], 'Exchange Rates'!$A$1:$C$14, 3, 0)</f>
        <v>7000</v>
      </c>
      <c r="V767" s="7">
        <f>Data[[#This Row],[pledged]]*VLOOKUP(Data[[#This Row],[currency]], 'Exchange Rates'!$A$1:$C$14, 3, 0)</f>
        <v>2521</v>
      </c>
    </row>
    <row r="768" spans="1:22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8"/>
        <v>0</v>
      </c>
      <c r="P768" s="7">
        <f t="shared" si="69"/>
        <v>0</v>
      </c>
      <c r="Q768" t="str">
        <f t="shared" si="70"/>
        <v>publishing</v>
      </c>
      <c r="R768" t="str">
        <f t="shared" si="71"/>
        <v>fiction</v>
      </c>
      <c r="S768" s="12">
        <f t="shared" si="66"/>
        <v>42021.783368055556</v>
      </c>
      <c r="T768" s="12">
        <f t="shared" si="67"/>
        <v>42051.783368055556</v>
      </c>
      <c r="U768" s="7">
        <f>Data[[#This Row],[goal]]*VLOOKUP(Data[[#This Row],[currency]], 'Exchange Rates'!$A$1:$C$14, 3, 0)</f>
        <v>5280</v>
      </c>
      <c r="V768" s="7">
        <f>Data[[#This Row],[pledged]]*VLOOKUP(Data[[#This Row],[currency]], 'Exchange Rates'!$A$1:$C$14, 3, 0)</f>
        <v>0</v>
      </c>
    </row>
    <row r="769" spans="1:22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8"/>
        <v>3.5400000000000001E-2</v>
      </c>
      <c r="P769" s="7">
        <f t="shared" si="69"/>
        <v>59</v>
      </c>
      <c r="Q769" t="str">
        <f t="shared" si="70"/>
        <v>publishing</v>
      </c>
      <c r="R769" t="str">
        <f t="shared" si="71"/>
        <v>fiction</v>
      </c>
      <c r="S769" s="12">
        <f t="shared" si="66"/>
        <v>42115.143634259264</v>
      </c>
      <c r="T769" s="12">
        <f t="shared" si="67"/>
        <v>42145.143634259264</v>
      </c>
      <c r="U769" s="7">
        <f>Data[[#This Row],[goal]]*VLOOKUP(Data[[#This Row],[currency]], 'Exchange Rates'!$A$1:$C$14, 3, 0)</f>
        <v>5000</v>
      </c>
      <c r="V769" s="7">
        <f>Data[[#This Row],[pledged]]*VLOOKUP(Data[[#This Row],[currency]], 'Exchange Rates'!$A$1:$C$14, 3, 0)</f>
        <v>177</v>
      </c>
    </row>
    <row r="770" spans="1:22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8"/>
        <v>0</v>
      </c>
      <c r="P770" s="7">
        <f t="shared" si="69"/>
        <v>0</v>
      </c>
      <c r="Q770" t="str">
        <f t="shared" si="70"/>
        <v>publishing</v>
      </c>
      <c r="R770" t="str">
        <f t="shared" si="71"/>
        <v>fiction</v>
      </c>
      <c r="S770" s="12">
        <f t="shared" ref="S770:S833" si="72">(((J770/60)/60)/24)+DATE(1970,1,1)</f>
        <v>41594.207060185188</v>
      </c>
      <c r="T770" s="12">
        <f t="shared" ref="T770:T833" si="73">(((I770/60)/60)/24)+DATE(1970,1,1)</f>
        <v>41624.207060185188</v>
      </c>
      <c r="U770" s="7">
        <f>Data[[#This Row],[goal]]*VLOOKUP(Data[[#This Row],[currency]], 'Exchange Rates'!$A$1:$C$14, 3, 0)</f>
        <v>2500</v>
      </c>
      <c r="V770" s="7">
        <f>Data[[#This Row],[pledged]]*VLOOKUP(Data[[#This Row],[currency]], 'Exchange Rates'!$A$1:$C$14, 3, 0)</f>
        <v>0</v>
      </c>
    </row>
    <row r="771" spans="1:22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4">E771/D771</f>
        <v>0.41399999999999998</v>
      </c>
      <c r="P771" s="7">
        <f t="shared" ref="P771:P834" si="75">IF(L771 = 0, 0, E771/L771)</f>
        <v>31.846153846153847</v>
      </c>
      <c r="Q771" t="str">
        <f t="shared" ref="Q771:Q834" si="76">MID(N771, 1, FIND("/", N771)-1)</f>
        <v>publishing</v>
      </c>
      <c r="R771" t="str">
        <f t="shared" ref="R771:R834" si="77">MID(N771,  FIND("/", N771)+1, 100)</f>
        <v>fiction</v>
      </c>
      <c r="S771" s="12">
        <f t="shared" si="72"/>
        <v>41604.996458333335</v>
      </c>
      <c r="T771" s="12">
        <f t="shared" si="73"/>
        <v>41634.996458333335</v>
      </c>
      <c r="U771" s="7">
        <f>Data[[#This Row],[goal]]*VLOOKUP(Data[[#This Row],[currency]], 'Exchange Rates'!$A$1:$C$14, 3, 0)</f>
        <v>4000</v>
      </c>
      <c r="V771" s="7">
        <f>Data[[#This Row],[pledged]]*VLOOKUP(Data[[#This Row],[currency]], 'Exchange Rates'!$A$1:$C$14, 3, 0)</f>
        <v>1656</v>
      </c>
    </row>
    <row r="772" spans="1:22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4"/>
        <v>0</v>
      </c>
      <c r="P772" s="7">
        <f t="shared" si="75"/>
        <v>0</v>
      </c>
      <c r="Q772" t="str">
        <f t="shared" si="76"/>
        <v>publishing</v>
      </c>
      <c r="R772" t="str">
        <f t="shared" si="77"/>
        <v>fiction</v>
      </c>
      <c r="S772" s="12">
        <f t="shared" si="72"/>
        <v>41289.999641203707</v>
      </c>
      <c r="T772" s="12">
        <f t="shared" si="73"/>
        <v>41329.999641203707</v>
      </c>
      <c r="U772" s="7">
        <f>Data[[#This Row],[goal]]*VLOOKUP(Data[[#This Row],[currency]], 'Exchange Rates'!$A$1:$C$14, 3, 0)</f>
        <v>17500</v>
      </c>
      <c r="V772" s="7">
        <f>Data[[#This Row],[pledged]]*VLOOKUP(Data[[#This Row],[currency]], 'Exchange Rates'!$A$1:$C$14, 3, 0)</f>
        <v>0</v>
      </c>
    </row>
    <row r="773" spans="1:22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4"/>
        <v>2.631578947368421E-4</v>
      </c>
      <c r="P773" s="7">
        <f t="shared" si="75"/>
        <v>10</v>
      </c>
      <c r="Q773" t="str">
        <f t="shared" si="76"/>
        <v>publishing</v>
      </c>
      <c r="R773" t="str">
        <f t="shared" si="77"/>
        <v>fiction</v>
      </c>
      <c r="S773" s="12">
        <f t="shared" si="72"/>
        <v>42349.824097222227</v>
      </c>
      <c r="T773" s="12">
        <f t="shared" si="73"/>
        <v>42399.824097222227</v>
      </c>
      <c r="U773" s="7">
        <f>Data[[#This Row],[goal]]*VLOOKUP(Data[[#This Row],[currency]], 'Exchange Rates'!$A$1:$C$14, 3, 0)</f>
        <v>38000</v>
      </c>
      <c r="V773" s="7">
        <f>Data[[#This Row],[pledged]]*VLOOKUP(Data[[#This Row],[currency]], 'Exchange Rates'!$A$1:$C$14, 3, 0)</f>
        <v>10</v>
      </c>
    </row>
    <row r="774" spans="1:22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4"/>
        <v>3.3333333333333333E-2</v>
      </c>
      <c r="P774" s="7">
        <f t="shared" si="75"/>
        <v>50</v>
      </c>
      <c r="Q774" t="str">
        <f t="shared" si="76"/>
        <v>publishing</v>
      </c>
      <c r="R774" t="str">
        <f t="shared" si="77"/>
        <v>fiction</v>
      </c>
      <c r="S774" s="12">
        <f t="shared" si="72"/>
        <v>40068.056932870371</v>
      </c>
      <c r="T774" s="12">
        <f t="shared" si="73"/>
        <v>40118.165972222225</v>
      </c>
      <c r="U774" s="7">
        <f>Data[[#This Row],[goal]]*VLOOKUP(Data[[#This Row],[currency]], 'Exchange Rates'!$A$1:$C$14, 3, 0)</f>
        <v>1500</v>
      </c>
      <c r="V774" s="7">
        <f>Data[[#This Row],[pledged]]*VLOOKUP(Data[[#This Row],[currency]], 'Exchange Rates'!$A$1:$C$14, 3, 0)</f>
        <v>50</v>
      </c>
    </row>
    <row r="775" spans="1:22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4"/>
        <v>8.5129023676509714E-3</v>
      </c>
      <c r="P775" s="7">
        <f t="shared" si="75"/>
        <v>16</v>
      </c>
      <c r="Q775" t="str">
        <f t="shared" si="76"/>
        <v>publishing</v>
      </c>
      <c r="R775" t="str">
        <f t="shared" si="77"/>
        <v>fiction</v>
      </c>
      <c r="S775" s="12">
        <f t="shared" si="72"/>
        <v>42100.735937499994</v>
      </c>
      <c r="T775" s="12">
        <f t="shared" si="73"/>
        <v>42134.959027777775</v>
      </c>
      <c r="U775" s="7">
        <f>Data[[#This Row],[goal]]*VLOOKUP(Data[[#This Row],[currency]], 'Exchange Rates'!$A$1:$C$14, 3, 0)</f>
        <v>2894.4300000000003</v>
      </c>
      <c r="V775" s="7">
        <f>Data[[#This Row],[pledged]]*VLOOKUP(Data[[#This Row],[currency]], 'Exchange Rates'!$A$1:$C$14, 3, 0)</f>
        <v>24.64</v>
      </c>
    </row>
    <row r="776" spans="1:22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4"/>
        <v>0.70199999999999996</v>
      </c>
      <c r="P776" s="7">
        <f t="shared" si="75"/>
        <v>39</v>
      </c>
      <c r="Q776" t="str">
        <f t="shared" si="76"/>
        <v>publishing</v>
      </c>
      <c r="R776" t="str">
        <f t="shared" si="77"/>
        <v>fiction</v>
      </c>
      <c r="S776" s="12">
        <f t="shared" si="72"/>
        <v>41663.780300925922</v>
      </c>
      <c r="T776" s="12">
        <f t="shared" si="73"/>
        <v>41693.780300925922</v>
      </c>
      <c r="U776" s="7">
        <f>Data[[#This Row],[goal]]*VLOOKUP(Data[[#This Row],[currency]], 'Exchange Rates'!$A$1:$C$14, 3, 0)</f>
        <v>500</v>
      </c>
      <c r="V776" s="7">
        <f>Data[[#This Row],[pledged]]*VLOOKUP(Data[[#This Row],[currency]], 'Exchange Rates'!$A$1:$C$14, 3, 0)</f>
        <v>351</v>
      </c>
    </row>
    <row r="777" spans="1:22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4"/>
        <v>1.7000000000000001E-2</v>
      </c>
      <c r="P777" s="7">
        <f t="shared" si="75"/>
        <v>34</v>
      </c>
      <c r="Q777" t="str">
        <f t="shared" si="76"/>
        <v>publishing</v>
      </c>
      <c r="R777" t="str">
        <f t="shared" si="77"/>
        <v>fiction</v>
      </c>
      <c r="S777" s="12">
        <f t="shared" si="72"/>
        <v>40863.060127314813</v>
      </c>
      <c r="T777" s="12">
        <f t="shared" si="73"/>
        <v>40893.060127314813</v>
      </c>
      <c r="U777" s="7">
        <f>Data[[#This Row],[goal]]*VLOOKUP(Data[[#This Row],[currency]], 'Exchange Rates'!$A$1:$C$14, 3, 0)</f>
        <v>10000</v>
      </c>
      <c r="V777" s="7">
        <f>Data[[#This Row],[pledged]]*VLOOKUP(Data[[#This Row],[currency]], 'Exchange Rates'!$A$1:$C$14, 3, 0)</f>
        <v>170</v>
      </c>
    </row>
    <row r="778" spans="1:22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4"/>
        <v>0.51400000000000001</v>
      </c>
      <c r="P778" s="7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2">
        <f t="shared" si="72"/>
        <v>42250.685706018514</v>
      </c>
      <c r="T778" s="12">
        <f t="shared" si="73"/>
        <v>42288.208333333328</v>
      </c>
      <c r="U778" s="7">
        <f>Data[[#This Row],[goal]]*VLOOKUP(Data[[#This Row],[currency]], 'Exchange Rates'!$A$1:$C$14, 3, 0)</f>
        <v>7000</v>
      </c>
      <c r="V778" s="7">
        <f>Data[[#This Row],[pledged]]*VLOOKUP(Data[[#This Row],[currency]], 'Exchange Rates'!$A$1:$C$14, 3, 0)</f>
        <v>3598</v>
      </c>
    </row>
    <row r="779" spans="1:22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4"/>
        <v>7.0000000000000001E-3</v>
      </c>
      <c r="P779" s="7">
        <f t="shared" si="75"/>
        <v>7</v>
      </c>
      <c r="Q779" t="str">
        <f t="shared" si="76"/>
        <v>publishing</v>
      </c>
      <c r="R779" t="str">
        <f t="shared" si="77"/>
        <v>fiction</v>
      </c>
      <c r="S779" s="12">
        <f t="shared" si="72"/>
        <v>41456.981215277774</v>
      </c>
      <c r="T779" s="12">
        <f t="shared" si="73"/>
        <v>41486.981215277774</v>
      </c>
      <c r="U779" s="7">
        <f>Data[[#This Row],[goal]]*VLOOKUP(Data[[#This Row],[currency]], 'Exchange Rates'!$A$1:$C$14, 3, 0)</f>
        <v>3000</v>
      </c>
      <c r="V779" s="7">
        <f>Data[[#This Row],[pledged]]*VLOOKUP(Data[[#This Row],[currency]], 'Exchange Rates'!$A$1:$C$14, 3, 0)</f>
        <v>21</v>
      </c>
    </row>
    <row r="780" spans="1:22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4"/>
        <v>4.0000000000000001E-3</v>
      </c>
      <c r="P780" s="7">
        <f t="shared" si="75"/>
        <v>2</v>
      </c>
      <c r="Q780" t="str">
        <f t="shared" si="76"/>
        <v>publishing</v>
      </c>
      <c r="R780" t="str">
        <f t="shared" si="77"/>
        <v>fiction</v>
      </c>
      <c r="S780" s="12">
        <f t="shared" si="72"/>
        <v>41729.702314814815</v>
      </c>
      <c r="T780" s="12">
        <f t="shared" si="73"/>
        <v>41759.702314814815</v>
      </c>
      <c r="U780" s="7">
        <f>Data[[#This Row],[goal]]*VLOOKUP(Data[[#This Row],[currency]], 'Exchange Rates'!$A$1:$C$14, 3, 0)</f>
        <v>500</v>
      </c>
      <c r="V780" s="7">
        <f>Data[[#This Row],[pledged]]*VLOOKUP(Data[[#This Row],[currency]], 'Exchange Rates'!$A$1:$C$14, 3, 0)</f>
        <v>2</v>
      </c>
    </row>
    <row r="781" spans="1:22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4"/>
        <v>2.6666666666666668E-2</v>
      </c>
      <c r="P781" s="7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2">
        <f t="shared" si="72"/>
        <v>40436.68408564815</v>
      </c>
      <c r="T781" s="12">
        <f t="shared" si="73"/>
        <v>40466.166666666664</v>
      </c>
      <c r="U781" s="7">
        <f>Data[[#This Row],[goal]]*VLOOKUP(Data[[#This Row],[currency]], 'Exchange Rates'!$A$1:$C$14, 3, 0)</f>
        <v>15000</v>
      </c>
      <c r="V781" s="7">
        <f>Data[[#This Row],[pledged]]*VLOOKUP(Data[[#This Row],[currency]], 'Exchange Rates'!$A$1:$C$14, 3, 0)</f>
        <v>400</v>
      </c>
    </row>
    <row r="782" spans="1:22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4"/>
        <v>1.04</v>
      </c>
      <c r="P782" s="7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2">
        <f t="shared" si="72"/>
        <v>40636.673900462964</v>
      </c>
      <c r="T782" s="12">
        <f t="shared" si="73"/>
        <v>40666.673900462964</v>
      </c>
      <c r="U782" s="7">
        <f>Data[[#This Row],[goal]]*VLOOKUP(Data[[#This Row],[currency]], 'Exchange Rates'!$A$1:$C$14, 3, 0)</f>
        <v>1000</v>
      </c>
      <c r="V782" s="7">
        <f>Data[[#This Row],[pledged]]*VLOOKUP(Data[[#This Row],[currency]], 'Exchange Rates'!$A$1:$C$14, 3, 0)</f>
        <v>1040</v>
      </c>
    </row>
    <row r="783" spans="1:22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4"/>
        <v>1.3315375</v>
      </c>
      <c r="P783" s="7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2">
        <f t="shared" si="72"/>
        <v>41403.000856481485</v>
      </c>
      <c r="T783" s="12">
        <f t="shared" si="73"/>
        <v>41433.000856481485</v>
      </c>
      <c r="U783" s="7">
        <f>Data[[#This Row],[goal]]*VLOOKUP(Data[[#This Row],[currency]], 'Exchange Rates'!$A$1:$C$14, 3, 0)</f>
        <v>800</v>
      </c>
      <c r="V783" s="7">
        <f>Data[[#This Row],[pledged]]*VLOOKUP(Data[[#This Row],[currency]], 'Exchange Rates'!$A$1:$C$14, 3, 0)</f>
        <v>1065.23</v>
      </c>
    </row>
    <row r="784" spans="1:22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4"/>
        <v>1</v>
      </c>
      <c r="P784" s="7">
        <f t="shared" si="75"/>
        <v>50</v>
      </c>
      <c r="Q784" t="str">
        <f t="shared" si="76"/>
        <v>music</v>
      </c>
      <c r="R784" t="str">
        <f t="shared" si="77"/>
        <v>rock</v>
      </c>
      <c r="S784" s="12">
        <f t="shared" si="72"/>
        <v>41116.758125</v>
      </c>
      <c r="T784" s="12">
        <f t="shared" si="73"/>
        <v>41146.758125</v>
      </c>
      <c r="U784" s="7">
        <f>Data[[#This Row],[goal]]*VLOOKUP(Data[[#This Row],[currency]], 'Exchange Rates'!$A$1:$C$14, 3, 0)</f>
        <v>700</v>
      </c>
      <c r="V784" s="7">
        <f>Data[[#This Row],[pledged]]*VLOOKUP(Data[[#This Row],[currency]], 'Exchange Rates'!$A$1:$C$14, 3, 0)</f>
        <v>700</v>
      </c>
    </row>
    <row r="785" spans="1:22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4"/>
        <v>1.4813333333333334</v>
      </c>
      <c r="P785" s="7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2">
        <f t="shared" si="72"/>
        <v>40987.773715277777</v>
      </c>
      <c r="T785" s="12">
        <f t="shared" si="73"/>
        <v>41026.916666666664</v>
      </c>
      <c r="U785" s="7">
        <f>Data[[#This Row],[goal]]*VLOOKUP(Data[[#This Row],[currency]], 'Exchange Rates'!$A$1:$C$14, 3, 0)</f>
        <v>1500</v>
      </c>
      <c r="V785" s="7">
        <f>Data[[#This Row],[pledged]]*VLOOKUP(Data[[#This Row],[currency]], 'Exchange Rates'!$A$1:$C$14, 3, 0)</f>
        <v>2222</v>
      </c>
    </row>
    <row r="786" spans="1:22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4"/>
        <v>1.0249999999999999</v>
      </c>
      <c r="P786" s="7">
        <f t="shared" si="75"/>
        <v>102.5</v>
      </c>
      <c r="Q786" t="str">
        <f t="shared" si="76"/>
        <v>music</v>
      </c>
      <c r="R786" t="str">
        <f t="shared" si="77"/>
        <v>rock</v>
      </c>
      <c r="S786" s="12">
        <f t="shared" si="72"/>
        <v>41675.149525462963</v>
      </c>
      <c r="T786" s="12">
        <f t="shared" si="73"/>
        <v>41715.107858796298</v>
      </c>
      <c r="U786" s="7">
        <f>Data[[#This Row],[goal]]*VLOOKUP(Data[[#This Row],[currency]], 'Exchange Rates'!$A$1:$C$14, 3, 0)</f>
        <v>1000</v>
      </c>
      <c r="V786" s="7">
        <f>Data[[#This Row],[pledged]]*VLOOKUP(Data[[#This Row],[currency]], 'Exchange Rates'!$A$1:$C$14, 3, 0)</f>
        <v>1025</v>
      </c>
    </row>
    <row r="787" spans="1:22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4"/>
        <v>1.8062799999999999</v>
      </c>
      <c r="P787" s="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2">
        <f t="shared" si="72"/>
        <v>41303.593923611108</v>
      </c>
      <c r="T787" s="12">
        <f t="shared" si="73"/>
        <v>41333.593923611108</v>
      </c>
      <c r="U787" s="7">
        <f>Data[[#This Row],[goal]]*VLOOKUP(Data[[#This Row],[currency]], 'Exchange Rates'!$A$1:$C$14, 3, 0)</f>
        <v>500</v>
      </c>
      <c r="V787" s="7">
        <f>Data[[#This Row],[pledged]]*VLOOKUP(Data[[#This Row],[currency]], 'Exchange Rates'!$A$1:$C$14, 3, 0)</f>
        <v>903.14</v>
      </c>
    </row>
    <row r="788" spans="1:22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4"/>
        <v>1.4279999999999999</v>
      </c>
      <c r="P788" s="7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2">
        <f t="shared" si="72"/>
        <v>40983.055949074071</v>
      </c>
      <c r="T788" s="12">
        <f t="shared" si="73"/>
        <v>41040.657638888886</v>
      </c>
      <c r="U788" s="7">
        <f>Data[[#This Row],[goal]]*VLOOKUP(Data[[#This Row],[currency]], 'Exchange Rates'!$A$1:$C$14, 3, 0)</f>
        <v>5000</v>
      </c>
      <c r="V788" s="7">
        <f>Data[[#This Row],[pledged]]*VLOOKUP(Data[[#This Row],[currency]], 'Exchange Rates'!$A$1:$C$14, 3, 0)</f>
        <v>7140</v>
      </c>
    </row>
    <row r="789" spans="1:22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4"/>
        <v>1.1416666666666666</v>
      </c>
      <c r="P789" s="7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2">
        <f t="shared" si="72"/>
        <v>41549.627615740741</v>
      </c>
      <c r="T789" s="12">
        <f t="shared" si="73"/>
        <v>41579.627615740741</v>
      </c>
      <c r="U789" s="7">
        <f>Data[[#This Row],[goal]]*VLOOKUP(Data[[#This Row],[currency]], 'Exchange Rates'!$A$1:$C$14, 3, 0)</f>
        <v>1200</v>
      </c>
      <c r="V789" s="7">
        <f>Data[[#This Row],[pledged]]*VLOOKUP(Data[[#This Row],[currency]], 'Exchange Rates'!$A$1:$C$14, 3, 0)</f>
        <v>1370</v>
      </c>
    </row>
    <row r="790" spans="1:22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4"/>
        <v>2.03505</v>
      </c>
      <c r="P790" s="7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2">
        <f t="shared" si="72"/>
        <v>41059.006805555553</v>
      </c>
      <c r="T790" s="12">
        <f t="shared" si="73"/>
        <v>41097.165972222225</v>
      </c>
      <c r="U790" s="7">
        <f>Data[[#This Row],[goal]]*VLOOKUP(Data[[#This Row],[currency]], 'Exchange Rates'!$A$1:$C$14, 3, 0)</f>
        <v>1000</v>
      </c>
      <c r="V790" s="7">
        <f>Data[[#This Row],[pledged]]*VLOOKUP(Data[[#This Row],[currency]], 'Exchange Rates'!$A$1:$C$14, 3, 0)</f>
        <v>2035.05</v>
      </c>
    </row>
    <row r="791" spans="1:22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4"/>
        <v>1.0941176470588236</v>
      </c>
      <c r="P791" s="7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2">
        <f t="shared" si="72"/>
        <v>41277.186111111114</v>
      </c>
      <c r="T791" s="12">
        <f t="shared" si="73"/>
        <v>41295.332638888889</v>
      </c>
      <c r="U791" s="7">
        <f>Data[[#This Row],[goal]]*VLOOKUP(Data[[#This Row],[currency]], 'Exchange Rates'!$A$1:$C$14, 3, 0)</f>
        <v>1700</v>
      </c>
      <c r="V791" s="7">
        <f>Data[[#This Row],[pledged]]*VLOOKUP(Data[[#This Row],[currency]], 'Exchange Rates'!$A$1:$C$14, 3, 0)</f>
        <v>1860</v>
      </c>
    </row>
    <row r="792" spans="1:22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4"/>
        <v>1.443746</v>
      </c>
      <c r="P792" s="7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2">
        <f t="shared" si="72"/>
        <v>41276.047905092593</v>
      </c>
      <c r="T792" s="12">
        <f t="shared" si="73"/>
        <v>41306.047905092593</v>
      </c>
      <c r="U792" s="7">
        <f>Data[[#This Row],[goal]]*VLOOKUP(Data[[#This Row],[currency]], 'Exchange Rates'!$A$1:$C$14, 3, 0)</f>
        <v>10000</v>
      </c>
      <c r="V792" s="7">
        <f>Data[[#This Row],[pledged]]*VLOOKUP(Data[[#This Row],[currency]], 'Exchange Rates'!$A$1:$C$14, 3, 0)</f>
        <v>14437.46</v>
      </c>
    </row>
    <row r="793" spans="1:22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4"/>
        <v>1.0386666666666666</v>
      </c>
      <c r="P793" s="7">
        <f t="shared" si="75"/>
        <v>60.859375</v>
      </c>
      <c r="Q793" t="str">
        <f t="shared" si="76"/>
        <v>music</v>
      </c>
      <c r="R793" t="str">
        <f t="shared" si="77"/>
        <v>rock</v>
      </c>
      <c r="S793" s="12">
        <f t="shared" si="72"/>
        <v>41557.780624999999</v>
      </c>
      <c r="T793" s="12">
        <f t="shared" si="73"/>
        <v>41591.249305555553</v>
      </c>
      <c r="U793" s="7">
        <f>Data[[#This Row],[goal]]*VLOOKUP(Data[[#This Row],[currency]], 'Exchange Rates'!$A$1:$C$14, 3, 0)</f>
        <v>7500</v>
      </c>
      <c r="V793" s="7">
        <f>Data[[#This Row],[pledged]]*VLOOKUP(Data[[#This Row],[currency]], 'Exchange Rates'!$A$1:$C$14, 3, 0)</f>
        <v>7790</v>
      </c>
    </row>
    <row r="794" spans="1:22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4"/>
        <v>1.0044440000000001</v>
      </c>
      <c r="P794" s="7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2">
        <f t="shared" si="72"/>
        <v>41555.873645833337</v>
      </c>
      <c r="T794" s="12">
        <f t="shared" si="73"/>
        <v>41585.915312500001</v>
      </c>
      <c r="U794" s="7">
        <f>Data[[#This Row],[goal]]*VLOOKUP(Data[[#This Row],[currency]], 'Exchange Rates'!$A$1:$C$14, 3, 0)</f>
        <v>2500</v>
      </c>
      <c r="V794" s="7">
        <f>Data[[#This Row],[pledged]]*VLOOKUP(Data[[#This Row],[currency]], 'Exchange Rates'!$A$1:$C$14, 3, 0)</f>
        <v>2511.11</v>
      </c>
    </row>
    <row r="795" spans="1:22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4"/>
        <v>1.0277927272727272</v>
      </c>
      <c r="P795" s="7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2">
        <f t="shared" si="72"/>
        <v>41442.741249999999</v>
      </c>
      <c r="T795" s="12">
        <f t="shared" si="73"/>
        <v>41458.207638888889</v>
      </c>
      <c r="U795" s="7">
        <f>Data[[#This Row],[goal]]*VLOOKUP(Data[[#This Row],[currency]], 'Exchange Rates'!$A$1:$C$14, 3, 0)</f>
        <v>2750</v>
      </c>
      <c r="V795" s="7">
        <f>Data[[#This Row],[pledged]]*VLOOKUP(Data[[#This Row],[currency]], 'Exchange Rates'!$A$1:$C$14, 3, 0)</f>
        <v>2826.43</v>
      </c>
    </row>
    <row r="796" spans="1:22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4"/>
        <v>1.0531250000000001</v>
      </c>
      <c r="P796" s="7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2">
        <f t="shared" si="72"/>
        <v>40736.115011574075</v>
      </c>
      <c r="T796" s="12">
        <f t="shared" si="73"/>
        <v>40791.712500000001</v>
      </c>
      <c r="U796" s="7">
        <f>Data[[#This Row],[goal]]*VLOOKUP(Data[[#This Row],[currency]], 'Exchange Rates'!$A$1:$C$14, 3, 0)</f>
        <v>8000</v>
      </c>
      <c r="V796" s="7">
        <f>Data[[#This Row],[pledged]]*VLOOKUP(Data[[#This Row],[currency]], 'Exchange Rates'!$A$1:$C$14, 3, 0)</f>
        <v>8425</v>
      </c>
    </row>
    <row r="797" spans="1:22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4"/>
        <v>1.1178571428571429</v>
      </c>
      <c r="P797" s="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2">
        <f t="shared" si="72"/>
        <v>40963.613032407404</v>
      </c>
      <c r="T797" s="12">
        <f t="shared" si="73"/>
        <v>41006.207638888889</v>
      </c>
      <c r="U797" s="7">
        <f>Data[[#This Row],[goal]]*VLOOKUP(Data[[#This Row],[currency]], 'Exchange Rates'!$A$1:$C$14, 3, 0)</f>
        <v>14000</v>
      </c>
      <c r="V797" s="7">
        <f>Data[[#This Row],[pledged]]*VLOOKUP(Data[[#This Row],[currency]], 'Exchange Rates'!$A$1:$C$14, 3, 0)</f>
        <v>15650</v>
      </c>
    </row>
    <row r="798" spans="1:22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4"/>
        <v>1.0135000000000001</v>
      </c>
      <c r="P798" s="7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2">
        <f t="shared" si="72"/>
        <v>41502.882928240739</v>
      </c>
      <c r="T798" s="12">
        <f t="shared" si="73"/>
        <v>41532.881944444445</v>
      </c>
      <c r="U798" s="7">
        <f>Data[[#This Row],[goal]]*VLOOKUP(Data[[#This Row],[currency]], 'Exchange Rates'!$A$1:$C$14, 3, 0)</f>
        <v>10000</v>
      </c>
      <c r="V798" s="7">
        <f>Data[[#This Row],[pledged]]*VLOOKUP(Data[[#This Row],[currency]], 'Exchange Rates'!$A$1:$C$14, 3, 0)</f>
        <v>10135</v>
      </c>
    </row>
    <row r="799" spans="1:22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4"/>
        <v>1.0753333333333333</v>
      </c>
      <c r="P799" s="7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2">
        <f t="shared" si="72"/>
        <v>40996.994074074071</v>
      </c>
      <c r="T799" s="12">
        <f t="shared" si="73"/>
        <v>41028.166666666664</v>
      </c>
      <c r="U799" s="7">
        <f>Data[[#This Row],[goal]]*VLOOKUP(Data[[#This Row],[currency]], 'Exchange Rates'!$A$1:$C$14, 3, 0)</f>
        <v>3000</v>
      </c>
      <c r="V799" s="7">
        <f>Data[[#This Row],[pledged]]*VLOOKUP(Data[[#This Row],[currency]], 'Exchange Rates'!$A$1:$C$14, 3, 0)</f>
        <v>3226</v>
      </c>
    </row>
    <row r="800" spans="1:22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4"/>
        <v>1.1488571428571428</v>
      </c>
      <c r="P800" s="7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2">
        <f t="shared" si="72"/>
        <v>41882.590127314819</v>
      </c>
      <c r="T800" s="12">
        <f t="shared" si="73"/>
        <v>41912.590127314819</v>
      </c>
      <c r="U800" s="7">
        <f>Data[[#This Row],[goal]]*VLOOKUP(Data[[#This Row],[currency]], 'Exchange Rates'!$A$1:$C$14, 3, 0)</f>
        <v>3500</v>
      </c>
      <c r="V800" s="7">
        <f>Data[[#This Row],[pledged]]*VLOOKUP(Data[[#This Row],[currency]], 'Exchange Rates'!$A$1:$C$14, 3, 0)</f>
        <v>4021</v>
      </c>
    </row>
    <row r="801" spans="1:22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4"/>
        <v>1.0002</v>
      </c>
      <c r="P801" s="7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2">
        <f t="shared" si="72"/>
        <v>40996.667199074072</v>
      </c>
      <c r="T801" s="12">
        <f t="shared" si="73"/>
        <v>41026.667199074072</v>
      </c>
      <c r="U801" s="7">
        <f>Data[[#This Row],[goal]]*VLOOKUP(Data[[#This Row],[currency]], 'Exchange Rates'!$A$1:$C$14, 3, 0)</f>
        <v>5000</v>
      </c>
      <c r="V801" s="7">
        <f>Data[[#This Row],[pledged]]*VLOOKUP(Data[[#This Row],[currency]], 'Exchange Rates'!$A$1:$C$14, 3, 0)</f>
        <v>5001</v>
      </c>
    </row>
    <row r="802" spans="1:22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4"/>
        <v>1.5213333333333334</v>
      </c>
      <c r="P802" s="7">
        <f t="shared" si="75"/>
        <v>40.75</v>
      </c>
      <c r="Q802" t="str">
        <f t="shared" si="76"/>
        <v>music</v>
      </c>
      <c r="R802" t="str">
        <f t="shared" si="77"/>
        <v>rock</v>
      </c>
      <c r="S802" s="12">
        <f t="shared" si="72"/>
        <v>41863.433495370373</v>
      </c>
      <c r="T802" s="12">
        <f t="shared" si="73"/>
        <v>41893.433495370373</v>
      </c>
      <c r="U802" s="7">
        <f>Data[[#This Row],[goal]]*VLOOKUP(Data[[#This Row],[currency]], 'Exchange Rates'!$A$1:$C$14, 3, 0)</f>
        <v>1155</v>
      </c>
      <c r="V802" s="7">
        <f>Data[[#This Row],[pledged]]*VLOOKUP(Data[[#This Row],[currency]], 'Exchange Rates'!$A$1:$C$14, 3, 0)</f>
        <v>1757.14</v>
      </c>
    </row>
    <row r="803" spans="1:22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4"/>
        <v>1.1152149999999998</v>
      </c>
      <c r="P803" s="7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2">
        <f t="shared" si="72"/>
        <v>40695.795370370368</v>
      </c>
      <c r="T803" s="12">
        <f t="shared" si="73"/>
        <v>40725.795370370368</v>
      </c>
      <c r="U803" s="7">
        <f>Data[[#This Row],[goal]]*VLOOKUP(Data[[#This Row],[currency]], 'Exchange Rates'!$A$1:$C$14, 3, 0)</f>
        <v>2000</v>
      </c>
      <c r="V803" s="7">
        <f>Data[[#This Row],[pledged]]*VLOOKUP(Data[[#This Row],[currency]], 'Exchange Rates'!$A$1:$C$14, 3, 0)</f>
        <v>2230.4299999999998</v>
      </c>
    </row>
    <row r="804" spans="1:22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4"/>
        <v>1.0133333333333334</v>
      </c>
      <c r="P804" s="7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2">
        <f t="shared" si="72"/>
        <v>41123.022268518522</v>
      </c>
      <c r="T804" s="12">
        <f t="shared" si="73"/>
        <v>41169.170138888891</v>
      </c>
      <c r="U804" s="7">
        <f>Data[[#This Row],[goal]]*VLOOKUP(Data[[#This Row],[currency]], 'Exchange Rates'!$A$1:$C$14, 3, 0)</f>
        <v>6000</v>
      </c>
      <c r="V804" s="7">
        <f>Data[[#This Row],[pledged]]*VLOOKUP(Data[[#This Row],[currency]], 'Exchange Rates'!$A$1:$C$14, 3, 0)</f>
        <v>6080</v>
      </c>
    </row>
    <row r="805" spans="1:22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4"/>
        <v>1.232608695652174</v>
      </c>
      <c r="P805" s="7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2">
        <f t="shared" si="72"/>
        <v>40665.949976851851</v>
      </c>
      <c r="T805" s="12">
        <f t="shared" si="73"/>
        <v>40692.041666666664</v>
      </c>
      <c r="U805" s="7">
        <f>Data[[#This Row],[goal]]*VLOOKUP(Data[[#This Row],[currency]], 'Exchange Rates'!$A$1:$C$14, 3, 0)</f>
        <v>2300</v>
      </c>
      <c r="V805" s="7">
        <f>Data[[#This Row],[pledged]]*VLOOKUP(Data[[#This Row],[currency]], 'Exchange Rates'!$A$1:$C$14, 3, 0)</f>
        <v>2835</v>
      </c>
    </row>
    <row r="806" spans="1:22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4"/>
        <v>1</v>
      </c>
      <c r="P806" s="7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2">
        <f t="shared" si="72"/>
        <v>40730.105625000004</v>
      </c>
      <c r="T806" s="12">
        <f t="shared" si="73"/>
        <v>40747.165972222225</v>
      </c>
      <c r="U806" s="7">
        <f>Data[[#This Row],[goal]]*VLOOKUP(Data[[#This Row],[currency]], 'Exchange Rates'!$A$1:$C$14, 3, 0)</f>
        <v>5500</v>
      </c>
      <c r="V806" s="7">
        <f>Data[[#This Row],[pledged]]*VLOOKUP(Data[[#This Row],[currency]], 'Exchange Rates'!$A$1:$C$14, 3, 0)</f>
        <v>5500</v>
      </c>
    </row>
    <row r="807" spans="1:22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4"/>
        <v>1.05</v>
      </c>
      <c r="P807" s="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2">
        <f t="shared" si="72"/>
        <v>40690.823055555556</v>
      </c>
      <c r="T807" s="12">
        <f t="shared" si="73"/>
        <v>40740.958333333336</v>
      </c>
      <c r="U807" s="7">
        <f>Data[[#This Row],[goal]]*VLOOKUP(Data[[#This Row],[currency]], 'Exchange Rates'!$A$1:$C$14, 3, 0)</f>
        <v>3000</v>
      </c>
      <c r="V807" s="7">
        <f>Data[[#This Row],[pledged]]*VLOOKUP(Data[[#This Row],[currency]], 'Exchange Rates'!$A$1:$C$14, 3, 0)</f>
        <v>3150</v>
      </c>
    </row>
    <row r="808" spans="1:22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4"/>
        <v>1.0443750000000001</v>
      </c>
      <c r="P808" s="7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2">
        <f t="shared" si="72"/>
        <v>40763.691423611112</v>
      </c>
      <c r="T808" s="12">
        <f t="shared" si="73"/>
        <v>40793.691423611112</v>
      </c>
      <c r="U808" s="7">
        <f>Data[[#This Row],[goal]]*VLOOKUP(Data[[#This Row],[currency]], 'Exchange Rates'!$A$1:$C$14, 3, 0)</f>
        <v>8000</v>
      </c>
      <c r="V808" s="7">
        <f>Data[[#This Row],[pledged]]*VLOOKUP(Data[[#This Row],[currency]], 'Exchange Rates'!$A$1:$C$14, 3, 0)</f>
        <v>8355</v>
      </c>
    </row>
    <row r="809" spans="1:22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4"/>
        <v>1.05125</v>
      </c>
      <c r="P809" s="7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2">
        <f t="shared" si="72"/>
        <v>42759.628599537042</v>
      </c>
      <c r="T809" s="12">
        <f t="shared" si="73"/>
        <v>42795.083333333328</v>
      </c>
      <c r="U809" s="7">
        <f>Data[[#This Row],[goal]]*VLOOKUP(Data[[#This Row],[currency]], 'Exchange Rates'!$A$1:$C$14, 3, 0)</f>
        <v>4000</v>
      </c>
      <c r="V809" s="7">
        <f>Data[[#This Row],[pledged]]*VLOOKUP(Data[[#This Row],[currency]], 'Exchange Rates'!$A$1:$C$14, 3, 0)</f>
        <v>4205</v>
      </c>
    </row>
    <row r="810" spans="1:22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4"/>
        <v>1</v>
      </c>
      <c r="P810" s="7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2">
        <f t="shared" si="72"/>
        <v>41962.100532407407</v>
      </c>
      <c r="T810" s="12">
        <f t="shared" si="73"/>
        <v>41995.207638888889</v>
      </c>
      <c r="U810" s="7">
        <f>Data[[#This Row],[goal]]*VLOOKUP(Data[[#This Row],[currency]], 'Exchange Rates'!$A$1:$C$14, 3, 0)</f>
        <v>5940</v>
      </c>
      <c r="V810" s="7">
        <f>Data[[#This Row],[pledged]]*VLOOKUP(Data[[#This Row],[currency]], 'Exchange Rates'!$A$1:$C$14, 3, 0)</f>
        <v>5940</v>
      </c>
    </row>
    <row r="811" spans="1:22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4"/>
        <v>1.03775</v>
      </c>
      <c r="P811" s="7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2">
        <f t="shared" si="72"/>
        <v>41628.833680555559</v>
      </c>
      <c r="T811" s="12">
        <f t="shared" si="73"/>
        <v>41658.833680555559</v>
      </c>
      <c r="U811" s="7">
        <f>Data[[#This Row],[goal]]*VLOOKUP(Data[[#This Row],[currency]], 'Exchange Rates'!$A$1:$C$14, 3, 0)</f>
        <v>4000</v>
      </c>
      <c r="V811" s="7">
        <f>Data[[#This Row],[pledged]]*VLOOKUP(Data[[#This Row],[currency]], 'Exchange Rates'!$A$1:$C$14, 3, 0)</f>
        <v>4151</v>
      </c>
    </row>
    <row r="812" spans="1:22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4"/>
        <v>1.05</v>
      </c>
      <c r="P812" s="7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2">
        <f t="shared" si="72"/>
        <v>41123.056273148148</v>
      </c>
      <c r="T812" s="12">
        <f t="shared" si="73"/>
        <v>41153.056273148148</v>
      </c>
      <c r="U812" s="7">
        <f>Data[[#This Row],[goal]]*VLOOKUP(Data[[#This Row],[currency]], 'Exchange Rates'!$A$1:$C$14, 3, 0)</f>
        <v>1500</v>
      </c>
      <c r="V812" s="7">
        <f>Data[[#This Row],[pledged]]*VLOOKUP(Data[[#This Row],[currency]], 'Exchange Rates'!$A$1:$C$14, 3, 0)</f>
        <v>1575</v>
      </c>
    </row>
    <row r="813" spans="1:22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4"/>
        <v>1.04</v>
      </c>
      <c r="P813" s="7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2">
        <f t="shared" si="72"/>
        <v>41443.643541666665</v>
      </c>
      <c r="T813" s="12">
        <f t="shared" si="73"/>
        <v>41465.702777777777</v>
      </c>
      <c r="U813" s="7">
        <f>Data[[#This Row],[goal]]*VLOOKUP(Data[[#This Row],[currency]], 'Exchange Rates'!$A$1:$C$14, 3, 0)</f>
        <v>1000</v>
      </c>
      <c r="V813" s="7">
        <f>Data[[#This Row],[pledged]]*VLOOKUP(Data[[#This Row],[currency]], 'Exchange Rates'!$A$1:$C$14, 3, 0)</f>
        <v>1040</v>
      </c>
    </row>
    <row r="814" spans="1:22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4"/>
        <v>1.5183333333333333</v>
      </c>
      <c r="P814" s="7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2">
        <f t="shared" si="72"/>
        <v>41282.017962962964</v>
      </c>
      <c r="T814" s="12">
        <f t="shared" si="73"/>
        <v>41334.581944444442</v>
      </c>
      <c r="U814" s="7">
        <f>Data[[#This Row],[goal]]*VLOOKUP(Data[[#This Row],[currency]], 'Exchange Rates'!$A$1:$C$14, 3, 0)</f>
        <v>600</v>
      </c>
      <c r="V814" s="7">
        <f>Data[[#This Row],[pledged]]*VLOOKUP(Data[[#This Row],[currency]], 'Exchange Rates'!$A$1:$C$14, 3, 0)</f>
        <v>911</v>
      </c>
    </row>
    <row r="815" spans="1:22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4"/>
        <v>1.59996</v>
      </c>
      <c r="P815" s="7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2">
        <f t="shared" si="72"/>
        <v>41080.960243055553</v>
      </c>
      <c r="T815" s="12">
        <f t="shared" si="73"/>
        <v>41110.960243055553</v>
      </c>
      <c r="U815" s="7">
        <f>Data[[#This Row],[goal]]*VLOOKUP(Data[[#This Row],[currency]], 'Exchange Rates'!$A$1:$C$14, 3, 0)</f>
        <v>1500</v>
      </c>
      <c r="V815" s="7">
        <f>Data[[#This Row],[pledged]]*VLOOKUP(Data[[#This Row],[currency]], 'Exchange Rates'!$A$1:$C$14, 3, 0)</f>
        <v>2399.94</v>
      </c>
    </row>
    <row r="816" spans="1:22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4"/>
        <v>1.2729999999999999</v>
      </c>
      <c r="P816" s="7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2">
        <f t="shared" si="72"/>
        <v>40679.743067129632</v>
      </c>
      <c r="T816" s="12">
        <f t="shared" si="73"/>
        <v>40694.75277777778</v>
      </c>
      <c r="U816" s="7">
        <f>Data[[#This Row],[goal]]*VLOOKUP(Data[[#This Row],[currency]], 'Exchange Rates'!$A$1:$C$14, 3, 0)</f>
        <v>1000</v>
      </c>
      <c r="V816" s="7">
        <f>Data[[#This Row],[pledged]]*VLOOKUP(Data[[#This Row],[currency]], 'Exchange Rates'!$A$1:$C$14, 3, 0)</f>
        <v>1273</v>
      </c>
    </row>
    <row r="817" spans="1:22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4"/>
        <v>1.07</v>
      </c>
      <c r="P817" s="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2">
        <f t="shared" si="72"/>
        <v>41914.917858796296</v>
      </c>
      <c r="T817" s="12">
        <f t="shared" si="73"/>
        <v>41944.917858796296</v>
      </c>
      <c r="U817" s="7">
        <f>Data[[#This Row],[goal]]*VLOOKUP(Data[[#This Row],[currency]], 'Exchange Rates'!$A$1:$C$14, 3, 0)</f>
        <v>4000</v>
      </c>
      <c r="V817" s="7">
        <f>Data[[#This Row],[pledged]]*VLOOKUP(Data[[#This Row],[currency]], 'Exchange Rates'!$A$1:$C$14, 3, 0)</f>
        <v>4280</v>
      </c>
    </row>
    <row r="818" spans="1:22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4"/>
        <v>1.1512214285714286</v>
      </c>
      <c r="P818" s="7">
        <f t="shared" si="75"/>
        <v>39.31</v>
      </c>
      <c r="Q818" t="str">
        <f t="shared" si="76"/>
        <v>music</v>
      </c>
      <c r="R818" t="str">
        <f t="shared" si="77"/>
        <v>rock</v>
      </c>
      <c r="S818" s="12">
        <f t="shared" si="72"/>
        <v>41341.870868055557</v>
      </c>
      <c r="T818" s="12">
        <f t="shared" si="73"/>
        <v>41373.270833333336</v>
      </c>
      <c r="U818" s="7">
        <f>Data[[#This Row],[goal]]*VLOOKUP(Data[[#This Row],[currency]], 'Exchange Rates'!$A$1:$C$14, 3, 0)</f>
        <v>7000</v>
      </c>
      <c r="V818" s="7">
        <f>Data[[#This Row],[pledged]]*VLOOKUP(Data[[#This Row],[currency]], 'Exchange Rates'!$A$1:$C$14, 3, 0)</f>
        <v>8058.55</v>
      </c>
    </row>
    <row r="819" spans="1:22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4"/>
        <v>1.3711066666666665</v>
      </c>
      <c r="P819" s="7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2">
        <f t="shared" si="72"/>
        <v>40925.599664351852</v>
      </c>
      <c r="T819" s="12">
        <f t="shared" si="73"/>
        <v>40979.207638888889</v>
      </c>
      <c r="U819" s="7">
        <f>Data[[#This Row],[goal]]*VLOOKUP(Data[[#This Row],[currency]], 'Exchange Rates'!$A$1:$C$14, 3, 0)</f>
        <v>1500</v>
      </c>
      <c r="V819" s="7">
        <f>Data[[#This Row],[pledged]]*VLOOKUP(Data[[#This Row],[currency]], 'Exchange Rates'!$A$1:$C$14, 3, 0)</f>
        <v>2056.66</v>
      </c>
    </row>
    <row r="820" spans="1:22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4"/>
        <v>1.5571428571428572</v>
      </c>
      <c r="P820" s="7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2">
        <f t="shared" si="72"/>
        <v>41120.882881944446</v>
      </c>
      <c r="T820" s="12">
        <f t="shared" si="73"/>
        <v>41128.709027777775</v>
      </c>
      <c r="U820" s="7">
        <f>Data[[#This Row],[goal]]*VLOOKUP(Data[[#This Row],[currency]], 'Exchange Rates'!$A$1:$C$14, 3, 0)</f>
        <v>350</v>
      </c>
      <c r="V820" s="7">
        <f>Data[[#This Row],[pledged]]*VLOOKUP(Data[[#This Row],[currency]], 'Exchange Rates'!$A$1:$C$14, 3, 0)</f>
        <v>545</v>
      </c>
    </row>
    <row r="821" spans="1:22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4"/>
        <v>1.0874999999999999</v>
      </c>
      <c r="P821" s="7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2">
        <f t="shared" si="72"/>
        <v>41619.998310185183</v>
      </c>
      <c r="T821" s="12">
        <f t="shared" si="73"/>
        <v>41629.197222222225</v>
      </c>
      <c r="U821" s="7">
        <f>Data[[#This Row],[goal]]*VLOOKUP(Data[[#This Row],[currency]], 'Exchange Rates'!$A$1:$C$14, 3, 0)</f>
        <v>400</v>
      </c>
      <c r="V821" s="7">
        <f>Data[[#This Row],[pledged]]*VLOOKUP(Data[[#This Row],[currency]], 'Exchange Rates'!$A$1:$C$14, 3, 0)</f>
        <v>435</v>
      </c>
    </row>
    <row r="822" spans="1:22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4"/>
        <v>1.3405</v>
      </c>
      <c r="P822" s="7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2">
        <f t="shared" si="72"/>
        <v>41768.841921296298</v>
      </c>
      <c r="T822" s="12">
        <f t="shared" si="73"/>
        <v>41799.208333333336</v>
      </c>
      <c r="U822" s="7">
        <f>Data[[#This Row],[goal]]*VLOOKUP(Data[[#This Row],[currency]], 'Exchange Rates'!$A$1:$C$14, 3, 0)</f>
        <v>2000</v>
      </c>
      <c r="V822" s="7">
        <f>Data[[#This Row],[pledged]]*VLOOKUP(Data[[#This Row],[currency]], 'Exchange Rates'!$A$1:$C$14, 3, 0)</f>
        <v>2681</v>
      </c>
    </row>
    <row r="823" spans="1:22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4"/>
        <v>1</v>
      </c>
      <c r="P823" s="7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2">
        <f t="shared" si="72"/>
        <v>42093.922048611115</v>
      </c>
      <c r="T823" s="12">
        <f t="shared" si="73"/>
        <v>42128.167361111111</v>
      </c>
      <c r="U823" s="7">
        <f>Data[[#This Row],[goal]]*VLOOKUP(Data[[#This Row],[currency]], 'Exchange Rates'!$A$1:$C$14, 3, 0)</f>
        <v>17482</v>
      </c>
      <c r="V823" s="7">
        <f>Data[[#This Row],[pledged]]*VLOOKUP(Data[[#This Row],[currency]], 'Exchange Rates'!$A$1:$C$14, 3, 0)</f>
        <v>17482</v>
      </c>
    </row>
    <row r="824" spans="1:22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4"/>
        <v>1.1916666666666667</v>
      </c>
      <c r="P824" s="7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2">
        <f t="shared" si="72"/>
        <v>41157.947337962964</v>
      </c>
      <c r="T824" s="12">
        <f t="shared" si="73"/>
        <v>41187.947337962964</v>
      </c>
      <c r="U824" s="7">
        <f>Data[[#This Row],[goal]]*VLOOKUP(Data[[#This Row],[currency]], 'Exchange Rates'!$A$1:$C$14, 3, 0)</f>
        <v>3000</v>
      </c>
      <c r="V824" s="7">
        <f>Data[[#This Row],[pledged]]*VLOOKUP(Data[[#This Row],[currency]], 'Exchange Rates'!$A$1:$C$14, 3, 0)</f>
        <v>3575</v>
      </c>
    </row>
    <row r="825" spans="1:22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4"/>
        <v>1.7949999999999999</v>
      </c>
      <c r="P825" s="7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2">
        <f t="shared" si="72"/>
        <v>42055.972824074073</v>
      </c>
      <c r="T825" s="12">
        <f t="shared" si="73"/>
        <v>42085.931157407409</v>
      </c>
      <c r="U825" s="7">
        <f>Data[[#This Row],[goal]]*VLOOKUP(Data[[#This Row],[currency]], 'Exchange Rates'!$A$1:$C$14, 3, 0)</f>
        <v>800</v>
      </c>
      <c r="V825" s="7">
        <f>Data[[#This Row],[pledged]]*VLOOKUP(Data[[#This Row],[currency]], 'Exchange Rates'!$A$1:$C$14, 3, 0)</f>
        <v>1436</v>
      </c>
    </row>
    <row r="826" spans="1:22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4"/>
        <v>1.3438124999999999</v>
      </c>
      <c r="P826" s="7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2">
        <f t="shared" si="72"/>
        <v>40250.242106481484</v>
      </c>
      <c r="T826" s="12">
        <f t="shared" si="73"/>
        <v>40286.290972222225</v>
      </c>
      <c r="U826" s="7">
        <f>Data[[#This Row],[goal]]*VLOOKUP(Data[[#This Row],[currency]], 'Exchange Rates'!$A$1:$C$14, 3, 0)</f>
        <v>1600</v>
      </c>
      <c r="V826" s="7">
        <f>Data[[#This Row],[pledged]]*VLOOKUP(Data[[#This Row],[currency]], 'Exchange Rates'!$A$1:$C$14, 3, 0)</f>
        <v>2150.1</v>
      </c>
    </row>
    <row r="827" spans="1:22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4"/>
        <v>1.0043200000000001</v>
      </c>
      <c r="P827" s="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2">
        <f t="shared" si="72"/>
        <v>41186.306527777779</v>
      </c>
      <c r="T827" s="12">
        <f t="shared" si="73"/>
        <v>41211.306527777779</v>
      </c>
      <c r="U827" s="7">
        <f>Data[[#This Row],[goal]]*VLOOKUP(Data[[#This Row],[currency]], 'Exchange Rates'!$A$1:$C$14, 3, 0)</f>
        <v>12500</v>
      </c>
      <c r="V827" s="7">
        <f>Data[[#This Row],[pledged]]*VLOOKUP(Data[[#This Row],[currency]], 'Exchange Rates'!$A$1:$C$14, 3, 0)</f>
        <v>12554</v>
      </c>
    </row>
    <row r="828" spans="1:22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4"/>
        <v>1.0145454545454546</v>
      </c>
      <c r="P828" s="7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2">
        <f t="shared" si="72"/>
        <v>40973.038541666669</v>
      </c>
      <c r="T828" s="12">
        <f t="shared" si="73"/>
        <v>40993.996874999997</v>
      </c>
      <c r="U828" s="7">
        <f>Data[[#This Row],[goal]]*VLOOKUP(Data[[#This Row],[currency]], 'Exchange Rates'!$A$1:$C$14, 3, 0)</f>
        <v>5500</v>
      </c>
      <c r="V828" s="7">
        <f>Data[[#This Row],[pledged]]*VLOOKUP(Data[[#This Row],[currency]], 'Exchange Rates'!$A$1:$C$14, 3, 0)</f>
        <v>5580</v>
      </c>
    </row>
    <row r="829" spans="1:22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4"/>
        <v>1.0333333333333334</v>
      </c>
      <c r="P829" s="7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2">
        <f t="shared" si="72"/>
        <v>40927.473460648151</v>
      </c>
      <c r="T829" s="12">
        <f t="shared" si="73"/>
        <v>40953.825694444444</v>
      </c>
      <c r="U829" s="7">
        <f>Data[[#This Row],[goal]]*VLOOKUP(Data[[#This Row],[currency]], 'Exchange Rates'!$A$1:$C$14, 3, 0)</f>
        <v>300</v>
      </c>
      <c r="V829" s="7">
        <f>Data[[#This Row],[pledged]]*VLOOKUP(Data[[#This Row],[currency]], 'Exchange Rates'!$A$1:$C$14, 3, 0)</f>
        <v>310</v>
      </c>
    </row>
    <row r="830" spans="1:22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4"/>
        <v>1.07</v>
      </c>
      <c r="P830" s="7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2">
        <f t="shared" si="72"/>
        <v>41073.050717592596</v>
      </c>
      <c r="T830" s="12">
        <f t="shared" si="73"/>
        <v>41085.683333333334</v>
      </c>
      <c r="U830" s="7">
        <f>Data[[#This Row],[goal]]*VLOOKUP(Data[[#This Row],[currency]], 'Exchange Rates'!$A$1:$C$14, 3, 0)</f>
        <v>1300</v>
      </c>
      <c r="V830" s="7">
        <f>Data[[#This Row],[pledged]]*VLOOKUP(Data[[#This Row],[currency]], 'Exchange Rates'!$A$1:$C$14, 3, 0)</f>
        <v>1391</v>
      </c>
    </row>
    <row r="831" spans="1:22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4"/>
        <v>1.04</v>
      </c>
      <c r="P831" s="7">
        <f t="shared" si="75"/>
        <v>32.5</v>
      </c>
      <c r="Q831" t="str">
        <f t="shared" si="76"/>
        <v>music</v>
      </c>
      <c r="R831" t="str">
        <f t="shared" si="77"/>
        <v>rock</v>
      </c>
      <c r="S831" s="12">
        <f t="shared" si="72"/>
        <v>42504.801388888889</v>
      </c>
      <c r="T831" s="12">
        <f t="shared" si="73"/>
        <v>42564.801388888889</v>
      </c>
      <c r="U831" s="7">
        <f>Data[[#This Row],[goal]]*VLOOKUP(Data[[#This Row],[currency]], 'Exchange Rates'!$A$1:$C$14, 3, 0)</f>
        <v>385</v>
      </c>
      <c r="V831" s="7">
        <f>Data[[#This Row],[pledged]]*VLOOKUP(Data[[#This Row],[currency]], 'Exchange Rates'!$A$1:$C$14, 3, 0)</f>
        <v>400.40000000000003</v>
      </c>
    </row>
    <row r="832" spans="1:22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4"/>
        <v>1.0783333333333334</v>
      </c>
      <c r="P832" s="7">
        <f t="shared" si="75"/>
        <v>60.65625</v>
      </c>
      <c r="Q832" t="str">
        <f t="shared" si="76"/>
        <v>music</v>
      </c>
      <c r="R832" t="str">
        <f t="shared" si="77"/>
        <v>rock</v>
      </c>
      <c r="S832" s="12">
        <f t="shared" si="72"/>
        <v>41325.525752314818</v>
      </c>
      <c r="T832" s="12">
        <f t="shared" si="73"/>
        <v>41355.484085648146</v>
      </c>
      <c r="U832" s="7">
        <f>Data[[#This Row],[goal]]*VLOOKUP(Data[[#This Row],[currency]], 'Exchange Rates'!$A$1:$C$14, 3, 0)</f>
        <v>1800</v>
      </c>
      <c r="V832" s="7">
        <f>Data[[#This Row],[pledged]]*VLOOKUP(Data[[#This Row],[currency]], 'Exchange Rates'!$A$1:$C$14, 3, 0)</f>
        <v>1941</v>
      </c>
    </row>
    <row r="833" spans="1:22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4"/>
        <v>2.3333333333333335</v>
      </c>
      <c r="P833" s="7">
        <f t="shared" si="75"/>
        <v>175</v>
      </c>
      <c r="Q833" t="str">
        <f t="shared" si="76"/>
        <v>music</v>
      </c>
      <c r="R833" t="str">
        <f t="shared" si="77"/>
        <v>rock</v>
      </c>
      <c r="S833" s="12">
        <f t="shared" si="72"/>
        <v>40996.646921296298</v>
      </c>
      <c r="T833" s="12">
        <f t="shared" si="73"/>
        <v>41026.646921296298</v>
      </c>
      <c r="U833" s="7">
        <f>Data[[#This Row],[goal]]*VLOOKUP(Data[[#This Row],[currency]], 'Exchange Rates'!$A$1:$C$14, 3, 0)</f>
        <v>1500</v>
      </c>
      <c r="V833" s="7">
        <f>Data[[#This Row],[pledged]]*VLOOKUP(Data[[#This Row],[currency]], 'Exchange Rates'!$A$1:$C$14, 3, 0)</f>
        <v>3500</v>
      </c>
    </row>
    <row r="834" spans="1:22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4"/>
        <v>1.0060706666666666</v>
      </c>
      <c r="P834" s="7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2">
        <f t="shared" ref="S834:S897" si="78">(((J834/60)/60)/24)+DATE(1970,1,1)</f>
        <v>40869.675173611111</v>
      </c>
      <c r="T834" s="12">
        <f t="shared" ref="T834:T897" si="79">(((I834/60)/60)/24)+DATE(1970,1,1)</f>
        <v>40929.342361111114</v>
      </c>
      <c r="U834" s="7">
        <f>Data[[#This Row],[goal]]*VLOOKUP(Data[[#This Row],[currency]], 'Exchange Rates'!$A$1:$C$14, 3, 0)</f>
        <v>15000</v>
      </c>
      <c r="V834" s="7">
        <f>Data[[#This Row],[pledged]]*VLOOKUP(Data[[#This Row],[currency]], 'Exchange Rates'!$A$1:$C$14, 3, 0)</f>
        <v>15091.06</v>
      </c>
    </row>
    <row r="835" spans="1:22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0">E835/D835</f>
        <v>1.0166666666666666</v>
      </c>
      <c r="P835" s="7">
        <f t="shared" ref="P835:P898" si="81">IF(L835 = 0, 0, E835/L835)</f>
        <v>148.78048780487805</v>
      </c>
      <c r="Q835" t="str">
        <f t="shared" ref="Q835:Q898" si="82">MID(N835, 1, FIND("/", N835)-1)</f>
        <v>music</v>
      </c>
      <c r="R835" t="str">
        <f t="shared" ref="R835:R898" si="83">MID(N835,  FIND("/", N835)+1, 100)</f>
        <v>rock</v>
      </c>
      <c r="S835" s="12">
        <f t="shared" si="78"/>
        <v>41718.878182870372</v>
      </c>
      <c r="T835" s="12">
        <f t="shared" si="79"/>
        <v>41748.878182870372</v>
      </c>
      <c r="U835" s="7">
        <f>Data[[#This Row],[goal]]*VLOOKUP(Data[[#This Row],[currency]], 'Exchange Rates'!$A$1:$C$14, 3, 0)</f>
        <v>6000</v>
      </c>
      <c r="V835" s="7">
        <f>Data[[#This Row],[pledged]]*VLOOKUP(Data[[#This Row],[currency]], 'Exchange Rates'!$A$1:$C$14, 3, 0)</f>
        <v>6100</v>
      </c>
    </row>
    <row r="836" spans="1:22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0"/>
        <v>1.3101818181818181</v>
      </c>
      <c r="P836" s="7">
        <f t="shared" si="81"/>
        <v>96.08</v>
      </c>
      <c r="Q836" t="str">
        <f t="shared" si="82"/>
        <v>music</v>
      </c>
      <c r="R836" t="str">
        <f t="shared" si="83"/>
        <v>rock</v>
      </c>
      <c r="S836" s="12">
        <f t="shared" si="78"/>
        <v>41422.822824074072</v>
      </c>
      <c r="T836" s="12">
        <f t="shared" si="79"/>
        <v>41456.165972222225</v>
      </c>
      <c r="U836" s="7">
        <f>Data[[#This Row],[goal]]*VLOOKUP(Data[[#This Row],[currency]], 'Exchange Rates'!$A$1:$C$14, 3, 0)</f>
        <v>5500</v>
      </c>
      <c r="V836" s="7">
        <f>Data[[#This Row],[pledged]]*VLOOKUP(Data[[#This Row],[currency]], 'Exchange Rates'!$A$1:$C$14, 3, 0)</f>
        <v>7206</v>
      </c>
    </row>
    <row r="837" spans="1:22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0"/>
        <v>1.1725000000000001</v>
      </c>
      <c r="P837" s="7">
        <f t="shared" si="81"/>
        <v>58.625</v>
      </c>
      <c r="Q837" t="str">
        <f t="shared" si="82"/>
        <v>music</v>
      </c>
      <c r="R837" t="str">
        <f t="shared" si="83"/>
        <v>rock</v>
      </c>
      <c r="S837" s="12">
        <f t="shared" si="78"/>
        <v>41005.45784722222</v>
      </c>
      <c r="T837" s="12">
        <f t="shared" si="79"/>
        <v>41048.125</v>
      </c>
      <c r="U837" s="7">
        <f>Data[[#This Row],[goal]]*VLOOKUP(Data[[#This Row],[currency]], 'Exchange Rates'!$A$1:$C$14, 3, 0)</f>
        <v>2000</v>
      </c>
      <c r="V837" s="7">
        <f>Data[[#This Row],[pledged]]*VLOOKUP(Data[[#This Row],[currency]], 'Exchange Rates'!$A$1:$C$14, 3, 0)</f>
        <v>2345</v>
      </c>
    </row>
    <row r="838" spans="1:22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0"/>
        <v>1.009304</v>
      </c>
      <c r="P838" s="7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2">
        <f t="shared" si="78"/>
        <v>41524.056921296295</v>
      </c>
      <c r="T838" s="12">
        <f t="shared" si="79"/>
        <v>41554.056921296295</v>
      </c>
      <c r="U838" s="7">
        <f>Data[[#This Row],[goal]]*VLOOKUP(Data[[#This Row],[currency]], 'Exchange Rates'!$A$1:$C$14, 3, 0)</f>
        <v>5000</v>
      </c>
      <c r="V838" s="7">
        <f>Data[[#This Row],[pledged]]*VLOOKUP(Data[[#This Row],[currency]], 'Exchange Rates'!$A$1:$C$14, 3, 0)</f>
        <v>5046.5200000000004</v>
      </c>
    </row>
    <row r="839" spans="1:22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0"/>
        <v>1.218</v>
      </c>
      <c r="P839" s="7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2">
        <f t="shared" si="78"/>
        <v>41730.998402777775</v>
      </c>
      <c r="T839" s="12">
        <f t="shared" si="79"/>
        <v>41760.998402777775</v>
      </c>
      <c r="U839" s="7">
        <f>Data[[#This Row],[goal]]*VLOOKUP(Data[[#This Row],[currency]], 'Exchange Rates'!$A$1:$C$14, 3, 0)</f>
        <v>2500</v>
      </c>
      <c r="V839" s="7">
        <f>Data[[#This Row],[pledged]]*VLOOKUP(Data[[#This Row],[currency]], 'Exchange Rates'!$A$1:$C$14, 3, 0)</f>
        <v>3045</v>
      </c>
    </row>
    <row r="840" spans="1:22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0"/>
        <v>1.454</v>
      </c>
      <c r="P840" s="7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2">
        <f t="shared" si="78"/>
        <v>40895.897974537038</v>
      </c>
      <c r="T840" s="12">
        <f t="shared" si="79"/>
        <v>40925.897974537038</v>
      </c>
      <c r="U840" s="7">
        <f>Data[[#This Row],[goal]]*VLOOKUP(Data[[#This Row],[currency]], 'Exchange Rates'!$A$1:$C$14, 3, 0)</f>
        <v>2000</v>
      </c>
      <c r="V840" s="7">
        <f>Data[[#This Row],[pledged]]*VLOOKUP(Data[[#This Row],[currency]], 'Exchange Rates'!$A$1:$C$14, 3, 0)</f>
        <v>2908</v>
      </c>
    </row>
    <row r="841" spans="1:22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0"/>
        <v>1.166166</v>
      </c>
      <c r="P841" s="7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2">
        <f t="shared" si="78"/>
        <v>41144.763379629629</v>
      </c>
      <c r="T841" s="12">
        <f t="shared" si="79"/>
        <v>41174.763379629629</v>
      </c>
      <c r="U841" s="7">
        <f>Data[[#This Row],[goal]]*VLOOKUP(Data[[#This Row],[currency]], 'Exchange Rates'!$A$1:$C$14, 3, 0)</f>
        <v>5000</v>
      </c>
      <c r="V841" s="7">
        <f>Data[[#This Row],[pledged]]*VLOOKUP(Data[[#This Row],[currency]], 'Exchange Rates'!$A$1:$C$14, 3, 0)</f>
        <v>5830.83</v>
      </c>
    </row>
    <row r="842" spans="1:22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0"/>
        <v>1.2041660000000001</v>
      </c>
      <c r="P842" s="7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2">
        <f t="shared" si="78"/>
        <v>42607.226701388892</v>
      </c>
      <c r="T842" s="12">
        <f t="shared" si="79"/>
        <v>42637.226701388892</v>
      </c>
      <c r="U842" s="7">
        <f>Data[[#This Row],[goal]]*VLOOKUP(Data[[#This Row],[currency]], 'Exchange Rates'!$A$1:$C$14, 3, 0)</f>
        <v>10000</v>
      </c>
      <c r="V842" s="7">
        <f>Data[[#This Row],[pledged]]*VLOOKUP(Data[[#This Row],[currency]], 'Exchange Rates'!$A$1:$C$14, 3, 0)</f>
        <v>12041.66</v>
      </c>
    </row>
    <row r="843" spans="1:22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0"/>
        <v>1.0132000000000001</v>
      </c>
      <c r="P843" s="7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2">
        <f t="shared" si="78"/>
        <v>41923.838692129626</v>
      </c>
      <c r="T843" s="12">
        <f t="shared" si="79"/>
        <v>41953.88035879629</v>
      </c>
      <c r="U843" s="7">
        <f>Data[[#This Row],[goal]]*VLOOKUP(Data[[#This Row],[currency]], 'Exchange Rates'!$A$1:$C$14, 3, 0)</f>
        <v>5000</v>
      </c>
      <c r="V843" s="7">
        <f>Data[[#This Row],[pledged]]*VLOOKUP(Data[[#This Row],[currency]], 'Exchange Rates'!$A$1:$C$14, 3, 0)</f>
        <v>5066</v>
      </c>
    </row>
    <row r="844" spans="1:22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0"/>
        <v>1.0431999999999999</v>
      </c>
      <c r="P844" s="7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2">
        <f t="shared" si="78"/>
        <v>41526.592395833337</v>
      </c>
      <c r="T844" s="12">
        <f t="shared" si="79"/>
        <v>41561.165972222225</v>
      </c>
      <c r="U844" s="7">
        <f>Data[[#This Row],[goal]]*VLOOKUP(Data[[#This Row],[currency]], 'Exchange Rates'!$A$1:$C$14, 3, 0)</f>
        <v>3300</v>
      </c>
      <c r="V844" s="7">
        <f>Data[[#This Row],[pledged]]*VLOOKUP(Data[[#This Row],[currency]], 'Exchange Rates'!$A$1:$C$14, 3, 0)</f>
        <v>3442.56</v>
      </c>
    </row>
    <row r="845" spans="1:22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0"/>
        <v>2.6713333333333331</v>
      </c>
      <c r="P845" s="7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2">
        <f t="shared" si="78"/>
        <v>42695.257870370369</v>
      </c>
      <c r="T845" s="12">
        <f t="shared" si="79"/>
        <v>42712.333333333328</v>
      </c>
      <c r="U845" s="7">
        <f>Data[[#This Row],[goal]]*VLOOKUP(Data[[#This Row],[currency]], 'Exchange Rates'!$A$1:$C$14, 3, 0)</f>
        <v>3000</v>
      </c>
      <c r="V845" s="7">
        <f>Data[[#This Row],[pledged]]*VLOOKUP(Data[[#This Row],[currency]], 'Exchange Rates'!$A$1:$C$14, 3, 0)</f>
        <v>8014</v>
      </c>
    </row>
    <row r="846" spans="1:22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0"/>
        <v>1.9413333333333334</v>
      </c>
      <c r="P846" s="7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2">
        <f t="shared" si="78"/>
        <v>41905.684629629628</v>
      </c>
      <c r="T846" s="12">
        <f t="shared" si="79"/>
        <v>41944.207638888889</v>
      </c>
      <c r="U846" s="7">
        <f>Data[[#This Row],[goal]]*VLOOKUP(Data[[#This Row],[currency]], 'Exchange Rates'!$A$1:$C$14, 3, 0)</f>
        <v>3000</v>
      </c>
      <c r="V846" s="7">
        <f>Data[[#This Row],[pledged]]*VLOOKUP(Data[[#This Row],[currency]], 'Exchange Rates'!$A$1:$C$14, 3, 0)</f>
        <v>5824</v>
      </c>
    </row>
    <row r="847" spans="1:22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0"/>
        <v>1.203802</v>
      </c>
      <c r="P847" s="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2">
        <f t="shared" si="78"/>
        <v>42578.205972222218</v>
      </c>
      <c r="T847" s="12">
        <f t="shared" si="79"/>
        <v>42618.165972222225</v>
      </c>
      <c r="U847" s="7">
        <f>Data[[#This Row],[goal]]*VLOOKUP(Data[[#This Row],[currency]], 'Exchange Rates'!$A$1:$C$14, 3, 0)</f>
        <v>5000</v>
      </c>
      <c r="V847" s="7">
        <f>Data[[#This Row],[pledged]]*VLOOKUP(Data[[#This Row],[currency]], 'Exchange Rates'!$A$1:$C$14, 3, 0)</f>
        <v>6019.01</v>
      </c>
    </row>
    <row r="848" spans="1:22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0"/>
        <v>1.2200090909090908</v>
      </c>
      <c r="P848" s="7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2">
        <f t="shared" si="78"/>
        <v>41694.391840277778</v>
      </c>
      <c r="T848" s="12">
        <f t="shared" si="79"/>
        <v>41708.583333333336</v>
      </c>
      <c r="U848" s="7">
        <f>Data[[#This Row],[goal]]*VLOOKUP(Data[[#This Row],[currency]], 'Exchange Rates'!$A$1:$C$14, 3, 0)</f>
        <v>847</v>
      </c>
      <c r="V848" s="7">
        <f>Data[[#This Row],[pledged]]*VLOOKUP(Data[[#This Row],[currency]], 'Exchange Rates'!$A$1:$C$14, 3, 0)</f>
        <v>1033.3477</v>
      </c>
    </row>
    <row r="849" spans="1:22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0"/>
        <v>1</v>
      </c>
      <c r="P849" s="7">
        <f t="shared" si="81"/>
        <v>10</v>
      </c>
      <c r="Q849" t="str">
        <f t="shared" si="82"/>
        <v>music</v>
      </c>
      <c r="R849" t="str">
        <f t="shared" si="83"/>
        <v>metal</v>
      </c>
      <c r="S849" s="12">
        <f t="shared" si="78"/>
        <v>42165.79833333334</v>
      </c>
      <c r="T849" s="12">
        <f t="shared" si="79"/>
        <v>42195.79833333334</v>
      </c>
      <c r="U849" s="7">
        <f>Data[[#This Row],[goal]]*VLOOKUP(Data[[#This Row],[currency]], 'Exchange Rates'!$A$1:$C$14, 3, 0)</f>
        <v>10</v>
      </c>
      <c r="V849" s="7">
        <f>Data[[#This Row],[pledged]]*VLOOKUP(Data[[#This Row],[currency]], 'Exchange Rates'!$A$1:$C$14, 3, 0)</f>
        <v>10</v>
      </c>
    </row>
    <row r="850" spans="1:22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0"/>
        <v>1</v>
      </c>
      <c r="P850" s="7">
        <f t="shared" si="81"/>
        <v>18.75</v>
      </c>
      <c r="Q850" t="str">
        <f t="shared" si="82"/>
        <v>music</v>
      </c>
      <c r="R850" t="str">
        <f t="shared" si="83"/>
        <v>metal</v>
      </c>
      <c r="S850" s="12">
        <f t="shared" si="78"/>
        <v>42078.792048611111</v>
      </c>
      <c r="T850" s="12">
        <f t="shared" si="79"/>
        <v>42108.792048611111</v>
      </c>
      <c r="U850" s="7">
        <f>Data[[#This Row],[goal]]*VLOOKUP(Data[[#This Row],[currency]], 'Exchange Rates'!$A$1:$C$14, 3, 0)</f>
        <v>300</v>
      </c>
      <c r="V850" s="7">
        <f>Data[[#This Row],[pledged]]*VLOOKUP(Data[[#This Row],[currency]], 'Exchange Rates'!$A$1:$C$14, 3, 0)</f>
        <v>300</v>
      </c>
    </row>
    <row r="851" spans="1:22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0"/>
        <v>1.1990000000000001</v>
      </c>
      <c r="P851" s="7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2">
        <f t="shared" si="78"/>
        <v>42051.148888888885</v>
      </c>
      <c r="T851" s="12">
        <f t="shared" si="79"/>
        <v>42079.107222222221</v>
      </c>
      <c r="U851" s="7">
        <f>Data[[#This Row],[goal]]*VLOOKUP(Data[[#This Row],[currency]], 'Exchange Rates'!$A$1:$C$14, 3, 0)</f>
        <v>4000</v>
      </c>
      <c r="V851" s="7">
        <f>Data[[#This Row],[pledged]]*VLOOKUP(Data[[#This Row],[currency]], 'Exchange Rates'!$A$1:$C$14, 3, 0)</f>
        <v>4796</v>
      </c>
    </row>
    <row r="852" spans="1:22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0"/>
        <v>1.55175</v>
      </c>
      <c r="P852" s="7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2">
        <f t="shared" si="78"/>
        <v>42452.827743055561</v>
      </c>
      <c r="T852" s="12">
        <f t="shared" si="79"/>
        <v>42485.207638888889</v>
      </c>
      <c r="U852" s="7">
        <f>Data[[#This Row],[goal]]*VLOOKUP(Data[[#This Row],[currency]], 'Exchange Rates'!$A$1:$C$14, 3, 0)</f>
        <v>4000</v>
      </c>
      <c r="V852" s="7">
        <f>Data[[#This Row],[pledged]]*VLOOKUP(Data[[#This Row],[currency]], 'Exchange Rates'!$A$1:$C$14, 3, 0)</f>
        <v>6207</v>
      </c>
    </row>
    <row r="853" spans="1:22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0"/>
        <v>1.3045</v>
      </c>
      <c r="P853" s="7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2">
        <f t="shared" si="78"/>
        <v>42522.880243055552</v>
      </c>
      <c r="T853" s="12">
        <f t="shared" si="79"/>
        <v>42582.822916666672</v>
      </c>
      <c r="U853" s="7">
        <f>Data[[#This Row],[goal]]*VLOOKUP(Data[[#This Row],[currency]], 'Exchange Rates'!$A$1:$C$14, 3, 0)</f>
        <v>1680</v>
      </c>
      <c r="V853" s="7">
        <f>Data[[#This Row],[pledged]]*VLOOKUP(Data[[#This Row],[currency]], 'Exchange Rates'!$A$1:$C$14, 3, 0)</f>
        <v>2191.56</v>
      </c>
    </row>
    <row r="854" spans="1:22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0"/>
        <v>1.0497142857142858</v>
      </c>
      <c r="P854" s="7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2">
        <f t="shared" si="78"/>
        <v>42656.805497685185</v>
      </c>
      <c r="T854" s="12">
        <f t="shared" si="79"/>
        <v>42667.875</v>
      </c>
      <c r="U854" s="7">
        <f>Data[[#This Row],[goal]]*VLOOKUP(Data[[#This Row],[currency]], 'Exchange Rates'!$A$1:$C$14, 3, 0)</f>
        <v>3500</v>
      </c>
      <c r="V854" s="7">
        <f>Data[[#This Row],[pledged]]*VLOOKUP(Data[[#This Row],[currency]], 'Exchange Rates'!$A$1:$C$14, 3, 0)</f>
        <v>3674</v>
      </c>
    </row>
    <row r="855" spans="1:22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0"/>
        <v>1</v>
      </c>
      <c r="P855" s="7">
        <f t="shared" si="81"/>
        <v>30</v>
      </c>
      <c r="Q855" t="str">
        <f t="shared" si="82"/>
        <v>music</v>
      </c>
      <c r="R855" t="str">
        <f t="shared" si="83"/>
        <v>metal</v>
      </c>
      <c r="S855" s="12">
        <f t="shared" si="78"/>
        <v>42021.832280092596</v>
      </c>
      <c r="T855" s="12">
        <f t="shared" si="79"/>
        <v>42051.832280092596</v>
      </c>
      <c r="U855" s="7">
        <f>Data[[#This Row],[goal]]*VLOOKUP(Data[[#This Row],[currency]], 'Exchange Rates'!$A$1:$C$14, 3, 0)</f>
        <v>300</v>
      </c>
      <c r="V855" s="7">
        <f>Data[[#This Row],[pledged]]*VLOOKUP(Data[[#This Row],[currency]], 'Exchange Rates'!$A$1:$C$14, 3, 0)</f>
        <v>300</v>
      </c>
    </row>
    <row r="856" spans="1:22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0"/>
        <v>1.1822050359712231</v>
      </c>
      <c r="P856" s="7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2">
        <f t="shared" si="78"/>
        <v>42702.212337962963</v>
      </c>
      <c r="T856" s="12">
        <f t="shared" si="79"/>
        <v>42732.212337962963</v>
      </c>
      <c r="U856" s="7">
        <f>Data[[#This Row],[goal]]*VLOOKUP(Data[[#This Row],[currency]], 'Exchange Rates'!$A$1:$C$14, 3, 0)</f>
        <v>27800</v>
      </c>
      <c r="V856" s="7">
        <f>Data[[#This Row],[pledged]]*VLOOKUP(Data[[#This Row],[currency]], 'Exchange Rates'!$A$1:$C$14, 3, 0)</f>
        <v>32865.300000000003</v>
      </c>
    </row>
    <row r="857" spans="1:22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0"/>
        <v>1.0344827586206897</v>
      </c>
      <c r="P857" s="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2">
        <f t="shared" si="78"/>
        <v>42545.125196759262</v>
      </c>
      <c r="T857" s="12">
        <f t="shared" si="79"/>
        <v>42575.125196759262</v>
      </c>
      <c r="U857" s="7">
        <f>Data[[#This Row],[goal]]*VLOOKUP(Data[[#This Row],[currency]], 'Exchange Rates'!$A$1:$C$14, 3, 0)</f>
        <v>1450</v>
      </c>
      <c r="V857" s="7">
        <f>Data[[#This Row],[pledged]]*VLOOKUP(Data[[#This Row],[currency]], 'Exchange Rates'!$A$1:$C$14, 3, 0)</f>
        <v>1500</v>
      </c>
    </row>
    <row r="858" spans="1:22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0"/>
        <v>2.1800000000000002</v>
      </c>
      <c r="P858" s="7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2">
        <f t="shared" si="78"/>
        <v>42609.311990740738</v>
      </c>
      <c r="T858" s="12">
        <f t="shared" si="79"/>
        <v>42668.791666666672</v>
      </c>
      <c r="U858" s="7">
        <f>Data[[#This Row],[goal]]*VLOOKUP(Data[[#This Row],[currency]], 'Exchange Rates'!$A$1:$C$14, 3, 0)</f>
        <v>210</v>
      </c>
      <c r="V858" s="7">
        <f>Data[[#This Row],[pledged]]*VLOOKUP(Data[[#This Row],[currency]], 'Exchange Rates'!$A$1:$C$14, 3, 0)</f>
        <v>457.8</v>
      </c>
    </row>
    <row r="859" spans="1:22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0"/>
        <v>1</v>
      </c>
      <c r="P859" s="7">
        <f t="shared" si="81"/>
        <v>50</v>
      </c>
      <c r="Q859" t="str">
        <f t="shared" si="82"/>
        <v>music</v>
      </c>
      <c r="R859" t="str">
        <f t="shared" si="83"/>
        <v>metal</v>
      </c>
      <c r="S859" s="12">
        <f t="shared" si="78"/>
        <v>42291.581377314811</v>
      </c>
      <c r="T859" s="12">
        <f t="shared" si="79"/>
        <v>42333.623043981483</v>
      </c>
      <c r="U859" s="7">
        <f>Data[[#This Row],[goal]]*VLOOKUP(Data[[#This Row],[currency]], 'Exchange Rates'!$A$1:$C$14, 3, 0)</f>
        <v>1008</v>
      </c>
      <c r="V859" s="7">
        <f>Data[[#This Row],[pledged]]*VLOOKUP(Data[[#This Row],[currency]], 'Exchange Rates'!$A$1:$C$14, 3, 0)</f>
        <v>1008</v>
      </c>
    </row>
    <row r="860" spans="1:22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0"/>
        <v>1.4400583333333332</v>
      </c>
      <c r="P860" s="7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2">
        <f t="shared" si="78"/>
        <v>42079.745578703703</v>
      </c>
      <c r="T860" s="12">
        <f t="shared" si="79"/>
        <v>42109.957638888889</v>
      </c>
      <c r="U860" s="7">
        <f>Data[[#This Row],[goal]]*VLOOKUP(Data[[#This Row],[currency]], 'Exchange Rates'!$A$1:$C$14, 3, 0)</f>
        <v>924</v>
      </c>
      <c r="V860" s="7">
        <f>Data[[#This Row],[pledged]]*VLOOKUP(Data[[#This Row],[currency]], 'Exchange Rates'!$A$1:$C$14, 3, 0)</f>
        <v>1330.6139000000001</v>
      </c>
    </row>
    <row r="861" spans="1:22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0"/>
        <v>1.0467500000000001</v>
      </c>
      <c r="P861" s="7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2">
        <f t="shared" si="78"/>
        <v>42128.820231481484</v>
      </c>
      <c r="T861" s="12">
        <f t="shared" si="79"/>
        <v>42159</v>
      </c>
      <c r="U861" s="7">
        <f>Data[[#This Row],[goal]]*VLOOKUP(Data[[#This Row],[currency]], 'Exchange Rates'!$A$1:$C$14, 3, 0)</f>
        <v>4000</v>
      </c>
      <c r="V861" s="7">
        <f>Data[[#This Row],[pledged]]*VLOOKUP(Data[[#This Row],[currency]], 'Exchange Rates'!$A$1:$C$14, 3, 0)</f>
        <v>4187</v>
      </c>
    </row>
    <row r="862" spans="1:22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0"/>
        <v>0.18142857142857144</v>
      </c>
      <c r="P862" s="7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2">
        <f t="shared" si="78"/>
        <v>41570.482789351852</v>
      </c>
      <c r="T862" s="12">
        <f t="shared" si="79"/>
        <v>41600.524456018517</v>
      </c>
      <c r="U862" s="7">
        <f>Data[[#This Row],[goal]]*VLOOKUP(Data[[#This Row],[currency]], 'Exchange Rates'!$A$1:$C$14, 3, 0)</f>
        <v>14000</v>
      </c>
      <c r="V862" s="7">
        <f>Data[[#This Row],[pledged]]*VLOOKUP(Data[[#This Row],[currency]], 'Exchange Rates'!$A$1:$C$14, 3, 0)</f>
        <v>2540</v>
      </c>
    </row>
    <row r="863" spans="1:22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0"/>
        <v>2.2444444444444444E-2</v>
      </c>
      <c r="P863" s="7">
        <f t="shared" si="81"/>
        <v>50.5</v>
      </c>
      <c r="Q863" t="str">
        <f t="shared" si="82"/>
        <v>music</v>
      </c>
      <c r="R863" t="str">
        <f t="shared" si="83"/>
        <v>jazz</v>
      </c>
      <c r="S863" s="12">
        <f t="shared" si="78"/>
        <v>42599.965324074074</v>
      </c>
      <c r="T863" s="12">
        <f t="shared" si="79"/>
        <v>42629.965324074074</v>
      </c>
      <c r="U863" s="7">
        <f>Data[[#This Row],[goal]]*VLOOKUP(Data[[#This Row],[currency]], 'Exchange Rates'!$A$1:$C$14, 3, 0)</f>
        <v>4500</v>
      </c>
      <c r="V863" s="7">
        <f>Data[[#This Row],[pledged]]*VLOOKUP(Data[[#This Row],[currency]], 'Exchange Rates'!$A$1:$C$14, 3, 0)</f>
        <v>101</v>
      </c>
    </row>
    <row r="864" spans="1:22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0"/>
        <v>3.3999999999999998E-3</v>
      </c>
      <c r="P864" s="7">
        <f t="shared" si="81"/>
        <v>42.5</v>
      </c>
      <c r="Q864" t="str">
        <f t="shared" si="82"/>
        <v>music</v>
      </c>
      <c r="R864" t="str">
        <f t="shared" si="83"/>
        <v>jazz</v>
      </c>
      <c r="S864" s="12">
        <f t="shared" si="78"/>
        <v>41559.5549537037</v>
      </c>
      <c r="T864" s="12">
        <f t="shared" si="79"/>
        <v>41589.596620370372</v>
      </c>
      <c r="U864" s="7">
        <f>Data[[#This Row],[goal]]*VLOOKUP(Data[[#This Row],[currency]], 'Exchange Rates'!$A$1:$C$14, 3, 0)</f>
        <v>38500</v>
      </c>
      <c r="V864" s="7">
        <f>Data[[#This Row],[pledged]]*VLOOKUP(Data[[#This Row],[currency]], 'Exchange Rates'!$A$1:$C$14, 3, 0)</f>
        <v>130.9</v>
      </c>
    </row>
    <row r="865" spans="1:22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0"/>
        <v>4.4999999999999998E-2</v>
      </c>
      <c r="P865" s="7">
        <f t="shared" si="81"/>
        <v>18</v>
      </c>
      <c r="Q865" t="str">
        <f t="shared" si="82"/>
        <v>music</v>
      </c>
      <c r="R865" t="str">
        <f t="shared" si="83"/>
        <v>jazz</v>
      </c>
      <c r="S865" s="12">
        <f t="shared" si="78"/>
        <v>40921.117662037039</v>
      </c>
      <c r="T865" s="12">
        <f t="shared" si="79"/>
        <v>40951.117662037039</v>
      </c>
      <c r="U865" s="7">
        <f>Data[[#This Row],[goal]]*VLOOKUP(Data[[#This Row],[currency]], 'Exchange Rates'!$A$1:$C$14, 3, 0)</f>
        <v>2000</v>
      </c>
      <c r="V865" s="7">
        <f>Data[[#This Row],[pledged]]*VLOOKUP(Data[[#This Row],[currency]], 'Exchange Rates'!$A$1:$C$14, 3, 0)</f>
        <v>90</v>
      </c>
    </row>
    <row r="866" spans="1:22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0"/>
        <v>0.41538461538461541</v>
      </c>
      <c r="P866" s="7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2">
        <f t="shared" si="78"/>
        <v>41541.106921296298</v>
      </c>
      <c r="T866" s="12">
        <f t="shared" si="79"/>
        <v>41563.415972222225</v>
      </c>
      <c r="U866" s="7">
        <f>Data[[#This Row],[goal]]*VLOOKUP(Data[[#This Row],[currency]], 'Exchange Rates'!$A$1:$C$14, 3, 0)</f>
        <v>6500</v>
      </c>
      <c r="V866" s="7">
        <f>Data[[#This Row],[pledged]]*VLOOKUP(Data[[#This Row],[currency]], 'Exchange Rates'!$A$1:$C$14, 3, 0)</f>
        <v>2700</v>
      </c>
    </row>
    <row r="867" spans="1:22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0"/>
        <v>2.0454545454545454E-2</v>
      </c>
      <c r="P867" s="7">
        <f t="shared" si="81"/>
        <v>22.5</v>
      </c>
      <c r="Q867" t="str">
        <f t="shared" si="82"/>
        <v>music</v>
      </c>
      <c r="R867" t="str">
        <f t="shared" si="83"/>
        <v>jazz</v>
      </c>
      <c r="S867" s="12">
        <f t="shared" si="78"/>
        <v>41230.77311342593</v>
      </c>
      <c r="T867" s="12">
        <f t="shared" si="79"/>
        <v>41290.77311342593</v>
      </c>
      <c r="U867" s="7">
        <f>Data[[#This Row],[goal]]*VLOOKUP(Data[[#This Row],[currency]], 'Exchange Rates'!$A$1:$C$14, 3, 0)</f>
        <v>2200</v>
      </c>
      <c r="V867" s="7">
        <f>Data[[#This Row],[pledged]]*VLOOKUP(Data[[#This Row],[currency]], 'Exchange Rates'!$A$1:$C$14, 3, 0)</f>
        <v>45</v>
      </c>
    </row>
    <row r="868" spans="1:22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0"/>
        <v>0.18285714285714286</v>
      </c>
      <c r="P868" s="7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2">
        <f t="shared" si="78"/>
        <v>42025.637939814813</v>
      </c>
      <c r="T868" s="12">
        <f t="shared" si="79"/>
        <v>42063.631944444445</v>
      </c>
      <c r="U868" s="7">
        <f>Data[[#This Row],[goal]]*VLOOKUP(Data[[#This Row],[currency]], 'Exchange Rates'!$A$1:$C$14, 3, 0)</f>
        <v>3500</v>
      </c>
      <c r="V868" s="7">
        <f>Data[[#This Row],[pledged]]*VLOOKUP(Data[[#This Row],[currency]], 'Exchange Rates'!$A$1:$C$14, 3, 0)</f>
        <v>640</v>
      </c>
    </row>
    <row r="869" spans="1:22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0"/>
        <v>0.2402</v>
      </c>
      <c r="P869" s="7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2">
        <f t="shared" si="78"/>
        <v>40088.105393518519</v>
      </c>
      <c r="T869" s="12">
        <f t="shared" si="79"/>
        <v>40148.207638888889</v>
      </c>
      <c r="U869" s="7">
        <f>Data[[#This Row],[goal]]*VLOOKUP(Data[[#This Row],[currency]], 'Exchange Rates'!$A$1:$C$14, 3, 0)</f>
        <v>5000</v>
      </c>
      <c r="V869" s="7">
        <f>Data[[#This Row],[pledged]]*VLOOKUP(Data[[#This Row],[currency]], 'Exchange Rates'!$A$1:$C$14, 3, 0)</f>
        <v>1201</v>
      </c>
    </row>
    <row r="870" spans="1:22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0"/>
        <v>1.1111111111111111E-3</v>
      </c>
      <c r="P870" s="7">
        <f t="shared" si="81"/>
        <v>50</v>
      </c>
      <c r="Q870" t="str">
        <f t="shared" si="82"/>
        <v>music</v>
      </c>
      <c r="R870" t="str">
        <f t="shared" si="83"/>
        <v>jazz</v>
      </c>
      <c r="S870" s="12">
        <f t="shared" si="78"/>
        <v>41616.027754629627</v>
      </c>
      <c r="T870" s="12">
        <f t="shared" si="79"/>
        <v>41646.027754629627</v>
      </c>
      <c r="U870" s="7">
        <f>Data[[#This Row],[goal]]*VLOOKUP(Data[[#This Row],[currency]], 'Exchange Rates'!$A$1:$C$14, 3, 0)</f>
        <v>45000</v>
      </c>
      <c r="V870" s="7">
        <f>Data[[#This Row],[pledged]]*VLOOKUP(Data[[#This Row],[currency]], 'Exchange Rates'!$A$1:$C$14, 3, 0)</f>
        <v>50</v>
      </c>
    </row>
    <row r="871" spans="1:22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0"/>
        <v>0.11818181818181818</v>
      </c>
      <c r="P871" s="7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2">
        <f t="shared" si="78"/>
        <v>41342.845567129632</v>
      </c>
      <c r="T871" s="12">
        <f t="shared" si="79"/>
        <v>41372.803900462961</v>
      </c>
      <c r="U871" s="7">
        <f>Data[[#This Row],[goal]]*VLOOKUP(Data[[#This Row],[currency]], 'Exchange Rates'!$A$1:$C$14, 3, 0)</f>
        <v>8800</v>
      </c>
      <c r="V871" s="7">
        <f>Data[[#This Row],[pledged]]*VLOOKUP(Data[[#This Row],[currency]], 'Exchange Rates'!$A$1:$C$14, 3, 0)</f>
        <v>1040</v>
      </c>
    </row>
    <row r="872" spans="1:22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0"/>
        <v>3.0999999999999999E-3</v>
      </c>
      <c r="P872" s="7">
        <f t="shared" si="81"/>
        <v>12.4</v>
      </c>
      <c r="Q872" t="str">
        <f t="shared" si="82"/>
        <v>music</v>
      </c>
      <c r="R872" t="str">
        <f t="shared" si="83"/>
        <v>jazz</v>
      </c>
      <c r="S872" s="12">
        <f t="shared" si="78"/>
        <v>41488.022256944445</v>
      </c>
      <c r="T872" s="12">
        <f t="shared" si="79"/>
        <v>41518.022256944445</v>
      </c>
      <c r="U872" s="7">
        <f>Data[[#This Row],[goal]]*VLOOKUP(Data[[#This Row],[currency]], 'Exchange Rates'!$A$1:$C$14, 3, 0)</f>
        <v>15400</v>
      </c>
      <c r="V872" s="7">
        <f>Data[[#This Row],[pledged]]*VLOOKUP(Data[[#This Row],[currency]], 'Exchange Rates'!$A$1:$C$14, 3, 0)</f>
        <v>47.74</v>
      </c>
    </row>
    <row r="873" spans="1:22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0"/>
        <v>5.4166666666666669E-2</v>
      </c>
      <c r="P873" s="7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2">
        <f t="shared" si="78"/>
        <v>41577.561284722222</v>
      </c>
      <c r="T873" s="12">
        <f t="shared" si="79"/>
        <v>41607.602951388886</v>
      </c>
      <c r="U873" s="7">
        <f>Data[[#This Row],[goal]]*VLOOKUP(Data[[#This Row],[currency]], 'Exchange Rates'!$A$1:$C$14, 3, 0)</f>
        <v>6000</v>
      </c>
      <c r="V873" s="7">
        <f>Data[[#This Row],[pledged]]*VLOOKUP(Data[[#This Row],[currency]], 'Exchange Rates'!$A$1:$C$14, 3, 0)</f>
        <v>325</v>
      </c>
    </row>
    <row r="874" spans="1:22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0"/>
        <v>8.1250000000000003E-3</v>
      </c>
      <c r="P874" s="7">
        <f t="shared" si="81"/>
        <v>32.5</v>
      </c>
      <c r="Q874" t="str">
        <f t="shared" si="82"/>
        <v>music</v>
      </c>
      <c r="R874" t="str">
        <f t="shared" si="83"/>
        <v>jazz</v>
      </c>
      <c r="S874" s="12">
        <f t="shared" si="78"/>
        <v>40567.825543981482</v>
      </c>
      <c r="T874" s="12">
        <f t="shared" si="79"/>
        <v>40612.825543981482</v>
      </c>
      <c r="U874" s="7">
        <f>Data[[#This Row],[goal]]*VLOOKUP(Data[[#This Row],[currency]], 'Exchange Rates'!$A$1:$C$14, 3, 0)</f>
        <v>8000</v>
      </c>
      <c r="V874" s="7">
        <f>Data[[#This Row],[pledged]]*VLOOKUP(Data[[#This Row],[currency]], 'Exchange Rates'!$A$1:$C$14, 3, 0)</f>
        <v>65</v>
      </c>
    </row>
    <row r="875" spans="1:22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0"/>
        <v>1.2857142857142857E-2</v>
      </c>
      <c r="P875" s="7">
        <f t="shared" si="81"/>
        <v>9</v>
      </c>
      <c r="Q875" t="str">
        <f t="shared" si="82"/>
        <v>music</v>
      </c>
      <c r="R875" t="str">
        <f t="shared" si="83"/>
        <v>jazz</v>
      </c>
      <c r="S875" s="12">
        <f t="shared" si="78"/>
        <v>41184.167129629634</v>
      </c>
      <c r="T875" s="12">
        <f t="shared" si="79"/>
        <v>41224.208796296298</v>
      </c>
      <c r="U875" s="7">
        <f>Data[[#This Row],[goal]]*VLOOKUP(Data[[#This Row],[currency]], 'Exchange Rates'!$A$1:$C$14, 3, 0)</f>
        <v>3500</v>
      </c>
      <c r="V875" s="7">
        <f>Data[[#This Row],[pledged]]*VLOOKUP(Data[[#This Row],[currency]], 'Exchange Rates'!$A$1:$C$14, 3, 0)</f>
        <v>45</v>
      </c>
    </row>
    <row r="876" spans="1:22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0"/>
        <v>0.24333333333333335</v>
      </c>
      <c r="P876" s="7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2">
        <f t="shared" si="78"/>
        <v>41368.583726851852</v>
      </c>
      <c r="T876" s="12">
        <f t="shared" si="79"/>
        <v>41398.583726851852</v>
      </c>
      <c r="U876" s="7">
        <f>Data[[#This Row],[goal]]*VLOOKUP(Data[[#This Row],[currency]], 'Exchange Rates'!$A$1:$C$14, 3, 0)</f>
        <v>3000</v>
      </c>
      <c r="V876" s="7">
        <f>Data[[#This Row],[pledged]]*VLOOKUP(Data[[#This Row],[currency]], 'Exchange Rates'!$A$1:$C$14, 3, 0)</f>
        <v>730</v>
      </c>
    </row>
    <row r="877" spans="1:22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0"/>
        <v>0</v>
      </c>
      <c r="P877" s="7">
        <f t="shared" si="81"/>
        <v>0</v>
      </c>
      <c r="Q877" t="str">
        <f t="shared" si="82"/>
        <v>music</v>
      </c>
      <c r="R877" t="str">
        <f t="shared" si="83"/>
        <v>jazz</v>
      </c>
      <c r="S877" s="12">
        <f t="shared" si="78"/>
        <v>42248.723738425921</v>
      </c>
      <c r="T877" s="12">
        <f t="shared" si="79"/>
        <v>42268.723738425921</v>
      </c>
      <c r="U877" s="7">
        <f>Data[[#This Row],[goal]]*VLOOKUP(Data[[#This Row],[currency]], 'Exchange Rates'!$A$1:$C$14, 3, 0)</f>
        <v>5000</v>
      </c>
      <c r="V877" s="7">
        <f>Data[[#This Row],[pledged]]*VLOOKUP(Data[[#This Row],[currency]], 'Exchange Rates'!$A$1:$C$14, 3, 0)</f>
        <v>0</v>
      </c>
    </row>
    <row r="878" spans="1:22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0"/>
        <v>0.40799492385786801</v>
      </c>
      <c r="P878" s="7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2">
        <f t="shared" si="78"/>
        <v>41276.496840277774</v>
      </c>
      <c r="T878" s="12">
        <f t="shared" si="79"/>
        <v>41309.496840277774</v>
      </c>
      <c r="U878" s="7">
        <f>Data[[#This Row],[goal]]*VLOOKUP(Data[[#This Row],[currency]], 'Exchange Rates'!$A$1:$C$14, 3, 0)</f>
        <v>2427.04</v>
      </c>
      <c r="V878" s="7">
        <f>Data[[#This Row],[pledged]]*VLOOKUP(Data[[#This Row],[currency]], 'Exchange Rates'!$A$1:$C$14, 3, 0)</f>
        <v>990.22</v>
      </c>
    </row>
    <row r="879" spans="1:22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0"/>
        <v>0.67549999999999999</v>
      </c>
      <c r="P879" s="7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2">
        <f t="shared" si="78"/>
        <v>41597.788888888892</v>
      </c>
      <c r="T879" s="12">
        <f t="shared" si="79"/>
        <v>41627.788888888892</v>
      </c>
      <c r="U879" s="7">
        <f>Data[[#This Row],[goal]]*VLOOKUP(Data[[#This Row],[currency]], 'Exchange Rates'!$A$1:$C$14, 3, 0)</f>
        <v>2000</v>
      </c>
      <c r="V879" s="7">
        <f>Data[[#This Row],[pledged]]*VLOOKUP(Data[[#This Row],[currency]], 'Exchange Rates'!$A$1:$C$14, 3, 0)</f>
        <v>1351</v>
      </c>
    </row>
    <row r="880" spans="1:22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0"/>
        <v>1.2999999999999999E-2</v>
      </c>
      <c r="P880" s="7">
        <f t="shared" si="81"/>
        <v>32.5</v>
      </c>
      <c r="Q880" t="str">
        <f t="shared" si="82"/>
        <v>music</v>
      </c>
      <c r="R880" t="str">
        <f t="shared" si="83"/>
        <v>jazz</v>
      </c>
      <c r="S880" s="12">
        <f t="shared" si="78"/>
        <v>40505.232916666668</v>
      </c>
      <c r="T880" s="12">
        <f t="shared" si="79"/>
        <v>40535.232916666668</v>
      </c>
      <c r="U880" s="7">
        <f>Data[[#This Row],[goal]]*VLOOKUP(Data[[#This Row],[currency]], 'Exchange Rates'!$A$1:$C$14, 3, 0)</f>
        <v>5000</v>
      </c>
      <c r="V880" s="7">
        <f>Data[[#This Row],[pledged]]*VLOOKUP(Data[[#This Row],[currency]], 'Exchange Rates'!$A$1:$C$14, 3, 0)</f>
        <v>65</v>
      </c>
    </row>
    <row r="881" spans="1:22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0"/>
        <v>0.30666666666666664</v>
      </c>
      <c r="P881" s="7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2">
        <f t="shared" si="78"/>
        <v>41037.829918981479</v>
      </c>
      <c r="T881" s="12">
        <f t="shared" si="79"/>
        <v>41058.829918981479</v>
      </c>
      <c r="U881" s="7">
        <f>Data[[#This Row],[goal]]*VLOOKUP(Data[[#This Row],[currency]], 'Exchange Rates'!$A$1:$C$14, 3, 0)</f>
        <v>2100</v>
      </c>
      <c r="V881" s="7">
        <f>Data[[#This Row],[pledged]]*VLOOKUP(Data[[#This Row],[currency]], 'Exchange Rates'!$A$1:$C$14, 3, 0)</f>
        <v>644</v>
      </c>
    </row>
    <row r="882" spans="1:22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0"/>
        <v>2.9894179894179893E-2</v>
      </c>
      <c r="P882" s="7">
        <f t="shared" si="81"/>
        <v>14.125</v>
      </c>
      <c r="Q882" t="str">
        <f t="shared" si="82"/>
        <v>music</v>
      </c>
      <c r="R882" t="str">
        <f t="shared" si="83"/>
        <v>indie rock</v>
      </c>
      <c r="S882" s="12">
        <f t="shared" si="78"/>
        <v>41179.32104166667</v>
      </c>
      <c r="T882" s="12">
        <f t="shared" si="79"/>
        <v>41212.32104166667</v>
      </c>
      <c r="U882" s="7">
        <f>Data[[#This Row],[goal]]*VLOOKUP(Data[[#This Row],[currency]], 'Exchange Rates'!$A$1:$C$14, 3, 0)</f>
        <v>3780</v>
      </c>
      <c r="V882" s="7">
        <f>Data[[#This Row],[pledged]]*VLOOKUP(Data[[#This Row],[currency]], 'Exchange Rates'!$A$1:$C$14, 3, 0)</f>
        <v>113</v>
      </c>
    </row>
    <row r="883" spans="1:22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0"/>
        <v>8.0000000000000002E-3</v>
      </c>
      <c r="P883" s="7">
        <f t="shared" si="81"/>
        <v>30</v>
      </c>
      <c r="Q883" t="str">
        <f t="shared" si="82"/>
        <v>music</v>
      </c>
      <c r="R883" t="str">
        <f t="shared" si="83"/>
        <v>indie rock</v>
      </c>
      <c r="S883" s="12">
        <f t="shared" si="78"/>
        <v>40877.25099537037</v>
      </c>
      <c r="T883" s="12">
        <f t="shared" si="79"/>
        <v>40922.25099537037</v>
      </c>
      <c r="U883" s="7">
        <f>Data[[#This Row],[goal]]*VLOOKUP(Data[[#This Row],[currency]], 'Exchange Rates'!$A$1:$C$14, 3, 0)</f>
        <v>3750</v>
      </c>
      <c r="V883" s="7">
        <f>Data[[#This Row],[pledged]]*VLOOKUP(Data[[#This Row],[currency]], 'Exchange Rates'!$A$1:$C$14, 3, 0)</f>
        <v>30</v>
      </c>
    </row>
    <row r="884" spans="1:22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0"/>
        <v>0.20133333333333334</v>
      </c>
      <c r="P884" s="7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2">
        <f t="shared" si="78"/>
        <v>40759.860532407409</v>
      </c>
      <c r="T884" s="12">
        <f t="shared" si="79"/>
        <v>40792.860532407409</v>
      </c>
      <c r="U884" s="7">
        <f>Data[[#This Row],[goal]]*VLOOKUP(Data[[#This Row],[currency]], 'Exchange Rates'!$A$1:$C$14, 3, 0)</f>
        <v>1500</v>
      </c>
      <c r="V884" s="7">
        <f>Data[[#This Row],[pledged]]*VLOOKUP(Data[[#This Row],[currency]], 'Exchange Rates'!$A$1:$C$14, 3, 0)</f>
        <v>302</v>
      </c>
    </row>
    <row r="885" spans="1:22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0"/>
        <v>0.4002</v>
      </c>
      <c r="P885" s="7">
        <f t="shared" si="81"/>
        <v>83.375</v>
      </c>
      <c r="Q885" t="str">
        <f t="shared" si="82"/>
        <v>music</v>
      </c>
      <c r="R885" t="str">
        <f t="shared" si="83"/>
        <v>indie rock</v>
      </c>
      <c r="S885" s="12">
        <f t="shared" si="78"/>
        <v>42371.935590277775</v>
      </c>
      <c r="T885" s="12">
        <f t="shared" si="79"/>
        <v>42431.935590277775</v>
      </c>
      <c r="U885" s="7">
        <f>Data[[#This Row],[goal]]*VLOOKUP(Data[[#This Row],[currency]], 'Exchange Rates'!$A$1:$C$14, 3, 0)</f>
        <v>5000</v>
      </c>
      <c r="V885" s="7">
        <f>Data[[#This Row],[pledged]]*VLOOKUP(Data[[#This Row],[currency]], 'Exchange Rates'!$A$1:$C$14, 3, 0)</f>
        <v>2001</v>
      </c>
    </row>
    <row r="886" spans="1:22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0"/>
        <v>0.01</v>
      </c>
      <c r="P886" s="7">
        <f t="shared" si="81"/>
        <v>10</v>
      </c>
      <c r="Q886" t="str">
        <f t="shared" si="82"/>
        <v>music</v>
      </c>
      <c r="R886" t="str">
        <f t="shared" si="83"/>
        <v>indie rock</v>
      </c>
      <c r="S886" s="12">
        <f t="shared" si="78"/>
        <v>40981.802615740737</v>
      </c>
      <c r="T886" s="12">
        <f t="shared" si="79"/>
        <v>41041.104861111111</v>
      </c>
      <c r="U886" s="7">
        <f>Data[[#This Row],[goal]]*VLOOKUP(Data[[#This Row],[currency]], 'Exchange Rates'!$A$1:$C$14, 3, 0)</f>
        <v>2000</v>
      </c>
      <c r="V886" s="7">
        <f>Data[[#This Row],[pledged]]*VLOOKUP(Data[[#This Row],[currency]], 'Exchange Rates'!$A$1:$C$14, 3, 0)</f>
        <v>20</v>
      </c>
    </row>
    <row r="887" spans="1:22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0"/>
        <v>0.75</v>
      </c>
      <c r="P887" s="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2">
        <f t="shared" si="78"/>
        <v>42713.941099537042</v>
      </c>
      <c r="T887" s="12">
        <f t="shared" si="79"/>
        <v>42734.941099537042</v>
      </c>
      <c r="U887" s="7">
        <f>Data[[#This Row],[goal]]*VLOOKUP(Data[[#This Row],[currency]], 'Exchange Rates'!$A$1:$C$14, 3, 0)</f>
        <v>1000</v>
      </c>
      <c r="V887" s="7">
        <f>Data[[#This Row],[pledged]]*VLOOKUP(Data[[#This Row],[currency]], 'Exchange Rates'!$A$1:$C$14, 3, 0)</f>
        <v>750</v>
      </c>
    </row>
    <row r="888" spans="1:22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0"/>
        <v>0.41</v>
      </c>
      <c r="P888" s="7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2">
        <f t="shared" si="78"/>
        <v>42603.870520833334</v>
      </c>
      <c r="T888" s="12">
        <f t="shared" si="79"/>
        <v>42628.870520833334</v>
      </c>
      <c r="U888" s="7">
        <f>Data[[#This Row],[goal]]*VLOOKUP(Data[[#This Row],[currency]], 'Exchange Rates'!$A$1:$C$14, 3, 0)</f>
        <v>500</v>
      </c>
      <c r="V888" s="7">
        <f>Data[[#This Row],[pledged]]*VLOOKUP(Data[[#This Row],[currency]], 'Exchange Rates'!$A$1:$C$14, 3, 0)</f>
        <v>205</v>
      </c>
    </row>
    <row r="889" spans="1:22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0"/>
        <v>0</v>
      </c>
      <c r="P889" s="7">
        <f t="shared" si="81"/>
        <v>0</v>
      </c>
      <c r="Q889" t="str">
        <f t="shared" si="82"/>
        <v>music</v>
      </c>
      <c r="R889" t="str">
        <f t="shared" si="83"/>
        <v>indie rock</v>
      </c>
      <c r="S889" s="12">
        <f t="shared" si="78"/>
        <v>41026.958969907406</v>
      </c>
      <c r="T889" s="12">
        <f t="shared" si="79"/>
        <v>41056.958969907406</v>
      </c>
      <c r="U889" s="7">
        <f>Data[[#This Row],[goal]]*VLOOKUP(Data[[#This Row],[currency]], 'Exchange Rates'!$A$1:$C$14, 3, 0)</f>
        <v>1000</v>
      </c>
      <c r="V889" s="7">
        <f>Data[[#This Row],[pledged]]*VLOOKUP(Data[[#This Row],[currency]], 'Exchange Rates'!$A$1:$C$14, 3, 0)</f>
        <v>0</v>
      </c>
    </row>
    <row r="890" spans="1:22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0"/>
        <v>7.1999999999999995E-2</v>
      </c>
      <c r="P890" s="7">
        <f t="shared" si="81"/>
        <v>18</v>
      </c>
      <c r="Q890" t="str">
        <f t="shared" si="82"/>
        <v>music</v>
      </c>
      <c r="R890" t="str">
        <f t="shared" si="83"/>
        <v>indie rock</v>
      </c>
      <c r="S890" s="12">
        <f t="shared" si="78"/>
        <v>40751.753298611111</v>
      </c>
      <c r="T890" s="12">
        <f t="shared" si="79"/>
        <v>40787.25</v>
      </c>
      <c r="U890" s="7">
        <f>Data[[#This Row],[goal]]*VLOOKUP(Data[[#This Row],[currency]], 'Exchange Rates'!$A$1:$C$14, 3, 0)</f>
        <v>1000</v>
      </c>
      <c r="V890" s="7">
        <f>Data[[#This Row],[pledged]]*VLOOKUP(Data[[#This Row],[currency]], 'Exchange Rates'!$A$1:$C$14, 3, 0)</f>
        <v>72</v>
      </c>
    </row>
    <row r="891" spans="1:22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0"/>
        <v>9.4412800000000005E-2</v>
      </c>
      <c r="P891" s="7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2">
        <f t="shared" si="78"/>
        <v>41887.784062500003</v>
      </c>
      <c r="T891" s="12">
        <f t="shared" si="79"/>
        <v>41917.784062500003</v>
      </c>
      <c r="U891" s="7">
        <f>Data[[#This Row],[goal]]*VLOOKUP(Data[[#This Row],[currency]], 'Exchange Rates'!$A$1:$C$14, 3, 0)</f>
        <v>25000</v>
      </c>
      <c r="V891" s="7">
        <f>Data[[#This Row],[pledged]]*VLOOKUP(Data[[#This Row],[currency]], 'Exchange Rates'!$A$1:$C$14, 3, 0)</f>
        <v>2360.3200000000002</v>
      </c>
    </row>
    <row r="892" spans="1:22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0"/>
        <v>4.1666666666666664E-2</v>
      </c>
      <c r="P892" s="7">
        <f t="shared" si="81"/>
        <v>31.25</v>
      </c>
      <c r="Q892" t="str">
        <f t="shared" si="82"/>
        <v>music</v>
      </c>
      <c r="R892" t="str">
        <f t="shared" si="83"/>
        <v>indie rock</v>
      </c>
      <c r="S892" s="12">
        <f t="shared" si="78"/>
        <v>41569.698831018519</v>
      </c>
      <c r="T892" s="12">
        <f t="shared" si="79"/>
        <v>41599.740497685183</v>
      </c>
      <c r="U892" s="7">
        <f>Data[[#This Row],[goal]]*VLOOKUP(Data[[#This Row],[currency]], 'Exchange Rates'!$A$1:$C$14, 3, 0)</f>
        <v>3000</v>
      </c>
      <c r="V892" s="7">
        <f>Data[[#This Row],[pledged]]*VLOOKUP(Data[[#This Row],[currency]], 'Exchange Rates'!$A$1:$C$14, 3, 0)</f>
        <v>125</v>
      </c>
    </row>
    <row r="893" spans="1:22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0"/>
        <v>3.2500000000000001E-2</v>
      </c>
      <c r="P893" s="7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2">
        <f t="shared" si="78"/>
        <v>41842.031597222223</v>
      </c>
      <c r="T893" s="12">
        <f t="shared" si="79"/>
        <v>41872.031597222223</v>
      </c>
      <c r="U893" s="7">
        <f>Data[[#This Row],[goal]]*VLOOKUP(Data[[#This Row],[currency]], 'Exchange Rates'!$A$1:$C$14, 3, 0)</f>
        <v>8000</v>
      </c>
      <c r="V893" s="7">
        <f>Data[[#This Row],[pledged]]*VLOOKUP(Data[[#This Row],[currency]], 'Exchange Rates'!$A$1:$C$14, 3, 0)</f>
        <v>260</v>
      </c>
    </row>
    <row r="894" spans="1:22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0"/>
        <v>0.40749999999999997</v>
      </c>
      <c r="P894" s="7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2">
        <f t="shared" si="78"/>
        <v>40304.20003472222</v>
      </c>
      <c r="T894" s="12">
        <f t="shared" si="79"/>
        <v>40391.166666666664</v>
      </c>
      <c r="U894" s="7">
        <f>Data[[#This Row],[goal]]*VLOOKUP(Data[[#This Row],[currency]], 'Exchange Rates'!$A$1:$C$14, 3, 0)</f>
        <v>6000</v>
      </c>
      <c r="V894" s="7">
        <f>Data[[#This Row],[pledged]]*VLOOKUP(Data[[#This Row],[currency]], 'Exchange Rates'!$A$1:$C$14, 3, 0)</f>
        <v>2445</v>
      </c>
    </row>
    <row r="895" spans="1:22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0"/>
        <v>0.1</v>
      </c>
      <c r="P895" s="7">
        <f t="shared" si="81"/>
        <v>40</v>
      </c>
      <c r="Q895" t="str">
        <f t="shared" si="82"/>
        <v>music</v>
      </c>
      <c r="R895" t="str">
        <f t="shared" si="83"/>
        <v>indie rock</v>
      </c>
      <c r="S895" s="12">
        <f t="shared" si="78"/>
        <v>42065.897719907407</v>
      </c>
      <c r="T895" s="12">
        <f t="shared" si="79"/>
        <v>42095.856053240743</v>
      </c>
      <c r="U895" s="7">
        <f>Data[[#This Row],[goal]]*VLOOKUP(Data[[#This Row],[currency]], 'Exchange Rates'!$A$1:$C$14, 3, 0)</f>
        <v>2000</v>
      </c>
      <c r="V895" s="7">
        <f>Data[[#This Row],[pledged]]*VLOOKUP(Data[[#This Row],[currency]], 'Exchange Rates'!$A$1:$C$14, 3, 0)</f>
        <v>200</v>
      </c>
    </row>
    <row r="896" spans="1:22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0"/>
        <v>0.39169999999999999</v>
      </c>
      <c r="P896" s="7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2">
        <f t="shared" si="78"/>
        <v>42496.981597222228</v>
      </c>
      <c r="T896" s="12">
        <f t="shared" si="79"/>
        <v>42526.981597222228</v>
      </c>
      <c r="U896" s="7">
        <f>Data[[#This Row],[goal]]*VLOOKUP(Data[[#This Row],[currency]], 'Exchange Rates'!$A$1:$C$14, 3, 0)</f>
        <v>20000</v>
      </c>
      <c r="V896" s="7">
        <f>Data[[#This Row],[pledged]]*VLOOKUP(Data[[#This Row],[currency]], 'Exchange Rates'!$A$1:$C$14, 3, 0)</f>
        <v>7834</v>
      </c>
    </row>
    <row r="897" spans="1:22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0"/>
        <v>2.4375000000000001E-2</v>
      </c>
      <c r="P897" s="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2">
        <f t="shared" si="78"/>
        <v>40431.127650462964</v>
      </c>
      <c r="T897" s="12">
        <f t="shared" si="79"/>
        <v>40476.127650462964</v>
      </c>
      <c r="U897" s="7">
        <f>Data[[#This Row],[goal]]*VLOOKUP(Data[[#This Row],[currency]], 'Exchange Rates'!$A$1:$C$14, 3, 0)</f>
        <v>8000</v>
      </c>
      <c r="V897" s="7">
        <f>Data[[#This Row],[pledged]]*VLOOKUP(Data[[#This Row],[currency]], 'Exchange Rates'!$A$1:$C$14, 3, 0)</f>
        <v>195</v>
      </c>
    </row>
    <row r="898" spans="1:22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0"/>
        <v>0.4</v>
      </c>
      <c r="P898" s="7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2">
        <f t="shared" ref="S898:S961" si="84">(((J898/60)/60)/24)+DATE(1970,1,1)</f>
        <v>42218.872986111113</v>
      </c>
      <c r="T898" s="12">
        <f t="shared" ref="T898:T961" si="85">(((I898/60)/60)/24)+DATE(1970,1,1)</f>
        <v>42244.166666666672</v>
      </c>
      <c r="U898" s="7">
        <f>Data[[#This Row],[goal]]*VLOOKUP(Data[[#This Row],[currency]], 'Exchange Rates'!$A$1:$C$14, 3, 0)</f>
        <v>8000</v>
      </c>
      <c r="V898" s="7">
        <f>Data[[#This Row],[pledged]]*VLOOKUP(Data[[#This Row],[currency]], 'Exchange Rates'!$A$1:$C$14, 3, 0)</f>
        <v>3200</v>
      </c>
    </row>
    <row r="899" spans="1:22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E899/D899</f>
        <v>0</v>
      </c>
      <c r="P899" s="7">
        <f t="shared" ref="P899:P962" si="87">IF(L899 = 0, 0, E899/L899)</f>
        <v>0</v>
      </c>
      <c r="Q899" t="str">
        <f t="shared" ref="Q899:Q962" si="88">MID(N899, 1, FIND("/", N899)-1)</f>
        <v>music</v>
      </c>
      <c r="R899" t="str">
        <f t="shared" ref="R899:R962" si="89">MID(N899,  FIND("/", N899)+1, 100)</f>
        <v>indie rock</v>
      </c>
      <c r="S899" s="12">
        <f t="shared" si="84"/>
        <v>41211.688750000001</v>
      </c>
      <c r="T899" s="12">
        <f t="shared" si="85"/>
        <v>41241.730416666665</v>
      </c>
      <c r="U899" s="7">
        <f>Data[[#This Row],[goal]]*VLOOKUP(Data[[#This Row],[currency]], 'Exchange Rates'!$A$1:$C$14, 3, 0)</f>
        <v>3000</v>
      </c>
      <c r="V899" s="7">
        <f>Data[[#This Row],[pledged]]*VLOOKUP(Data[[#This Row],[currency]], 'Exchange Rates'!$A$1:$C$14, 3, 0)</f>
        <v>0</v>
      </c>
    </row>
    <row r="900" spans="1:22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2.8000000000000001E-2</v>
      </c>
      <c r="P900" s="7">
        <f t="shared" si="87"/>
        <v>35</v>
      </c>
      <c r="Q900" t="str">
        <f t="shared" si="88"/>
        <v>music</v>
      </c>
      <c r="R900" t="str">
        <f t="shared" si="89"/>
        <v>indie rock</v>
      </c>
      <c r="S900" s="12">
        <f t="shared" si="84"/>
        <v>40878.758217592593</v>
      </c>
      <c r="T900" s="12">
        <f t="shared" si="85"/>
        <v>40923.758217592593</v>
      </c>
      <c r="U900" s="7">
        <f>Data[[#This Row],[goal]]*VLOOKUP(Data[[#This Row],[currency]], 'Exchange Rates'!$A$1:$C$14, 3, 0)</f>
        <v>2500</v>
      </c>
      <c r="V900" s="7">
        <f>Data[[#This Row],[pledged]]*VLOOKUP(Data[[#This Row],[currency]], 'Exchange Rates'!$A$1:$C$14, 3, 0)</f>
        <v>70</v>
      </c>
    </row>
    <row r="901" spans="1:22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0.37333333333333335</v>
      </c>
      <c r="P901" s="7">
        <f t="shared" si="87"/>
        <v>35</v>
      </c>
      <c r="Q901" t="str">
        <f t="shared" si="88"/>
        <v>music</v>
      </c>
      <c r="R901" t="str">
        <f t="shared" si="89"/>
        <v>indie rock</v>
      </c>
      <c r="S901" s="12">
        <f t="shared" si="84"/>
        <v>40646.099097222221</v>
      </c>
      <c r="T901" s="12">
        <f t="shared" si="85"/>
        <v>40691.099097222221</v>
      </c>
      <c r="U901" s="7">
        <f>Data[[#This Row],[goal]]*VLOOKUP(Data[[#This Row],[currency]], 'Exchange Rates'!$A$1:$C$14, 3, 0)</f>
        <v>750</v>
      </c>
      <c r="V901" s="7">
        <f>Data[[#This Row],[pledged]]*VLOOKUP(Data[[#This Row],[currency]], 'Exchange Rates'!$A$1:$C$14, 3, 0)</f>
        <v>280</v>
      </c>
    </row>
    <row r="902" spans="1:22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4.1999999999999997E-3</v>
      </c>
      <c r="P902" s="7">
        <f t="shared" si="87"/>
        <v>10.5</v>
      </c>
      <c r="Q902" t="str">
        <f t="shared" si="88"/>
        <v>music</v>
      </c>
      <c r="R902" t="str">
        <f t="shared" si="89"/>
        <v>jazz</v>
      </c>
      <c r="S902" s="12">
        <f t="shared" si="84"/>
        <v>42429.84956018519</v>
      </c>
      <c r="T902" s="12">
        <f t="shared" si="85"/>
        <v>42459.807893518519</v>
      </c>
      <c r="U902" s="7">
        <f>Data[[#This Row],[goal]]*VLOOKUP(Data[[#This Row],[currency]], 'Exchange Rates'!$A$1:$C$14, 3, 0)</f>
        <v>5000</v>
      </c>
      <c r="V902" s="7">
        <f>Data[[#This Row],[pledged]]*VLOOKUP(Data[[#This Row],[currency]], 'Exchange Rates'!$A$1:$C$14, 3, 0)</f>
        <v>21</v>
      </c>
    </row>
    <row r="903" spans="1:22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 s="7">
        <f t="shared" si="87"/>
        <v>0</v>
      </c>
      <c r="Q903" t="str">
        <f t="shared" si="88"/>
        <v>music</v>
      </c>
      <c r="R903" t="str">
        <f t="shared" si="89"/>
        <v>jazz</v>
      </c>
      <c r="S903" s="12">
        <f t="shared" si="84"/>
        <v>40291.81150462963</v>
      </c>
      <c r="T903" s="12">
        <f t="shared" si="85"/>
        <v>40337.799305555556</v>
      </c>
      <c r="U903" s="7">
        <f>Data[[#This Row],[goal]]*VLOOKUP(Data[[#This Row],[currency]], 'Exchange Rates'!$A$1:$C$14, 3, 0)</f>
        <v>6500</v>
      </c>
      <c r="V903" s="7">
        <f>Data[[#This Row],[pledged]]*VLOOKUP(Data[[#This Row],[currency]], 'Exchange Rates'!$A$1:$C$14, 3, 0)</f>
        <v>0</v>
      </c>
    </row>
    <row r="904" spans="1:22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3.0000000000000001E-3</v>
      </c>
      <c r="P904" s="7">
        <f t="shared" si="87"/>
        <v>30</v>
      </c>
      <c r="Q904" t="str">
        <f t="shared" si="88"/>
        <v>music</v>
      </c>
      <c r="R904" t="str">
        <f t="shared" si="89"/>
        <v>jazz</v>
      </c>
      <c r="S904" s="12">
        <f t="shared" si="84"/>
        <v>41829.965532407405</v>
      </c>
      <c r="T904" s="12">
        <f t="shared" si="85"/>
        <v>41881.645833333336</v>
      </c>
      <c r="U904" s="7">
        <f>Data[[#This Row],[goal]]*VLOOKUP(Data[[#This Row],[currency]], 'Exchange Rates'!$A$1:$C$14, 3, 0)</f>
        <v>30000</v>
      </c>
      <c r="V904" s="7">
        <f>Data[[#This Row],[pledged]]*VLOOKUP(Data[[#This Row],[currency]], 'Exchange Rates'!$A$1:$C$14, 3, 0)</f>
        <v>90</v>
      </c>
    </row>
    <row r="905" spans="1:22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3.2000000000000001E-2</v>
      </c>
      <c r="P905" s="7">
        <f t="shared" si="87"/>
        <v>40</v>
      </c>
      <c r="Q905" t="str">
        <f t="shared" si="88"/>
        <v>music</v>
      </c>
      <c r="R905" t="str">
        <f t="shared" si="89"/>
        <v>jazz</v>
      </c>
      <c r="S905" s="12">
        <f t="shared" si="84"/>
        <v>41149.796064814815</v>
      </c>
      <c r="T905" s="12">
        <f t="shared" si="85"/>
        <v>41175.100694444445</v>
      </c>
      <c r="U905" s="7">
        <f>Data[[#This Row],[goal]]*VLOOKUP(Data[[#This Row],[currency]], 'Exchange Rates'!$A$1:$C$14, 3, 0)</f>
        <v>5000</v>
      </c>
      <c r="V905" s="7">
        <f>Data[[#This Row],[pledged]]*VLOOKUP(Data[[#This Row],[currency]], 'Exchange Rates'!$A$1:$C$14, 3, 0)</f>
        <v>160</v>
      </c>
    </row>
    <row r="906" spans="1:22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3.0200000000000001E-3</v>
      </c>
      <c r="P906" s="7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2">
        <f t="shared" si="84"/>
        <v>42342.080289351856</v>
      </c>
      <c r="T906" s="12">
        <f t="shared" si="85"/>
        <v>42372.080289351856</v>
      </c>
      <c r="U906" s="7">
        <f>Data[[#This Row],[goal]]*VLOOKUP(Data[[#This Row],[currency]], 'Exchange Rates'!$A$1:$C$14, 3, 0)</f>
        <v>50000</v>
      </c>
      <c r="V906" s="7">
        <f>Data[[#This Row],[pledged]]*VLOOKUP(Data[[#This Row],[currency]], 'Exchange Rates'!$A$1:$C$14, 3, 0)</f>
        <v>151</v>
      </c>
    </row>
    <row r="907" spans="1:22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3.0153846153846153E-2</v>
      </c>
      <c r="P907" s="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2">
        <f t="shared" si="84"/>
        <v>40507.239884259259</v>
      </c>
      <c r="T907" s="12">
        <f t="shared" si="85"/>
        <v>40567.239884259259</v>
      </c>
      <c r="U907" s="7">
        <f>Data[[#This Row],[goal]]*VLOOKUP(Data[[#This Row],[currency]], 'Exchange Rates'!$A$1:$C$14, 3, 0)</f>
        <v>6500</v>
      </c>
      <c r="V907" s="7">
        <f>Data[[#This Row],[pledged]]*VLOOKUP(Data[[#This Row],[currency]], 'Exchange Rates'!$A$1:$C$14, 3, 0)</f>
        <v>196</v>
      </c>
    </row>
    <row r="908" spans="1:22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 s="7">
        <f t="shared" si="87"/>
        <v>0</v>
      </c>
      <c r="Q908" t="str">
        <f t="shared" si="88"/>
        <v>music</v>
      </c>
      <c r="R908" t="str">
        <f t="shared" si="89"/>
        <v>jazz</v>
      </c>
      <c r="S908" s="12">
        <f t="shared" si="84"/>
        <v>41681.189699074072</v>
      </c>
      <c r="T908" s="12">
        <f t="shared" si="85"/>
        <v>41711.148032407407</v>
      </c>
      <c r="U908" s="7">
        <f>Data[[#This Row],[goal]]*VLOOKUP(Data[[#This Row],[currency]], 'Exchange Rates'!$A$1:$C$14, 3, 0)</f>
        <v>15000</v>
      </c>
      <c r="V908" s="7">
        <f>Data[[#This Row],[pledged]]*VLOOKUP(Data[[#This Row],[currency]], 'Exchange Rates'!$A$1:$C$14, 3, 0)</f>
        <v>0</v>
      </c>
    </row>
    <row r="909" spans="1:22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 s="7">
        <f t="shared" si="87"/>
        <v>0</v>
      </c>
      <c r="Q909" t="str">
        <f t="shared" si="88"/>
        <v>music</v>
      </c>
      <c r="R909" t="str">
        <f t="shared" si="89"/>
        <v>jazz</v>
      </c>
      <c r="S909" s="12">
        <f t="shared" si="84"/>
        <v>40767.192395833335</v>
      </c>
      <c r="T909" s="12">
        <f t="shared" si="85"/>
        <v>40797.192395833335</v>
      </c>
      <c r="U909" s="7">
        <f>Data[[#This Row],[goal]]*VLOOKUP(Data[[#This Row],[currency]], 'Exchange Rates'!$A$1:$C$14, 3, 0)</f>
        <v>2900</v>
      </c>
      <c r="V909" s="7">
        <f>Data[[#This Row],[pledged]]*VLOOKUP(Data[[#This Row],[currency]], 'Exchange Rates'!$A$1:$C$14, 3, 0)</f>
        <v>0</v>
      </c>
    </row>
    <row r="910" spans="1:22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 s="7">
        <f t="shared" si="87"/>
        <v>0</v>
      </c>
      <c r="Q910" t="str">
        <f t="shared" si="88"/>
        <v>music</v>
      </c>
      <c r="R910" t="str">
        <f t="shared" si="89"/>
        <v>jazz</v>
      </c>
      <c r="S910" s="12">
        <f t="shared" si="84"/>
        <v>40340.801562499997</v>
      </c>
      <c r="T910" s="12">
        <f t="shared" si="85"/>
        <v>40386.207638888889</v>
      </c>
      <c r="U910" s="7">
        <f>Data[[#This Row],[goal]]*VLOOKUP(Data[[#This Row],[currency]], 'Exchange Rates'!$A$1:$C$14, 3, 0)</f>
        <v>2500</v>
      </c>
      <c r="V910" s="7">
        <f>Data[[#This Row],[pledged]]*VLOOKUP(Data[[#This Row],[currency]], 'Exchange Rates'!$A$1:$C$14, 3, 0)</f>
        <v>0</v>
      </c>
    </row>
    <row r="911" spans="1:22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3.2500000000000001E-2</v>
      </c>
      <c r="P911" s="7">
        <f t="shared" si="87"/>
        <v>65</v>
      </c>
      <c r="Q911" t="str">
        <f t="shared" si="88"/>
        <v>music</v>
      </c>
      <c r="R911" t="str">
        <f t="shared" si="89"/>
        <v>jazz</v>
      </c>
      <c r="S911" s="12">
        <f t="shared" si="84"/>
        <v>41081.69027777778</v>
      </c>
      <c r="T911" s="12">
        <f t="shared" si="85"/>
        <v>41113.166666666664</v>
      </c>
      <c r="U911" s="7">
        <f>Data[[#This Row],[goal]]*VLOOKUP(Data[[#This Row],[currency]], 'Exchange Rates'!$A$1:$C$14, 3, 0)</f>
        <v>16000</v>
      </c>
      <c r="V911" s="7">
        <f>Data[[#This Row],[pledged]]*VLOOKUP(Data[[#This Row],[currency]], 'Exchange Rates'!$A$1:$C$14, 3, 0)</f>
        <v>520</v>
      </c>
    </row>
    <row r="912" spans="1:22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0.22363636363636363</v>
      </c>
      <c r="P912" s="7">
        <f t="shared" si="87"/>
        <v>24.6</v>
      </c>
      <c r="Q912" t="str">
        <f t="shared" si="88"/>
        <v>music</v>
      </c>
      <c r="R912" t="str">
        <f t="shared" si="89"/>
        <v>jazz</v>
      </c>
      <c r="S912" s="12">
        <f t="shared" si="84"/>
        <v>42737.545358796298</v>
      </c>
      <c r="T912" s="12">
        <f t="shared" si="85"/>
        <v>42797.545358796298</v>
      </c>
      <c r="U912" s="7">
        <f>Data[[#This Row],[goal]]*VLOOKUP(Data[[#This Row],[currency]], 'Exchange Rates'!$A$1:$C$14, 3, 0)</f>
        <v>423.5</v>
      </c>
      <c r="V912" s="7">
        <f>Data[[#This Row],[pledged]]*VLOOKUP(Data[[#This Row],[currency]], 'Exchange Rates'!$A$1:$C$14, 3, 0)</f>
        <v>94.710000000000008</v>
      </c>
    </row>
    <row r="913" spans="1:22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 s="7">
        <f t="shared" si="87"/>
        <v>0</v>
      </c>
      <c r="Q913" t="str">
        <f t="shared" si="88"/>
        <v>music</v>
      </c>
      <c r="R913" t="str">
        <f t="shared" si="89"/>
        <v>jazz</v>
      </c>
      <c r="S913" s="12">
        <f t="shared" si="84"/>
        <v>41642.005150462966</v>
      </c>
      <c r="T913" s="12">
        <f t="shared" si="85"/>
        <v>41663.005150462966</v>
      </c>
      <c r="U913" s="7">
        <f>Data[[#This Row],[goal]]*VLOOKUP(Data[[#This Row],[currency]], 'Exchange Rates'!$A$1:$C$14, 3, 0)</f>
        <v>100000</v>
      </c>
      <c r="V913" s="7">
        <f>Data[[#This Row],[pledged]]*VLOOKUP(Data[[#This Row],[currency]], 'Exchange Rates'!$A$1:$C$14, 3, 0)</f>
        <v>0</v>
      </c>
    </row>
    <row r="914" spans="1:22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8.5714285714285719E-3</v>
      </c>
      <c r="P914" s="7">
        <f t="shared" si="87"/>
        <v>15</v>
      </c>
      <c r="Q914" t="str">
        <f t="shared" si="88"/>
        <v>music</v>
      </c>
      <c r="R914" t="str">
        <f t="shared" si="89"/>
        <v>jazz</v>
      </c>
      <c r="S914" s="12">
        <f t="shared" si="84"/>
        <v>41194.109340277777</v>
      </c>
      <c r="T914" s="12">
        <f t="shared" si="85"/>
        <v>41254.151006944441</v>
      </c>
      <c r="U914" s="7">
        <f>Data[[#This Row],[goal]]*VLOOKUP(Data[[#This Row],[currency]], 'Exchange Rates'!$A$1:$C$14, 3, 0)</f>
        <v>3500</v>
      </c>
      <c r="V914" s="7">
        <f>Data[[#This Row],[pledged]]*VLOOKUP(Data[[#This Row],[currency]], 'Exchange Rates'!$A$1:$C$14, 3, 0)</f>
        <v>30</v>
      </c>
    </row>
    <row r="915" spans="1:22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6.6066666666666662E-2</v>
      </c>
      <c r="P915" s="7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2">
        <f t="shared" si="84"/>
        <v>41004.139108796298</v>
      </c>
      <c r="T915" s="12">
        <f t="shared" si="85"/>
        <v>41034.139108796298</v>
      </c>
      <c r="U915" s="7">
        <f>Data[[#This Row],[goal]]*VLOOKUP(Data[[#This Row],[currency]], 'Exchange Rates'!$A$1:$C$14, 3, 0)</f>
        <v>30000</v>
      </c>
      <c r="V915" s="7">
        <f>Data[[#This Row],[pledged]]*VLOOKUP(Data[[#This Row],[currency]], 'Exchange Rates'!$A$1:$C$14, 3, 0)</f>
        <v>1982</v>
      </c>
    </row>
    <row r="916" spans="1:22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 s="7">
        <f t="shared" si="87"/>
        <v>0</v>
      </c>
      <c r="Q916" t="str">
        <f t="shared" si="88"/>
        <v>music</v>
      </c>
      <c r="R916" t="str">
        <f t="shared" si="89"/>
        <v>jazz</v>
      </c>
      <c r="S916" s="12">
        <f t="shared" si="84"/>
        <v>41116.763275462967</v>
      </c>
      <c r="T916" s="12">
        <f t="shared" si="85"/>
        <v>41146.763275462967</v>
      </c>
      <c r="U916" s="7">
        <f>Data[[#This Row],[goal]]*VLOOKUP(Data[[#This Row],[currency]], 'Exchange Rates'!$A$1:$C$14, 3, 0)</f>
        <v>1500</v>
      </c>
      <c r="V916" s="7">
        <f>Data[[#This Row],[pledged]]*VLOOKUP(Data[[#This Row],[currency]], 'Exchange Rates'!$A$1:$C$14, 3, 0)</f>
        <v>0</v>
      </c>
    </row>
    <row r="917" spans="1:22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5.7692307692307696E-2</v>
      </c>
      <c r="P917" s="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2">
        <f t="shared" si="84"/>
        <v>40937.679560185185</v>
      </c>
      <c r="T917" s="12">
        <f t="shared" si="85"/>
        <v>40969.207638888889</v>
      </c>
      <c r="U917" s="7">
        <f>Data[[#This Row],[goal]]*VLOOKUP(Data[[#This Row],[currency]], 'Exchange Rates'!$A$1:$C$14, 3, 0)</f>
        <v>6500</v>
      </c>
      <c r="V917" s="7">
        <f>Data[[#This Row],[pledged]]*VLOOKUP(Data[[#This Row],[currency]], 'Exchange Rates'!$A$1:$C$14, 3, 0)</f>
        <v>375</v>
      </c>
    </row>
    <row r="918" spans="1:22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 s="7">
        <f t="shared" si="87"/>
        <v>0</v>
      </c>
      <c r="Q918" t="str">
        <f t="shared" si="88"/>
        <v>music</v>
      </c>
      <c r="R918" t="str">
        <f t="shared" si="89"/>
        <v>jazz</v>
      </c>
      <c r="S918" s="12">
        <f t="shared" si="84"/>
        <v>40434.853402777779</v>
      </c>
      <c r="T918" s="12">
        <f t="shared" si="85"/>
        <v>40473.208333333336</v>
      </c>
      <c r="U918" s="7">
        <f>Data[[#This Row],[goal]]*VLOOKUP(Data[[#This Row],[currency]], 'Exchange Rates'!$A$1:$C$14, 3, 0)</f>
        <v>3300</v>
      </c>
      <c r="V918" s="7">
        <f>Data[[#This Row],[pledged]]*VLOOKUP(Data[[#This Row],[currency]], 'Exchange Rates'!$A$1:$C$14, 3, 0)</f>
        <v>0</v>
      </c>
    </row>
    <row r="919" spans="1:22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6.0000000000000001E-3</v>
      </c>
      <c r="P919" s="7">
        <f t="shared" si="87"/>
        <v>30</v>
      </c>
      <c r="Q919" t="str">
        <f t="shared" si="88"/>
        <v>music</v>
      </c>
      <c r="R919" t="str">
        <f t="shared" si="89"/>
        <v>jazz</v>
      </c>
      <c r="S919" s="12">
        <f t="shared" si="84"/>
        <v>41802.94363425926</v>
      </c>
      <c r="T919" s="12">
        <f t="shared" si="85"/>
        <v>41834.104166666664</v>
      </c>
      <c r="U919" s="7">
        <f>Data[[#This Row],[goal]]*VLOOKUP(Data[[#This Row],[currency]], 'Exchange Rates'!$A$1:$C$14, 3, 0)</f>
        <v>5000</v>
      </c>
      <c r="V919" s="7">
        <f>Data[[#This Row],[pledged]]*VLOOKUP(Data[[#This Row],[currency]], 'Exchange Rates'!$A$1:$C$14, 3, 0)</f>
        <v>30</v>
      </c>
    </row>
    <row r="920" spans="1:22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5.0256410256410255E-2</v>
      </c>
      <c r="P920" s="7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2">
        <f t="shared" si="84"/>
        <v>41944.916215277779</v>
      </c>
      <c r="T920" s="12">
        <f t="shared" si="85"/>
        <v>41974.957881944443</v>
      </c>
      <c r="U920" s="7">
        <f>Data[[#This Row],[goal]]*VLOOKUP(Data[[#This Row],[currency]], 'Exchange Rates'!$A$1:$C$14, 3, 0)</f>
        <v>3003</v>
      </c>
      <c r="V920" s="7">
        <f>Data[[#This Row],[pledged]]*VLOOKUP(Data[[#This Row],[currency]], 'Exchange Rates'!$A$1:$C$14, 3, 0)</f>
        <v>150.92000000000002</v>
      </c>
    </row>
    <row r="921" spans="1:22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5.0000000000000001E-3</v>
      </c>
      <c r="P921" s="7">
        <f t="shared" si="87"/>
        <v>100</v>
      </c>
      <c r="Q921" t="str">
        <f t="shared" si="88"/>
        <v>music</v>
      </c>
      <c r="R921" t="str">
        <f t="shared" si="89"/>
        <v>jazz</v>
      </c>
      <c r="S921" s="12">
        <f t="shared" si="84"/>
        <v>41227.641724537039</v>
      </c>
      <c r="T921" s="12">
        <f t="shared" si="85"/>
        <v>41262.641724537039</v>
      </c>
      <c r="U921" s="7">
        <f>Data[[#This Row],[goal]]*VLOOKUP(Data[[#This Row],[currency]], 'Exchange Rates'!$A$1:$C$14, 3, 0)</f>
        <v>20000</v>
      </c>
      <c r="V921" s="7">
        <f>Data[[#This Row],[pledged]]*VLOOKUP(Data[[#This Row],[currency]], 'Exchange Rates'!$A$1:$C$14, 3, 0)</f>
        <v>100</v>
      </c>
    </row>
    <row r="922" spans="1:22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 s="7">
        <f t="shared" si="87"/>
        <v>0</v>
      </c>
      <c r="Q922" t="str">
        <f t="shared" si="88"/>
        <v>music</v>
      </c>
      <c r="R922" t="str">
        <f t="shared" si="89"/>
        <v>jazz</v>
      </c>
      <c r="S922" s="12">
        <f t="shared" si="84"/>
        <v>41562.67155092593</v>
      </c>
      <c r="T922" s="12">
        <f t="shared" si="85"/>
        <v>41592.713217592594</v>
      </c>
      <c r="U922" s="7">
        <f>Data[[#This Row],[goal]]*VLOOKUP(Data[[#This Row],[currency]], 'Exchange Rates'!$A$1:$C$14, 3, 0)</f>
        <v>5500</v>
      </c>
      <c r="V922" s="7">
        <f>Data[[#This Row],[pledged]]*VLOOKUP(Data[[#This Row],[currency]], 'Exchange Rates'!$A$1:$C$14, 3, 0)</f>
        <v>0</v>
      </c>
    </row>
    <row r="923" spans="1:22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0.309</v>
      </c>
      <c r="P923" s="7">
        <f t="shared" si="87"/>
        <v>231.75</v>
      </c>
      <c r="Q923" t="str">
        <f t="shared" si="88"/>
        <v>music</v>
      </c>
      <c r="R923" t="str">
        <f t="shared" si="89"/>
        <v>jazz</v>
      </c>
      <c r="S923" s="12">
        <f t="shared" si="84"/>
        <v>40847.171018518515</v>
      </c>
      <c r="T923" s="12">
        <f t="shared" si="85"/>
        <v>40889.212685185186</v>
      </c>
      <c r="U923" s="7">
        <f>Data[[#This Row],[goal]]*VLOOKUP(Data[[#This Row],[currency]], 'Exchange Rates'!$A$1:$C$14, 3, 0)</f>
        <v>15000</v>
      </c>
      <c r="V923" s="7">
        <f>Data[[#This Row],[pledged]]*VLOOKUP(Data[[#This Row],[currency]], 'Exchange Rates'!$A$1:$C$14, 3, 0)</f>
        <v>4635</v>
      </c>
    </row>
    <row r="924" spans="1:22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0.21037037037037037</v>
      </c>
      <c r="P924" s="7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2">
        <f t="shared" si="84"/>
        <v>41878.530011574076</v>
      </c>
      <c r="T924" s="12">
        <f t="shared" si="85"/>
        <v>41913.530011574076</v>
      </c>
      <c r="U924" s="7">
        <f>Data[[#This Row],[goal]]*VLOOKUP(Data[[#This Row],[currency]], 'Exchange Rates'!$A$1:$C$14, 3, 0)</f>
        <v>27000</v>
      </c>
      <c r="V924" s="7">
        <f>Data[[#This Row],[pledged]]*VLOOKUP(Data[[#This Row],[currency]], 'Exchange Rates'!$A$1:$C$14, 3, 0)</f>
        <v>5680</v>
      </c>
    </row>
    <row r="925" spans="1:22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2.1999999999999999E-2</v>
      </c>
      <c r="P925" s="7">
        <f t="shared" si="87"/>
        <v>55</v>
      </c>
      <c r="Q925" t="str">
        <f t="shared" si="88"/>
        <v>music</v>
      </c>
      <c r="R925" t="str">
        <f t="shared" si="89"/>
        <v>jazz</v>
      </c>
      <c r="S925" s="12">
        <f t="shared" si="84"/>
        <v>41934.959756944445</v>
      </c>
      <c r="T925" s="12">
        <f t="shared" si="85"/>
        <v>41965.001423611116</v>
      </c>
      <c r="U925" s="7">
        <f>Data[[#This Row],[goal]]*VLOOKUP(Data[[#This Row],[currency]], 'Exchange Rates'!$A$1:$C$14, 3, 0)</f>
        <v>15000</v>
      </c>
      <c r="V925" s="7">
        <f>Data[[#This Row],[pledged]]*VLOOKUP(Data[[#This Row],[currency]], 'Exchange Rates'!$A$1:$C$14, 3, 0)</f>
        <v>330</v>
      </c>
    </row>
    <row r="926" spans="1:22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0.109</v>
      </c>
      <c r="P926" s="7">
        <f t="shared" si="87"/>
        <v>21.8</v>
      </c>
      <c r="Q926" t="str">
        <f t="shared" si="88"/>
        <v>music</v>
      </c>
      <c r="R926" t="str">
        <f t="shared" si="89"/>
        <v>jazz</v>
      </c>
      <c r="S926" s="12">
        <f t="shared" si="84"/>
        <v>41288.942928240744</v>
      </c>
      <c r="T926" s="12">
        <f t="shared" si="85"/>
        <v>41318.942928240744</v>
      </c>
      <c r="U926" s="7">
        <f>Data[[#This Row],[goal]]*VLOOKUP(Data[[#This Row],[currency]], 'Exchange Rates'!$A$1:$C$14, 3, 0)</f>
        <v>3000</v>
      </c>
      <c r="V926" s="7">
        <f>Data[[#This Row],[pledged]]*VLOOKUP(Data[[#This Row],[currency]], 'Exchange Rates'!$A$1:$C$14, 3, 0)</f>
        <v>327</v>
      </c>
    </row>
    <row r="927" spans="1:22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2.6666666666666668E-2</v>
      </c>
      <c r="P927" s="7">
        <f t="shared" si="87"/>
        <v>32</v>
      </c>
      <c r="Q927" t="str">
        <f t="shared" si="88"/>
        <v>music</v>
      </c>
      <c r="R927" t="str">
        <f t="shared" si="89"/>
        <v>jazz</v>
      </c>
      <c r="S927" s="12">
        <f t="shared" si="84"/>
        <v>41575.880914351852</v>
      </c>
      <c r="T927" s="12">
        <f t="shared" si="85"/>
        <v>41605.922581018516</v>
      </c>
      <c r="U927" s="7">
        <f>Data[[#This Row],[goal]]*VLOOKUP(Data[[#This Row],[currency]], 'Exchange Rates'!$A$1:$C$14, 3, 0)</f>
        <v>6000</v>
      </c>
      <c r="V927" s="7">
        <f>Data[[#This Row],[pledged]]*VLOOKUP(Data[[#This Row],[currency]], 'Exchange Rates'!$A$1:$C$14, 3, 0)</f>
        <v>160</v>
      </c>
    </row>
    <row r="928" spans="1:22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 s="7">
        <f t="shared" si="87"/>
        <v>0</v>
      </c>
      <c r="Q928" t="str">
        <f t="shared" si="88"/>
        <v>music</v>
      </c>
      <c r="R928" t="str">
        <f t="shared" si="89"/>
        <v>jazz</v>
      </c>
      <c r="S928" s="12">
        <f t="shared" si="84"/>
        <v>40338.02002314815</v>
      </c>
      <c r="T928" s="12">
        <f t="shared" si="85"/>
        <v>40367.944444444445</v>
      </c>
      <c r="U928" s="7">
        <f>Data[[#This Row],[goal]]*VLOOKUP(Data[[#This Row],[currency]], 'Exchange Rates'!$A$1:$C$14, 3, 0)</f>
        <v>7000</v>
      </c>
      <c r="V928" s="7">
        <f>Data[[#This Row],[pledged]]*VLOOKUP(Data[[#This Row],[currency]], 'Exchange Rates'!$A$1:$C$14, 3, 0)</f>
        <v>0</v>
      </c>
    </row>
    <row r="929" spans="1:22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 s="7">
        <f t="shared" si="87"/>
        <v>0</v>
      </c>
      <c r="Q929" t="str">
        <f t="shared" si="88"/>
        <v>music</v>
      </c>
      <c r="R929" t="str">
        <f t="shared" si="89"/>
        <v>jazz</v>
      </c>
      <c r="S929" s="12">
        <f t="shared" si="84"/>
        <v>41013.822858796295</v>
      </c>
      <c r="T929" s="12">
        <f t="shared" si="85"/>
        <v>41043.822858796295</v>
      </c>
      <c r="U929" s="7">
        <f>Data[[#This Row],[goal]]*VLOOKUP(Data[[#This Row],[currency]], 'Exchange Rates'!$A$1:$C$14, 3, 0)</f>
        <v>20000</v>
      </c>
      <c r="V929" s="7">
        <f>Data[[#This Row],[pledged]]*VLOOKUP(Data[[#This Row],[currency]], 'Exchange Rates'!$A$1:$C$14, 3, 0)</f>
        <v>0</v>
      </c>
    </row>
    <row r="930" spans="1:22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0.10862068965517241</v>
      </c>
      <c r="P930" s="7">
        <f t="shared" si="87"/>
        <v>56.25</v>
      </c>
      <c r="Q930" t="str">
        <f t="shared" si="88"/>
        <v>music</v>
      </c>
      <c r="R930" t="str">
        <f t="shared" si="89"/>
        <v>jazz</v>
      </c>
      <c r="S930" s="12">
        <f t="shared" si="84"/>
        <v>41180.86241898148</v>
      </c>
      <c r="T930" s="12">
        <f t="shared" si="85"/>
        <v>41231</v>
      </c>
      <c r="U930" s="7">
        <f>Data[[#This Row],[goal]]*VLOOKUP(Data[[#This Row],[currency]], 'Exchange Rates'!$A$1:$C$14, 3, 0)</f>
        <v>14500</v>
      </c>
      <c r="V930" s="7">
        <f>Data[[#This Row],[pledged]]*VLOOKUP(Data[[#This Row],[currency]], 'Exchange Rates'!$A$1:$C$14, 3, 0)</f>
        <v>1575</v>
      </c>
    </row>
    <row r="931" spans="1:22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 s="7">
        <f t="shared" si="87"/>
        <v>0</v>
      </c>
      <c r="Q931" t="str">
        <f t="shared" si="88"/>
        <v>music</v>
      </c>
      <c r="R931" t="str">
        <f t="shared" si="89"/>
        <v>jazz</v>
      </c>
      <c r="S931" s="12">
        <f t="shared" si="84"/>
        <v>40978.238067129627</v>
      </c>
      <c r="T931" s="12">
        <f t="shared" si="85"/>
        <v>41008.196400462963</v>
      </c>
      <c r="U931" s="7">
        <f>Data[[#This Row],[goal]]*VLOOKUP(Data[[#This Row],[currency]], 'Exchange Rates'!$A$1:$C$14, 3, 0)</f>
        <v>500</v>
      </c>
      <c r="V931" s="7">
        <f>Data[[#This Row],[pledged]]*VLOOKUP(Data[[#This Row],[currency]], 'Exchange Rates'!$A$1:$C$14, 3, 0)</f>
        <v>0</v>
      </c>
    </row>
    <row r="932" spans="1:22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0.38333333333333336</v>
      </c>
      <c r="P932" s="7">
        <f t="shared" si="87"/>
        <v>69</v>
      </c>
      <c r="Q932" t="str">
        <f t="shared" si="88"/>
        <v>music</v>
      </c>
      <c r="R932" t="str">
        <f t="shared" si="89"/>
        <v>jazz</v>
      </c>
      <c r="S932" s="12">
        <f t="shared" si="84"/>
        <v>40312.915578703702</v>
      </c>
      <c r="T932" s="12">
        <f t="shared" si="85"/>
        <v>40354.897222222222</v>
      </c>
      <c r="U932" s="7">
        <f>Data[[#This Row],[goal]]*VLOOKUP(Data[[#This Row],[currency]], 'Exchange Rates'!$A$1:$C$14, 3, 0)</f>
        <v>900</v>
      </c>
      <c r="V932" s="7">
        <f>Data[[#This Row],[pledged]]*VLOOKUP(Data[[#This Row],[currency]], 'Exchange Rates'!$A$1:$C$14, 3, 0)</f>
        <v>345</v>
      </c>
    </row>
    <row r="933" spans="1:22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6.5500000000000003E-2</v>
      </c>
      <c r="P933" s="7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2">
        <f t="shared" si="84"/>
        <v>41680.359976851854</v>
      </c>
      <c r="T933" s="12">
        <f t="shared" si="85"/>
        <v>41714.916666666664</v>
      </c>
      <c r="U933" s="7">
        <f>Data[[#This Row],[goal]]*VLOOKUP(Data[[#This Row],[currency]], 'Exchange Rates'!$A$1:$C$14, 3, 0)</f>
        <v>1540</v>
      </c>
      <c r="V933" s="7">
        <f>Data[[#This Row],[pledged]]*VLOOKUP(Data[[#This Row],[currency]], 'Exchange Rates'!$A$1:$C$14, 3, 0)</f>
        <v>100.87</v>
      </c>
    </row>
    <row r="934" spans="1:22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0.14536842105263159</v>
      </c>
      <c r="P934" s="7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2">
        <f t="shared" si="84"/>
        <v>41310.969270833331</v>
      </c>
      <c r="T934" s="12">
        <f t="shared" si="85"/>
        <v>41355.927604166667</v>
      </c>
      <c r="U934" s="7">
        <f>Data[[#This Row],[goal]]*VLOOKUP(Data[[#This Row],[currency]], 'Exchange Rates'!$A$1:$C$14, 3, 0)</f>
        <v>9500</v>
      </c>
      <c r="V934" s="7">
        <f>Data[[#This Row],[pledged]]*VLOOKUP(Data[[#This Row],[currency]], 'Exchange Rates'!$A$1:$C$14, 3, 0)</f>
        <v>1381</v>
      </c>
    </row>
    <row r="935" spans="1:22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0.06</v>
      </c>
      <c r="P935" s="7">
        <f t="shared" si="87"/>
        <v>60</v>
      </c>
      <c r="Q935" t="str">
        <f t="shared" si="88"/>
        <v>music</v>
      </c>
      <c r="R935" t="str">
        <f t="shared" si="89"/>
        <v>jazz</v>
      </c>
      <c r="S935" s="12">
        <f t="shared" si="84"/>
        <v>41711.169085648151</v>
      </c>
      <c r="T935" s="12">
        <f t="shared" si="85"/>
        <v>41771.169085648151</v>
      </c>
      <c r="U935" s="7">
        <f>Data[[#This Row],[goal]]*VLOOKUP(Data[[#This Row],[currency]], 'Exchange Rates'!$A$1:$C$14, 3, 0)</f>
        <v>2000</v>
      </c>
      <c r="V935" s="7">
        <f>Data[[#This Row],[pledged]]*VLOOKUP(Data[[#This Row],[currency]], 'Exchange Rates'!$A$1:$C$14, 3, 0)</f>
        <v>120</v>
      </c>
    </row>
    <row r="936" spans="1:22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0.30399999999999999</v>
      </c>
      <c r="P936" s="7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2">
        <f t="shared" si="84"/>
        <v>41733.737083333333</v>
      </c>
      <c r="T936" s="12">
        <f t="shared" si="85"/>
        <v>41763.25</v>
      </c>
      <c r="U936" s="7">
        <f>Data[[#This Row],[goal]]*VLOOKUP(Data[[#This Row],[currency]], 'Exchange Rates'!$A$1:$C$14, 3, 0)</f>
        <v>6600</v>
      </c>
      <c r="V936" s="7">
        <f>Data[[#This Row],[pledged]]*VLOOKUP(Data[[#This Row],[currency]], 'Exchange Rates'!$A$1:$C$14, 3, 0)</f>
        <v>2006.4</v>
      </c>
    </row>
    <row r="937" spans="1:22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1.4285714285714285E-2</v>
      </c>
      <c r="P937" s="7">
        <f t="shared" si="87"/>
        <v>25</v>
      </c>
      <c r="Q937" t="str">
        <f t="shared" si="88"/>
        <v>music</v>
      </c>
      <c r="R937" t="str">
        <f t="shared" si="89"/>
        <v>jazz</v>
      </c>
      <c r="S937" s="12">
        <f t="shared" si="84"/>
        <v>42368.333668981482</v>
      </c>
      <c r="T937" s="12">
        <f t="shared" si="85"/>
        <v>42398.333668981482</v>
      </c>
      <c r="U937" s="7">
        <f>Data[[#This Row],[goal]]*VLOOKUP(Data[[#This Row],[currency]], 'Exchange Rates'!$A$1:$C$14, 3, 0)</f>
        <v>3500</v>
      </c>
      <c r="V937" s="7">
        <f>Data[[#This Row],[pledged]]*VLOOKUP(Data[[#This Row],[currency]], 'Exchange Rates'!$A$1:$C$14, 3, 0)</f>
        <v>50</v>
      </c>
    </row>
    <row r="938" spans="1:22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 s="7">
        <f t="shared" si="87"/>
        <v>0</v>
      </c>
      <c r="Q938" t="str">
        <f t="shared" si="88"/>
        <v>music</v>
      </c>
      <c r="R938" t="str">
        <f t="shared" si="89"/>
        <v>jazz</v>
      </c>
      <c r="S938" s="12">
        <f t="shared" si="84"/>
        <v>40883.024178240739</v>
      </c>
      <c r="T938" s="12">
        <f t="shared" si="85"/>
        <v>40926.833333333336</v>
      </c>
      <c r="U938" s="7">
        <f>Data[[#This Row],[goal]]*VLOOKUP(Data[[#This Row],[currency]], 'Exchange Rates'!$A$1:$C$14, 3, 0)</f>
        <v>1400</v>
      </c>
      <c r="V938" s="7">
        <f>Data[[#This Row],[pledged]]*VLOOKUP(Data[[#This Row],[currency]], 'Exchange Rates'!$A$1:$C$14, 3, 0)</f>
        <v>0</v>
      </c>
    </row>
    <row r="939" spans="1:22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1.1428571428571429E-2</v>
      </c>
      <c r="P939" s="7">
        <f t="shared" si="87"/>
        <v>20</v>
      </c>
      <c r="Q939" t="str">
        <f t="shared" si="88"/>
        <v>music</v>
      </c>
      <c r="R939" t="str">
        <f t="shared" si="89"/>
        <v>jazz</v>
      </c>
      <c r="S939" s="12">
        <f t="shared" si="84"/>
        <v>41551.798113425924</v>
      </c>
      <c r="T939" s="12">
        <f t="shared" si="85"/>
        <v>41581.839780092596</v>
      </c>
      <c r="U939" s="7">
        <f>Data[[#This Row],[goal]]*VLOOKUP(Data[[#This Row],[currency]], 'Exchange Rates'!$A$1:$C$14, 3, 0)</f>
        <v>3500</v>
      </c>
      <c r="V939" s="7">
        <f>Data[[#This Row],[pledged]]*VLOOKUP(Data[[#This Row],[currency]], 'Exchange Rates'!$A$1:$C$14, 3, 0)</f>
        <v>40</v>
      </c>
    </row>
    <row r="940" spans="1:22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3.5714285714285713E-3</v>
      </c>
      <c r="P940" s="7">
        <f t="shared" si="87"/>
        <v>25</v>
      </c>
      <c r="Q940" t="str">
        <f t="shared" si="88"/>
        <v>music</v>
      </c>
      <c r="R940" t="str">
        <f t="shared" si="89"/>
        <v>jazz</v>
      </c>
      <c r="S940" s="12">
        <f t="shared" si="84"/>
        <v>41124.479722222226</v>
      </c>
      <c r="T940" s="12">
        <f t="shared" si="85"/>
        <v>41154.479722222226</v>
      </c>
      <c r="U940" s="7">
        <f>Data[[#This Row],[goal]]*VLOOKUP(Data[[#This Row],[currency]], 'Exchange Rates'!$A$1:$C$14, 3, 0)</f>
        <v>7000</v>
      </c>
      <c r="V940" s="7">
        <f>Data[[#This Row],[pledged]]*VLOOKUP(Data[[#This Row],[currency]], 'Exchange Rates'!$A$1:$C$14, 3, 0)</f>
        <v>25</v>
      </c>
    </row>
    <row r="941" spans="1:22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1.4545454545454545E-2</v>
      </c>
      <c r="P941" s="7">
        <f t="shared" si="87"/>
        <v>20</v>
      </c>
      <c r="Q941" t="str">
        <f t="shared" si="88"/>
        <v>music</v>
      </c>
      <c r="R941" t="str">
        <f t="shared" si="89"/>
        <v>jazz</v>
      </c>
      <c r="S941" s="12">
        <f t="shared" si="84"/>
        <v>41416.763171296298</v>
      </c>
      <c r="T941" s="12">
        <f t="shared" si="85"/>
        <v>41455.831944444442</v>
      </c>
      <c r="U941" s="7">
        <f>Data[[#This Row],[goal]]*VLOOKUP(Data[[#This Row],[currency]], 'Exchange Rates'!$A$1:$C$14, 3, 0)</f>
        <v>2750</v>
      </c>
      <c r="V941" s="7">
        <f>Data[[#This Row],[pledged]]*VLOOKUP(Data[[#This Row],[currency]], 'Exchange Rates'!$A$1:$C$14, 3, 0)</f>
        <v>40</v>
      </c>
    </row>
    <row r="942" spans="1:22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0.17155555555555554</v>
      </c>
      <c r="P942" s="7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2">
        <f t="shared" si="84"/>
        <v>42182.008402777778</v>
      </c>
      <c r="T942" s="12">
        <f t="shared" si="85"/>
        <v>42227.008402777778</v>
      </c>
      <c r="U942" s="7">
        <f>Data[[#This Row],[goal]]*VLOOKUP(Data[[#This Row],[currency]], 'Exchange Rates'!$A$1:$C$14, 3, 0)</f>
        <v>9000</v>
      </c>
      <c r="V942" s="7">
        <f>Data[[#This Row],[pledged]]*VLOOKUP(Data[[#This Row],[currency]], 'Exchange Rates'!$A$1:$C$14, 3, 0)</f>
        <v>1544</v>
      </c>
    </row>
    <row r="943" spans="1:22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2.3220000000000001E-2</v>
      </c>
      <c r="P943" s="7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2">
        <f t="shared" si="84"/>
        <v>42746.096585648149</v>
      </c>
      <c r="T943" s="12">
        <f t="shared" si="85"/>
        <v>42776.096585648149</v>
      </c>
      <c r="U943" s="7">
        <f>Data[[#This Row],[goal]]*VLOOKUP(Data[[#This Row],[currency]], 'Exchange Rates'!$A$1:$C$14, 3, 0)</f>
        <v>50000</v>
      </c>
      <c r="V943" s="7">
        <f>Data[[#This Row],[pledged]]*VLOOKUP(Data[[#This Row],[currency]], 'Exchange Rates'!$A$1:$C$14, 3, 0)</f>
        <v>1161</v>
      </c>
    </row>
    <row r="944" spans="1:22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8.9066666666666669E-2</v>
      </c>
      <c r="P944" s="7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2">
        <f t="shared" si="84"/>
        <v>42382.843287037031</v>
      </c>
      <c r="T944" s="12">
        <f t="shared" si="85"/>
        <v>42418.843287037031</v>
      </c>
      <c r="U944" s="7">
        <f>Data[[#This Row],[goal]]*VLOOKUP(Data[[#This Row],[currency]], 'Exchange Rates'!$A$1:$C$14, 3, 0)</f>
        <v>7500</v>
      </c>
      <c r="V944" s="7">
        <f>Data[[#This Row],[pledged]]*VLOOKUP(Data[[#This Row],[currency]], 'Exchange Rates'!$A$1:$C$14, 3, 0)</f>
        <v>668</v>
      </c>
    </row>
    <row r="945" spans="1:22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9.633333333333334E-2</v>
      </c>
      <c r="P945" s="7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2">
        <f t="shared" si="84"/>
        <v>42673.66788194445</v>
      </c>
      <c r="T945" s="12">
        <f t="shared" si="85"/>
        <v>42703.709548611107</v>
      </c>
      <c r="U945" s="7">
        <f>Data[[#This Row],[goal]]*VLOOKUP(Data[[#This Row],[currency]], 'Exchange Rates'!$A$1:$C$14, 3, 0)</f>
        <v>3000</v>
      </c>
      <c r="V945" s="7">
        <f>Data[[#This Row],[pledged]]*VLOOKUP(Data[[#This Row],[currency]], 'Exchange Rates'!$A$1:$C$14, 3, 0)</f>
        <v>289</v>
      </c>
    </row>
    <row r="946" spans="1:22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0.13325999999999999</v>
      </c>
      <c r="P946" s="7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2">
        <f t="shared" si="84"/>
        <v>42444.583912037036</v>
      </c>
      <c r="T946" s="12">
        <f t="shared" si="85"/>
        <v>42478.583333333328</v>
      </c>
      <c r="U946" s="7">
        <f>Data[[#This Row],[goal]]*VLOOKUP(Data[[#This Row],[currency]], 'Exchange Rates'!$A$1:$C$14, 3, 0)</f>
        <v>50000</v>
      </c>
      <c r="V946" s="7">
        <f>Data[[#This Row],[pledged]]*VLOOKUP(Data[[#This Row],[currency]], 'Exchange Rates'!$A$1:$C$14, 3, 0)</f>
        <v>6663</v>
      </c>
    </row>
    <row r="947" spans="1:22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2.4840000000000001E-2</v>
      </c>
      <c r="P947" s="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2">
        <f t="shared" si="84"/>
        <v>42732.872986111113</v>
      </c>
      <c r="T947" s="12">
        <f t="shared" si="85"/>
        <v>42784.999305555553</v>
      </c>
      <c r="U947" s="7">
        <f>Data[[#This Row],[goal]]*VLOOKUP(Data[[#This Row],[currency]], 'Exchange Rates'!$A$1:$C$14, 3, 0)</f>
        <v>84000</v>
      </c>
      <c r="V947" s="7">
        <f>Data[[#This Row],[pledged]]*VLOOKUP(Data[[#This Row],[currency]], 'Exchange Rates'!$A$1:$C$14, 3, 0)</f>
        <v>2086.56</v>
      </c>
    </row>
    <row r="948" spans="1:22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1.9066666666666666E-2</v>
      </c>
      <c r="P948" s="7">
        <f t="shared" si="87"/>
        <v>57.2</v>
      </c>
      <c r="Q948" t="str">
        <f t="shared" si="88"/>
        <v>technology</v>
      </c>
      <c r="R948" t="str">
        <f t="shared" si="89"/>
        <v>wearables</v>
      </c>
      <c r="S948" s="12">
        <f t="shared" si="84"/>
        <v>42592.750555555554</v>
      </c>
      <c r="T948" s="12">
        <f t="shared" si="85"/>
        <v>42622.750555555554</v>
      </c>
      <c r="U948" s="7">
        <f>Data[[#This Row],[goal]]*VLOOKUP(Data[[#This Row],[currency]], 'Exchange Rates'!$A$1:$C$14, 3, 0)</f>
        <v>15000</v>
      </c>
      <c r="V948" s="7">
        <f>Data[[#This Row],[pledged]]*VLOOKUP(Data[[#This Row],[currency]], 'Exchange Rates'!$A$1:$C$14, 3, 0)</f>
        <v>286</v>
      </c>
    </row>
    <row r="949" spans="1:22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 s="7">
        <f t="shared" si="87"/>
        <v>0</v>
      </c>
      <c r="Q949" t="str">
        <f t="shared" si="88"/>
        <v>technology</v>
      </c>
      <c r="R949" t="str">
        <f t="shared" si="89"/>
        <v>wearables</v>
      </c>
      <c r="S949" s="12">
        <f t="shared" si="84"/>
        <v>42491.781319444446</v>
      </c>
      <c r="T949" s="12">
        <f t="shared" si="85"/>
        <v>42551.781319444446</v>
      </c>
      <c r="U949" s="7">
        <f>Data[[#This Row],[goal]]*VLOOKUP(Data[[#This Row],[currency]], 'Exchange Rates'!$A$1:$C$14, 3, 0)</f>
        <v>850</v>
      </c>
      <c r="V949" s="7">
        <f>Data[[#This Row],[pledged]]*VLOOKUP(Data[[#This Row],[currency]], 'Exchange Rates'!$A$1:$C$14, 3, 0)</f>
        <v>0</v>
      </c>
    </row>
    <row r="950" spans="1:22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0.12</v>
      </c>
      <c r="P950" s="7">
        <f t="shared" si="87"/>
        <v>60</v>
      </c>
      <c r="Q950" t="str">
        <f t="shared" si="88"/>
        <v>technology</v>
      </c>
      <c r="R950" t="str">
        <f t="shared" si="89"/>
        <v>wearables</v>
      </c>
      <c r="S950" s="12">
        <f t="shared" si="84"/>
        <v>42411.828287037039</v>
      </c>
      <c r="T950" s="12">
        <f t="shared" si="85"/>
        <v>42441.828287037039</v>
      </c>
      <c r="U950" s="7">
        <f>Data[[#This Row],[goal]]*VLOOKUP(Data[[#This Row],[currency]], 'Exchange Rates'!$A$1:$C$14, 3, 0)</f>
        <v>3360</v>
      </c>
      <c r="V950" s="7">
        <f>Data[[#This Row],[pledged]]*VLOOKUP(Data[[#This Row],[currency]], 'Exchange Rates'!$A$1:$C$14, 3, 0)</f>
        <v>403.2</v>
      </c>
    </row>
    <row r="951" spans="1:22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1.3650000000000001E-2</v>
      </c>
      <c r="P951" s="7">
        <f t="shared" si="87"/>
        <v>39</v>
      </c>
      <c r="Q951" t="str">
        <f t="shared" si="88"/>
        <v>technology</v>
      </c>
      <c r="R951" t="str">
        <f t="shared" si="89"/>
        <v>wearables</v>
      </c>
      <c r="S951" s="12">
        <f t="shared" si="84"/>
        <v>42361.043703703705</v>
      </c>
      <c r="T951" s="12">
        <f t="shared" si="85"/>
        <v>42421.043703703705</v>
      </c>
      <c r="U951" s="7">
        <f>Data[[#This Row],[goal]]*VLOOKUP(Data[[#This Row],[currency]], 'Exchange Rates'!$A$1:$C$14, 3, 0)</f>
        <v>16800</v>
      </c>
      <c r="V951" s="7">
        <f>Data[[#This Row],[pledged]]*VLOOKUP(Data[[#This Row],[currency]], 'Exchange Rates'!$A$1:$C$14, 3, 0)</f>
        <v>229.32</v>
      </c>
    </row>
    <row r="952" spans="1:22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0.28039999999999998</v>
      </c>
      <c r="P952" s="7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2">
        <f t="shared" si="84"/>
        <v>42356.750706018516</v>
      </c>
      <c r="T952" s="12">
        <f t="shared" si="85"/>
        <v>42386.750706018516</v>
      </c>
      <c r="U952" s="7">
        <f>Data[[#This Row],[goal]]*VLOOKUP(Data[[#This Row],[currency]], 'Exchange Rates'!$A$1:$C$14, 3, 0)</f>
        <v>6600</v>
      </c>
      <c r="V952" s="7">
        <f>Data[[#This Row],[pledged]]*VLOOKUP(Data[[#This Row],[currency]], 'Exchange Rates'!$A$1:$C$14, 3, 0)</f>
        <v>1850.64</v>
      </c>
    </row>
    <row r="953" spans="1:22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0.38390000000000002</v>
      </c>
      <c r="P953" s="7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2">
        <f t="shared" si="84"/>
        <v>42480.653611111105</v>
      </c>
      <c r="T953" s="12">
        <f t="shared" si="85"/>
        <v>42525.653611111105</v>
      </c>
      <c r="U953" s="7">
        <f>Data[[#This Row],[goal]]*VLOOKUP(Data[[#This Row],[currency]], 'Exchange Rates'!$A$1:$C$14, 3, 0)</f>
        <v>50000</v>
      </c>
      <c r="V953" s="7">
        <f>Data[[#This Row],[pledged]]*VLOOKUP(Data[[#This Row],[currency]], 'Exchange Rates'!$A$1:$C$14, 3, 0)</f>
        <v>19195</v>
      </c>
    </row>
    <row r="954" spans="1:22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0.39942857142857141</v>
      </c>
      <c r="P954" s="7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2">
        <f t="shared" si="84"/>
        <v>42662.613564814819</v>
      </c>
      <c r="T954" s="12">
        <f t="shared" si="85"/>
        <v>42692.655231481483</v>
      </c>
      <c r="U954" s="7">
        <f>Data[[#This Row],[goal]]*VLOOKUP(Data[[#This Row],[currency]], 'Exchange Rates'!$A$1:$C$14, 3, 0)</f>
        <v>49000</v>
      </c>
      <c r="V954" s="7">
        <f>Data[[#This Row],[pledged]]*VLOOKUP(Data[[#This Row],[currency]], 'Exchange Rates'!$A$1:$C$14, 3, 0)</f>
        <v>19572</v>
      </c>
    </row>
    <row r="955" spans="1:22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8.3999999999999995E-3</v>
      </c>
      <c r="P955" s="7">
        <f t="shared" si="87"/>
        <v>25.2</v>
      </c>
      <c r="Q955" t="str">
        <f t="shared" si="88"/>
        <v>technology</v>
      </c>
      <c r="R955" t="str">
        <f t="shared" si="89"/>
        <v>wearables</v>
      </c>
      <c r="S955" s="12">
        <f t="shared" si="84"/>
        <v>41999.164340277777</v>
      </c>
      <c r="T955" s="12">
        <f t="shared" si="85"/>
        <v>42029.164340277777</v>
      </c>
      <c r="U955" s="7">
        <f>Data[[#This Row],[goal]]*VLOOKUP(Data[[#This Row],[currency]], 'Exchange Rates'!$A$1:$C$14, 3, 0)</f>
        <v>15000</v>
      </c>
      <c r="V955" s="7">
        <f>Data[[#This Row],[pledged]]*VLOOKUP(Data[[#This Row],[currency]], 'Exchange Rates'!$A$1:$C$14, 3, 0)</f>
        <v>126</v>
      </c>
    </row>
    <row r="956" spans="1:22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0.43406666666666666</v>
      </c>
      <c r="P956" s="7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2">
        <f t="shared" si="84"/>
        <v>42194.833784722221</v>
      </c>
      <c r="T956" s="12">
        <f t="shared" si="85"/>
        <v>42236.833784722221</v>
      </c>
      <c r="U956" s="7">
        <f>Data[[#This Row],[goal]]*VLOOKUP(Data[[#This Row],[currency]], 'Exchange Rates'!$A$1:$C$14, 3, 0)</f>
        <v>15000</v>
      </c>
      <c r="V956" s="7">
        <f>Data[[#This Row],[pledged]]*VLOOKUP(Data[[#This Row],[currency]], 'Exchange Rates'!$A$1:$C$14, 3, 0)</f>
        <v>6511</v>
      </c>
    </row>
    <row r="957" spans="1:22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5.6613333333333335E-2</v>
      </c>
      <c r="P957" s="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2">
        <f t="shared" si="84"/>
        <v>42586.295138888891</v>
      </c>
      <c r="T957" s="12">
        <f t="shared" si="85"/>
        <v>42626.295138888891</v>
      </c>
      <c r="U957" s="7">
        <f>Data[[#This Row],[goal]]*VLOOKUP(Data[[#This Row],[currency]], 'Exchange Rates'!$A$1:$C$14, 3, 0)</f>
        <v>300000</v>
      </c>
      <c r="V957" s="7">
        <f>Data[[#This Row],[pledged]]*VLOOKUP(Data[[#This Row],[currency]], 'Exchange Rates'!$A$1:$C$14, 3, 0)</f>
        <v>16984</v>
      </c>
    </row>
    <row r="958" spans="1:22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1.7219999999999999E-2</v>
      </c>
      <c r="P958" s="7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2">
        <f t="shared" si="84"/>
        <v>42060.913877314815</v>
      </c>
      <c r="T958" s="12">
        <f t="shared" si="85"/>
        <v>42120.872210648144</v>
      </c>
      <c r="U958" s="7">
        <f>Data[[#This Row],[goal]]*VLOOKUP(Data[[#This Row],[currency]], 'Exchange Rates'!$A$1:$C$14, 3, 0)</f>
        <v>50000</v>
      </c>
      <c r="V958" s="7">
        <f>Data[[#This Row],[pledged]]*VLOOKUP(Data[[#This Row],[currency]], 'Exchange Rates'!$A$1:$C$14, 3, 0)</f>
        <v>861</v>
      </c>
    </row>
    <row r="959" spans="1:22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1.9416666666666665E-2</v>
      </c>
      <c r="P959" s="7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2">
        <f t="shared" si="84"/>
        <v>42660.552465277782</v>
      </c>
      <c r="T959" s="12">
        <f t="shared" si="85"/>
        <v>42691.594131944439</v>
      </c>
      <c r="U959" s="7">
        <f>Data[[#This Row],[goal]]*VLOOKUP(Data[[#This Row],[currency]], 'Exchange Rates'!$A$1:$C$14, 3, 0)</f>
        <v>12000</v>
      </c>
      <c r="V959" s="7">
        <f>Data[[#This Row],[pledged]]*VLOOKUP(Data[[#This Row],[currency]], 'Exchange Rates'!$A$1:$C$14, 3, 0)</f>
        <v>233</v>
      </c>
    </row>
    <row r="960" spans="1:22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0.11328275684711328</v>
      </c>
      <c r="P960" s="7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2">
        <f t="shared" si="84"/>
        <v>42082.802812499998</v>
      </c>
      <c r="T960" s="12">
        <f t="shared" si="85"/>
        <v>42104.207638888889</v>
      </c>
      <c r="U960" s="7">
        <f>Data[[#This Row],[goal]]*VLOOKUP(Data[[#This Row],[currency]], 'Exchange Rates'!$A$1:$C$14, 3, 0)</f>
        <v>7777</v>
      </c>
      <c r="V960" s="7">
        <f>Data[[#This Row],[pledged]]*VLOOKUP(Data[[#This Row],[currency]], 'Exchange Rates'!$A$1:$C$14, 3, 0)</f>
        <v>881</v>
      </c>
    </row>
    <row r="961" spans="1:22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0.3886</v>
      </c>
      <c r="P961" s="7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2">
        <f t="shared" si="84"/>
        <v>41993.174363425926</v>
      </c>
      <c r="T961" s="12">
        <f t="shared" si="85"/>
        <v>42023.174363425926</v>
      </c>
      <c r="U961" s="7">
        <f>Data[[#This Row],[goal]]*VLOOKUP(Data[[#This Row],[currency]], 'Exchange Rates'!$A$1:$C$14, 3, 0)</f>
        <v>50000</v>
      </c>
      <c r="V961" s="7">
        <f>Data[[#This Row],[pledged]]*VLOOKUP(Data[[#This Row],[currency]], 'Exchange Rates'!$A$1:$C$14, 3, 0)</f>
        <v>19430</v>
      </c>
    </row>
    <row r="962" spans="1:22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0.46100628930817611</v>
      </c>
      <c r="P962" s="7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2">
        <f t="shared" ref="S962:S1025" si="90">(((J962/60)/60)/24)+DATE(1970,1,1)</f>
        <v>42766.626793981486</v>
      </c>
      <c r="T962" s="12">
        <f t="shared" ref="T962:T1025" si="91">(((I962/60)/60)/24)+DATE(1970,1,1)</f>
        <v>42808.585127314815</v>
      </c>
      <c r="U962" s="7">
        <f>Data[[#This Row],[goal]]*VLOOKUP(Data[[#This Row],[currency]], 'Exchange Rates'!$A$1:$C$14, 3, 0)</f>
        <v>55650</v>
      </c>
      <c r="V962" s="7">
        <f>Data[[#This Row],[pledged]]*VLOOKUP(Data[[#This Row],[currency]], 'Exchange Rates'!$A$1:$C$14, 3, 0)</f>
        <v>25655</v>
      </c>
    </row>
    <row r="963" spans="1:22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E963/D963</f>
        <v>0.42188421052631581</v>
      </c>
      <c r="P963" s="7">
        <f t="shared" ref="P963:P1026" si="93">IF(L963 = 0, 0, E963/L963)</f>
        <v>364.35454545454547</v>
      </c>
      <c r="Q963" t="str">
        <f t="shared" ref="Q963:Q1026" si="94">MID(N963, 1, FIND("/", N963)-1)</f>
        <v>technology</v>
      </c>
      <c r="R963" t="str">
        <f t="shared" ref="R963:R1026" si="95">MID(N963,  FIND("/", N963)+1, 100)</f>
        <v>wearables</v>
      </c>
      <c r="S963" s="12">
        <f t="shared" si="90"/>
        <v>42740.693692129629</v>
      </c>
      <c r="T963" s="12">
        <f t="shared" si="91"/>
        <v>42786.791666666672</v>
      </c>
      <c r="U963" s="7">
        <f>Data[[#This Row],[goal]]*VLOOKUP(Data[[#This Row],[currency]], 'Exchange Rates'!$A$1:$C$14, 3, 0)</f>
        <v>95000</v>
      </c>
      <c r="V963" s="7">
        <f>Data[[#This Row],[pledged]]*VLOOKUP(Data[[#This Row],[currency]], 'Exchange Rates'!$A$1:$C$14, 3, 0)</f>
        <v>40079</v>
      </c>
    </row>
    <row r="964" spans="1:22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0.2848</v>
      </c>
      <c r="P964" s="7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2">
        <f t="shared" si="90"/>
        <v>42373.712418981479</v>
      </c>
      <c r="T964" s="12">
        <f t="shared" si="91"/>
        <v>42411.712418981479</v>
      </c>
      <c r="U964" s="7">
        <f>Data[[#This Row],[goal]]*VLOOKUP(Data[[#This Row],[currency]], 'Exchange Rates'!$A$1:$C$14, 3, 0)</f>
        <v>2500</v>
      </c>
      <c r="V964" s="7">
        <f>Data[[#This Row],[pledged]]*VLOOKUP(Data[[#This Row],[currency]], 'Exchange Rates'!$A$1:$C$14, 3, 0)</f>
        <v>712</v>
      </c>
    </row>
    <row r="965" spans="1:22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1.0771428571428571E-2</v>
      </c>
      <c r="P965" s="7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2">
        <f t="shared" si="90"/>
        <v>42625.635636574079</v>
      </c>
      <c r="T965" s="12">
        <f t="shared" si="91"/>
        <v>42660.635636574079</v>
      </c>
      <c r="U965" s="7">
        <f>Data[[#This Row],[goal]]*VLOOKUP(Data[[#This Row],[currency]], 'Exchange Rates'!$A$1:$C$14, 3, 0)</f>
        <v>35000</v>
      </c>
      <c r="V965" s="7">
        <f>Data[[#This Row],[pledged]]*VLOOKUP(Data[[#This Row],[currency]], 'Exchange Rates'!$A$1:$C$14, 3, 0)</f>
        <v>377</v>
      </c>
    </row>
    <row r="966" spans="1:22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7.9909090909090902E-3</v>
      </c>
      <c r="P966" s="7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2">
        <f t="shared" si="90"/>
        <v>42208.628692129627</v>
      </c>
      <c r="T966" s="12">
        <f t="shared" si="91"/>
        <v>42248.628692129627</v>
      </c>
      <c r="U966" s="7">
        <f>Data[[#This Row],[goal]]*VLOOKUP(Data[[#This Row],[currency]], 'Exchange Rates'!$A$1:$C$14, 3, 0)</f>
        <v>145200</v>
      </c>
      <c r="V966" s="7">
        <f>Data[[#This Row],[pledged]]*VLOOKUP(Data[[#This Row],[currency]], 'Exchange Rates'!$A$1:$C$14, 3, 0)</f>
        <v>1160.28</v>
      </c>
    </row>
    <row r="967" spans="1:22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1.192E-2</v>
      </c>
      <c r="P967" s="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2">
        <f t="shared" si="90"/>
        <v>42637.016736111109</v>
      </c>
      <c r="T967" s="12">
        <f t="shared" si="91"/>
        <v>42669.165972222225</v>
      </c>
      <c r="U967" s="7">
        <f>Data[[#This Row],[goal]]*VLOOKUP(Data[[#This Row],[currency]], 'Exchange Rates'!$A$1:$C$14, 3, 0)</f>
        <v>25000</v>
      </c>
      <c r="V967" s="7">
        <f>Data[[#This Row],[pledged]]*VLOOKUP(Data[[#This Row],[currency]], 'Exchange Rates'!$A$1:$C$14, 3, 0)</f>
        <v>298</v>
      </c>
    </row>
    <row r="968" spans="1:22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0.14799999999999999</v>
      </c>
      <c r="P968" s="7">
        <f t="shared" si="93"/>
        <v>59.2</v>
      </c>
      <c r="Q968" t="str">
        <f t="shared" si="94"/>
        <v>technology</v>
      </c>
      <c r="R968" t="str">
        <f t="shared" si="95"/>
        <v>wearables</v>
      </c>
      <c r="S968" s="12">
        <f t="shared" si="90"/>
        <v>42619.635787037041</v>
      </c>
      <c r="T968" s="12">
        <f t="shared" si="91"/>
        <v>42649.635787037041</v>
      </c>
      <c r="U968" s="7">
        <f>Data[[#This Row],[goal]]*VLOOKUP(Data[[#This Row],[currency]], 'Exchange Rates'!$A$1:$C$14, 3, 0)</f>
        <v>12000</v>
      </c>
      <c r="V968" s="7">
        <f>Data[[#This Row],[pledged]]*VLOOKUP(Data[[#This Row],[currency]], 'Exchange Rates'!$A$1:$C$14, 3, 0)</f>
        <v>1776</v>
      </c>
    </row>
    <row r="969" spans="1:22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0.17810000000000001</v>
      </c>
      <c r="P969" s="7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2">
        <f t="shared" si="90"/>
        <v>42422.254328703704</v>
      </c>
      <c r="T969" s="12">
        <f t="shared" si="91"/>
        <v>42482.21266203704</v>
      </c>
      <c r="U969" s="7">
        <f>Data[[#This Row],[goal]]*VLOOKUP(Data[[#This Row],[currency]], 'Exchange Rates'!$A$1:$C$14, 3, 0)</f>
        <v>20000</v>
      </c>
      <c r="V969" s="7">
        <f>Data[[#This Row],[pledged]]*VLOOKUP(Data[[#This Row],[currency]], 'Exchange Rates'!$A$1:$C$14, 3, 0)</f>
        <v>3562</v>
      </c>
    </row>
    <row r="970" spans="1:22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1.325E-2</v>
      </c>
      <c r="P970" s="7">
        <f t="shared" si="93"/>
        <v>26.5</v>
      </c>
      <c r="Q970" t="str">
        <f t="shared" si="94"/>
        <v>technology</v>
      </c>
      <c r="R970" t="str">
        <f t="shared" si="95"/>
        <v>wearables</v>
      </c>
      <c r="S970" s="12">
        <f t="shared" si="90"/>
        <v>41836.847615740742</v>
      </c>
      <c r="T970" s="12">
        <f t="shared" si="91"/>
        <v>41866.847615740742</v>
      </c>
      <c r="U970" s="7">
        <f>Data[[#This Row],[goal]]*VLOOKUP(Data[[#This Row],[currency]], 'Exchange Rates'!$A$1:$C$14, 3, 0)</f>
        <v>8000</v>
      </c>
      <c r="V970" s="7">
        <f>Data[[#This Row],[pledged]]*VLOOKUP(Data[[#This Row],[currency]], 'Exchange Rates'!$A$1:$C$14, 3, 0)</f>
        <v>106</v>
      </c>
    </row>
    <row r="971" spans="1:22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0.46666666666666667</v>
      </c>
      <c r="P971" s="7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2">
        <f t="shared" si="90"/>
        <v>42742.30332175926</v>
      </c>
      <c r="T971" s="12">
        <f t="shared" si="91"/>
        <v>42775.30332175926</v>
      </c>
      <c r="U971" s="7">
        <f>Data[[#This Row],[goal]]*VLOOKUP(Data[[#This Row],[currency]], 'Exchange Rates'!$A$1:$C$14, 3, 0)</f>
        <v>634200</v>
      </c>
      <c r="V971" s="7">
        <f>Data[[#This Row],[pledged]]*VLOOKUP(Data[[#This Row],[currency]], 'Exchange Rates'!$A$1:$C$14, 3, 0)</f>
        <v>295960</v>
      </c>
    </row>
    <row r="972" spans="1:22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0.4592</v>
      </c>
      <c r="P972" s="7">
        <f t="shared" si="93"/>
        <v>164</v>
      </c>
      <c r="Q972" t="str">
        <f t="shared" si="94"/>
        <v>technology</v>
      </c>
      <c r="R972" t="str">
        <f t="shared" si="95"/>
        <v>wearables</v>
      </c>
      <c r="S972" s="12">
        <f t="shared" si="90"/>
        <v>42721.220520833333</v>
      </c>
      <c r="T972" s="12">
        <f t="shared" si="91"/>
        <v>42758.207638888889</v>
      </c>
      <c r="U972" s="7">
        <f>Data[[#This Row],[goal]]*VLOOKUP(Data[[#This Row],[currency]], 'Exchange Rates'!$A$1:$C$14, 3, 0)</f>
        <v>6600</v>
      </c>
      <c r="V972" s="7">
        <f>Data[[#This Row],[pledged]]*VLOOKUP(Data[[#This Row],[currency]], 'Exchange Rates'!$A$1:$C$14, 3, 0)</f>
        <v>3030.7200000000003</v>
      </c>
    </row>
    <row r="973" spans="1:22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2.2599999999999999E-3</v>
      </c>
      <c r="P973" s="7">
        <f t="shared" si="93"/>
        <v>45.2</v>
      </c>
      <c r="Q973" t="str">
        <f t="shared" si="94"/>
        <v>technology</v>
      </c>
      <c r="R973" t="str">
        <f t="shared" si="95"/>
        <v>wearables</v>
      </c>
      <c r="S973" s="12">
        <f t="shared" si="90"/>
        <v>42111.709027777775</v>
      </c>
      <c r="T973" s="12">
        <f t="shared" si="91"/>
        <v>42156.709027777775</v>
      </c>
      <c r="U973" s="7">
        <f>Data[[#This Row],[goal]]*VLOOKUP(Data[[#This Row],[currency]], 'Exchange Rates'!$A$1:$C$14, 3, 0)</f>
        <v>100000</v>
      </c>
      <c r="V973" s="7">
        <f>Data[[#This Row],[pledged]]*VLOOKUP(Data[[#This Row],[currency]], 'Exchange Rates'!$A$1:$C$14, 3, 0)</f>
        <v>226</v>
      </c>
    </row>
    <row r="974" spans="1:22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0.34625</v>
      </c>
      <c r="P974" s="7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2">
        <f t="shared" si="90"/>
        <v>41856.865717592591</v>
      </c>
      <c r="T974" s="12">
        <f t="shared" si="91"/>
        <v>41886.290972222225</v>
      </c>
      <c r="U974" s="7">
        <f>Data[[#This Row],[goal]]*VLOOKUP(Data[[#This Row],[currency]], 'Exchange Rates'!$A$1:$C$14, 3, 0)</f>
        <v>20000</v>
      </c>
      <c r="V974" s="7">
        <f>Data[[#This Row],[pledged]]*VLOOKUP(Data[[#This Row],[currency]], 'Exchange Rates'!$A$1:$C$14, 3, 0)</f>
        <v>6925</v>
      </c>
    </row>
    <row r="975" spans="1:22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2.0549999999999999E-2</v>
      </c>
      <c r="P975" s="7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2">
        <f t="shared" si="90"/>
        <v>42257.014965277776</v>
      </c>
      <c r="T975" s="12">
        <f t="shared" si="91"/>
        <v>42317.056631944448</v>
      </c>
      <c r="U975" s="7">
        <f>Data[[#This Row],[goal]]*VLOOKUP(Data[[#This Row],[currency]], 'Exchange Rates'!$A$1:$C$14, 3, 0)</f>
        <v>20000</v>
      </c>
      <c r="V975" s="7">
        <f>Data[[#This Row],[pledged]]*VLOOKUP(Data[[#This Row],[currency]], 'Exchange Rates'!$A$1:$C$14, 3, 0)</f>
        <v>411</v>
      </c>
    </row>
    <row r="976" spans="1:22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5.5999999999999999E-3</v>
      </c>
      <c r="P976" s="7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2">
        <f t="shared" si="90"/>
        <v>42424.749490740738</v>
      </c>
      <c r="T976" s="12">
        <f t="shared" si="91"/>
        <v>42454.707824074074</v>
      </c>
      <c r="U976" s="7">
        <f>Data[[#This Row],[goal]]*VLOOKUP(Data[[#This Row],[currency]], 'Exchange Rates'!$A$1:$C$14, 3, 0)</f>
        <v>50000</v>
      </c>
      <c r="V976" s="7">
        <f>Data[[#This Row],[pledged]]*VLOOKUP(Data[[#This Row],[currency]], 'Exchange Rates'!$A$1:$C$14, 3, 0)</f>
        <v>280</v>
      </c>
    </row>
    <row r="977" spans="1:22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2.6069999999999999E-2</v>
      </c>
      <c r="P977" s="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2">
        <f t="shared" si="90"/>
        <v>42489.696585648147</v>
      </c>
      <c r="T977" s="12">
        <f t="shared" si="91"/>
        <v>42549.696585648147</v>
      </c>
      <c r="U977" s="7">
        <f>Data[[#This Row],[goal]]*VLOOKUP(Data[[#This Row],[currency]], 'Exchange Rates'!$A$1:$C$14, 3, 0)</f>
        <v>100000</v>
      </c>
      <c r="V977" s="7">
        <f>Data[[#This Row],[pledged]]*VLOOKUP(Data[[#This Row],[currency]], 'Exchange Rates'!$A$1:$C$14, 3, 0)</f>
        <v>2607</v>
      </c>
    </row>
    <row r="978" spans="1:22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1.9259999999999999E-2</v>
      </c>
      <c r="P978" s="7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2">
        <f t="shared" si="90"/>
        <v>42185.058993055558</v>
      </c>
      <c r="T978" s="12">
        <f t="shared" si="91"/>
        <v>42230.058993055558</v>
      </c>
      <c r="U978" s="7">
        <f>Data[[#This Row],[goal]]*VLOOKUP(Data[[#This Row],[currency]], 'Exchange Rates'!$A$1:$C$14, 3, 0)</f>
        <v>205500.00000000003</v>
      </c>
      <c r="V978" s="7">
        <f>Data[[#This Row],[pledged]]*VLOOKUP(Data[[#This Row],[currency]], 'Exchange Rates'!$A$1:$C$14, 3, 0)</f>
        <v>3957.9300000000003</v>
      </c>
    </row>
    <row r="979" spans="1:22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0.33666666666666667</v>
      </c>
      <c r="P979" s="7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2">
        <f t="shared" si="90"/>
        <v>42391.942094907412</v>
      </c>
      <c r="T979" s="12">
        <f t="shared" si="91"/>
        <v>42421.942094907412</v>
      </c>
      <c r="U979" s="7">
        <f>Data[[#This Row],[goal]]*VLOOKUP(Data[[#This Row],[currency]], 'Exchange Rates'!$A$1:$C$14, 3, 0)</f>
        <v>2268</v>
      </c>
      <c r="V979" s="7">
        <f>Data[[#This Row],[pledged]]*VLOOKUP(Data[[#This Row],[currency]], 'Exchange Rates'!$A$1:$C$14, 3, 0)</f>
        <v>763.56</v>
      </c>
    </row>
    <row r="980" spans="1:22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0.5626326718299024</v>
      </c>
      <c r="P980" s="7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2">
        <f t="shared" si="90"/>
        <v>42395.309039351851</v>
      </c>
      <c r="T980" s="12">
        <f t="shared" si="91"/>
        <v>42425.309039351851</v>
      </c>
      <c r="U980" s="7">
        <f>Data[[#This Row],[goal]]*VLOOKUP(Data[[#This Row],[currency]], 'Exchange Rates'!$A$1:$C$14, 3, 0)</f>
        <v>1519694.3099999998</v>
      </c>
      <c r="V980" s="7">
        <f>Data[[#This Row],[pledged]]*VLOOKUP(Data[[#This Row],[currency]], 'Exchange Rates'!$A$1:$C$14, 3, 0)</f>
        <v>855029.66999999993</v>
      </c>
    </row>
    <row r="981" spans="1:22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0.82817600000000002</v>
      </c>
      <c r="P981" s="7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2">
        <f t="shared" si="90"/>
        <v>42506.416990740734</v>
      </c>
      <c r="T981" s="12">
        <f t="shared" si="91"/>
        <v>42541.790972222225</v>
      </c>
      <c r="U981" s="7">
        <f>Data[[#This Row],[goal]]*VLOOKUP(Data[[#This Row],[currency]], 'Exchange Rates'!$A$1:$C$14, 3, 0)</f>
        <v>35000</v>
      </c>
      <c r="V981" s="7">
        <f>Data[[#This Row],[pledged]]*VLOOKUP(Data[[#This Row],[currency]], 'Exchange Rates'!$A$1:$C$14, 3, 0)</f>
        <v>28986.16</v>
      </c>
    </row>
    <row r="982" spans="1:22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0.14860000000000001</v>
      </c>
      <c r="P982" s="7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2">
        <f t="shared" si="90"/>
        <v>41928.904189814813</v>
      </c>
      <c r="T982" s="12">
        <f t="shared" si="91"/>
        <v>41973.945856481485</v>
      </c>
      <c r="U982" s="7">
        <f>Data[[#This Row],[goal]]*VLOOKUP(Data[[#This Row],[currency]], 'Exchange Rates'!$A$1:$C$14, 3, 0)</f>
        <v>10000</v>
      </c>
      <c r="V982" s="7">
        <f>Data[[#This Row],[pledged]]*VLOOKUP(Data[[#This Row],[currency]], 'Exchange Rates'!$A$1:$C$14, 3, 0)</f>
        <v>1486</v>
      </c>
    </row>
    <row r="983" spans="1:22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1.2375123751237513E-4</v>
      </c>
      <c r="P983" s="7">
        <f t="shared" si="93"/>
        <v>2.75</v>
      </c>
      <c r="Q983" t="str">
        <f t="shared" si="94"/>
        <v>technology</v>
      </c>
      <c r="R983" t="str">
        <f t="shared" si="95"/>
        <v>wearables</v>
      </c>
      <c r="S983" s="12">
        <f t="shared" si="90"/>
        <v>41830.947013888886</v>
      </c>
      <c r="T983" s="12">
        <f t="shared" si="91"/>
        <v>41860.947013888886</v>
      </c>
      <c r="U983" s="7">
        <f>Data[[#This Row],[goal]]*VLOOKUP(Data[[#This Row],[currency]], 'Exchange Rates'!$A$1:$C$14, 3, 0)</f>
        <v>88888</v>
      </c>
      <c r="V983" s="7">
        <f>Data[[#This Row],[pledged]]*VLOOKUP(Data[[#This Row],[currency]], 'Exchange Rates'!$A$1:$C$14, 3, 0)</f>
        <v>11</v>
      </c>
    </row>
    <row r="984" spans="1:22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1.7142857142857143E-4</v>
      </c>
      <c r="P984" s="7">
        <f t="shared" si="93"/>
        <v>1</v>
      </c>
      <c r="Q984" t="str">
        <f t="shared" si="94"/>
        <v>technology</v>
      </c>
      <c r="R984" t="str">
        <f t="shared" si="95"/>
        <v>wearables</v>
      </c>
      <c r="S984" s="12">
        <f t="shared" si="90"/>
        <v>42615.753310185188</v>
      </c>
      <c r="T984" s="12">
        <f t="shared" si="91"/>
        <v>42645.753310185188</v>
      </c>
      <c r="U984" s="7">
        <f>Data[[#This Row],[goal]]*VLOOKUP(Data[[#This Row],[currency]], 'Exchange Rates'!$A$1:$C$14, 3, 0)</f>
        <v>17500</v>
      </c>
      <c r="V984" s="7">
        <f>Data[[#This Row],[pledged]]*VLOOKUP(Data[[#This Row],[currency]], 'Exchange Rates'!$A$1:$C$14, 3, 0)</f>
        <v>3</v>
      </c>
    </row>
    <row r="985" spans="1:22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0.2950613611721471</v>
      </c>
      <c r="P985" s="7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2">
        <f t="shared" si="90"/>
        <v>42574.667650462965</v>
      </c>
      <c r="T985" s="12">
        <f t="shared" si="91"/>
        <v>42605.870833333334</v>
      </c>
      <c r="U985" s="7">
        <f>Data[[#This Row],[goal]]*VLOOKUP(Data[[#This Row],[currency]], 'Exchange Rates'!$A$1:$C$14, 3, 0)</f>
        <v>87543.959999999992</v>
      </c>
      <c r="V985" s="7">
        <f>Data[[#This Row],[pledged]]*VLOOKUP(Data[[#This Row],[currency]], 'Exchange Rates'!$A$1:$C$14, 3, 0)</f>
        <v>25830.84</v>
      </c>
    </row>
    <row r="986" spans="1:22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1.06E-2</v>
      </c>
      <c r="P986" s="7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2">
        <f t="shared" si="90"/>
        <v>42061.11583333333</v>
      </c>
      <c r="T986" s="12">
        <f t="shared" si="91"/>
        <v>42091.074166666673</v>
      </c>
      <c r="U986" s="7">
        <f>Data[[#This Row],[goal]]*VLOOKUP(Data[[#This Row],[currency]], 'Exchange Rates'!$A$1:$C$14, 3, 0)</f>
        <v>10000</v>
      </c>
      <c r="V986" s="7">
        <f>Data[[#This Row],[pledged]]*VLOOKUP(Data[[#This Row],[currency]], 'Exchange Rates'!$A$1:$C$14, 3, 0)</f>
        <v>106</v>
      </c>
    </row>
    <row r="987" spans="1:22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6.2933333333333327E-2</v>
      </c>
      <c r="P987" s="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2">
        <f t="shared" si="90"/>
        <v>42339.967708333337</v>
      </c>
      <c r="T987" s="12">
        <f t="shared" si="91"/>
        <v>42369.958333333328</v>
      </c>
      <c r="U987" s="7">
        <f>Data[[#This Row],[goal]]*VLOOKUP(Data[[#This Row],[currency]], 'Exchange Rates'!$A$1:$C$14, 3, 0)</f>
        <v>25200</v>
      </c>
      <c r="V987" s="7">
        <f>Data[[#This Row],[pledged]]*VLOOKUP(Data[[#This Row],[currency]], 'Exchange Rates'!$A$1:$C$14, 3, 0)</f>
        <v>1585.9199999999998</v>
      </c>
    </row>
    <row r="988" spans="1:22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0.1275</v>
      </c>
      <c r="P988" s="7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2">
        <f t="shared" si="90"/>
        <v>42324.767361111109</v>
      </c>
      <c r="T988" s="12">
        <f t="shared" si="91"/>
        <v>42379</v>
      </c>
      <c r="U988" s="7">
        <f>Data[[#This Row],[goal]]*VLOOKUP(Data[[#This Row],[currency]], 'Exchange Rates'!$A$1:$C$14, 3, 0)</f>
        <v>15400</v>
      </c>
      <c r="V988" s="7">
        <f>Data[[#This Row],[pledged]]*VLOOKUP(Data[[#This Row],[currency]], 'Exchange Rates'!$A$1:$C$14, 3, 0)</f>
        <v>1963.5</v>
      </c>
    </row>
    <row r="989" spans="1:22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0.13220000000000001</v>
      </c>
      <c r="P989" s="7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2">
        <f t="shared" si="90"/>
        <v>41773.294560185182</v>
      </c>
      <c r="T989" s="12">
        <f t="shared" si="91"/>
        <v>41813.294560185182</v>
      </c>
      <c r="U989" s="7">
        <f>Data[[#This Row],[goal]]*VLOOKUP(Data[[#This Row],[currency]], 'Exchange Rates'!$A$1:$C$14, 3, 0)</f>
        <v>42000</v>
      </c>
      <c r="V989" s="7">
        <f>Data[[#This Row],[pledged]]*VLOOKUP(Data[[#This Row],[currency]], 'Exchange Rates'!$A$1:$C$14, 3, 0)</f>
        <v>5552.4</v>
      </c>
    </row>
    <row r="990" spans="1:22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 s="7">
        <f t="shared" si="93"/>
        <v>0</v>
      </c>
      <c r="Q990" t="str">
        <f t="shared" si="94"/>
        <v>technology</v>
      </c>
      <c r="R990" t="str">
        <f t="shared" si="95"/>
        <v>wearables</v>
      </c>
      <c r="S990" s="12">
        <f t="shared" si="90"/>
        <v>42614.356770833328</v>
      </c>
      <c r="T990" s="12">
        <f t="shared" si="91"/>
        <v>42644.356770833328</v>
      </c>
      <c r="U990" s="7">
        <f>Data[[#This Row],[goal]]*VLOOKUP(Data[[#This Row],[currency]], 'Exchange Rates'!$A$1:$C$14, 3, 0)</f>
        <v>4200</v>
      </c>
      <c r="V990" s="7">
        <f>Data[[#This Row],[pledged]]*VLOOKUP(Data[[#This Row],[currency]], 'Exchange Rates'!$A$1:$C$14, 3, 0)</f>
        <v>0</v>
      </c>
    </row>
    <row r="991" spans="1:22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0.16769999999999999</v>
      </c>
      <c r="P991" s="7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2">
        <f t="shared" si="90"/>
        <v>42611.933969907404</v>
      </c>
      <c r="T991" s="12">
        <f t="shared" si="91"/>
        <v>42641.933969907404</v>
      </c>
      <c r="U991" s="7">
        <f>Data[[#This Row],[goal]]*VLOOKUP(Data[[#This Row],[currency]], 'Exchange Rates'!$A$1:$C$14, 3, 0)</f>
        <v>10000</v>
      </c>
      <c r="V991" s="7">
        <f>Data[[#This Row],[pledged]]*VLOOKUP(Data[[#This Row],[currency]], 'Exchange Rates'!$A$1:$C$14, 3, 0)</f>
        <v>1677</v>
      </c>
    </row>
    <row r="992" spans="1:22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1.0399999999999999E-3</v>
      </c>
      <c r="P992" s="7">
        <f t="shared" si="93"/>
        <v>13</v>
      </c>
      <c r="Q992" t="str">
        <f t="shared" si="94"/>
        <v>technology</v>
      </c>
      <c r="R992" t="str">
        <f t="shared" si="95"/>
        <v>wearables</v>
      </c>
      <c r="S992" s="12">
        <f t="shared" si="90"/>
        <v>41855.784305555557</v>
      </c>
      <c r="T992" s="12">
        <f t="shared" si="91"/>
        <v>41885.784305555557</v>
      </c>
      <c r="U992" s="7">
        <f>Data[[#This Row],[goal]]*VLOOKUP(Data[[#This Row],[currency]], 'Exchange Rates'!$A$1:$C$14, 3, 0)</f>
        <v>25000</v>
      </c>
      <c r="V992" s="7">
        <f>Data[[#This Row],[pledged]]*VLOOKUP(Data[[#This Row],[currency]], 'Exchange Rates'!$A$1:$C$14, 3, 0)</f>
        <v>26</v>
      </c>
    </row>
    <row r="993" spans="1:22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4.24E-2</v>
      </c>
      <c r="P993" s="7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2">
        <f t="shared" si="90"/>
        <v>42538.75680555556</v>
      </c>
      <c r="T993" s="12">
        <f t="shared" si="91"/>
        <v>42563.785416666666</v>
      </c>
      <c r="U993" s="7">
        <f>Data[[#This Row],[goal]]*VLOOKUP(Data[[#This Row],[currency]], 'Exchange Rates'!$A$1:$C$14, 3, 0)</f>
        <v>3850</v>
      </c>
      <c r="V993" s="7">
        <f>Data[[#This Row],[pledged]]*VLOOKUP(Data[[#This Row],[currency]], 'Exchange Rates'!$A$1:$C$14, 3, 0)</f>
        <v>163.24</v>
      </c>
    </row>
    <row r="994" spans="1:22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4.6699999999999997E-3</v>
      </c>
      <c r="P994" s="7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2">
        <f t="shared" si="90"/>
        <v>42437.924988425926</v>
      </c>
      <c r="T994" s="12">
        <f t="shared" si="91"/>
        <v>42497.883321759262</v>
      </c>
      <c r="U994" s="7">
        <f>Data[[#This Row],[goal]]*VLOOKUP(Data[[#This Row],[currency]], 'Exchange Rates'!$A$1:$C$14, 3, 0)</f>
        <v>100000</v>
      </c>
      <c r="V994" s="7">
        <f>Data[[#This Row],[pledged]]*VLOOKUP(Data[[#This Row],[currency]], 'Exchange Rates'!$A$1:$C$14, 3, 0)</f>
        <v>467</v>
      </c>
    </row>
    <row r="995" spans="1:22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0.25087142857142858</v>
      </c>
      <c r="P995" s="7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2">
        <f t="shared" si="90"/>
        <v>42652.964907407411</v>
      </c>
      <c r="T995" s="12">
        <f t="shared" si="91"/>
        <v>42686.208333333328</v>
      </c>
      <c r="U995" s="7">
        <f>Data[[#This Row],[goal]]*VLOOKUP(Data[[#This Row],[currency]], 'Exchange Rates'!$A$1:$C$14, 3, 0)</f>
        <v>70000</v>
      </c>
      <c r="V995" s="7">
        <f>Data[[#This Row],[pledged]]*VLOOKUP(Data[[#This Row],[currency]], 'Exchange Rates'!$A$1:$C$14, 3, 0)</f>
        <v>17561</v>
      </c>
    </row>
    <row r="996" spans="1:22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2.3345000000000001E-2</v>
      </c>
      <c r="P996" s="7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2">
        <f t="shared" si="90"/>
        <v>41921.263078703705</v>
      </c>
      <c r="T996" s="12">
        <f t="shared" si="91"/>
        <v>41973.957638888889</v>
      </c>
      <c r="U996" s="7">
        <f>Data[[#This Row],[goal]]*VLOOKUP(Data[[#This Row],[currency]], 'Exchange Rates'!$A$1:$C$14, 3, 0)</f>
        <v>200000</v>
      </c>
      <c r="V996" s="7">
        <f>Data[[#This Row],[pledged]]*VLOOKUP(Data[[#This Row],[currency]], 'Exchange Rates'!$A$1:$C$14, 3, 0)</f>
        <v>4669</v>
      </c>
    </row>
    <row r="997" spans="1:22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7.2599999999999998E-2</v>
      </c>
      <c r="P997" s="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2">
        <f t="shared" si="90"/>
        <v>41947.940740740742</v>
      </c>
      <c r="T997" s="12">
        <f t="shared" si="91"/>
        <v>41972.666666666672</v>
      </c>
      <c r="U997" s="7">
        <f>Data[[#This Row],[goal]]*VLOOKUP(Data[[#This Row],[currency]], 'Exchange Rates'!$A$1:$C$14, 3, 0)</f>
        <v>10000</v>
      </c>
      <c r="V997" s="7">
        <f>Data[[#This Row],[pledged]]*VLOOKUP(Data[[#This Row],[currency]], 'Exchange Rates'!$A$1:$C$14, 3, 0)</f>
        <v>726</v>
      </c>
    </row>
    <row r="998" spans="1:22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1.6250000000000001E-2</v>
      </c>
      <c r="P998" s="7">
        <f t="shared" si="93"/>
        <v>13</v>
      </c>
      <c r="Q998" t="str">
        <f t="shared" si="94"/>
        <v>technology</v>
      </c>
      <c r="R998" t="str">
        <f t="shared" si="95"/>
        <v>wearables</v>
      </c>
      <c r="S998" s="12">
        <f t="shared" si="90"/>
        <v>41817.866435185184</v>
      </c>
      <c r="T998" s="12">
        <f t="shared" si="91"/>
        <v>41847.643750000003</v>
      </c>
      <c r="U998" s="7">
        <f>Data[[#This Row],[goal]]*VLOOKUP(Data[[#This Row],[currency]], 'Exchange Rates'!$A$1:$C$14, 3, 0)</f>
        <v>4000</v>
      </c>
      <c r="V998" s="7">
        <f>Data[[#This Row],[pledged]]*VLOOKUP(Data[[#This Row],[currency]], 'Exchange Rates'!$A$1:$C$14, 3, 0)</f>
        <v>65</v>
      </c>
    </row>
    <row r="999" spans="1:22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1.2999999999999999E-2</v>
      </c>
      <c r="P999" s="7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2">
        <f t="shared" si="90"/>
        <v>41941.10297453704</v>
      </c>
      <c r="T999" s="12">
        <f t="shared" si="91"/>
        <v>41971.144641203704</v>
      </c>
      <c r="U999" s="7">
        <f>Data[[#This Row],[goal]]*VLOOKUP(Data[[#This Row],[currency]], 'Exchange Rates'!$A$1:$C$14, 3, 0)</f>
        <v>5000</v>
      </c>
      <c r="V999" s="7">
        <f>Data[[#This Row],[pledged]]*VLOOKUP(Data[[#This Row],[currency]], 'Exchange Rates'!$A$1:$C$14, 3, 0)</f>
        <v>65</v>
      </c>
    </row>
    <row r="1000" spans="1:22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0.58558333333333334</v>
      </c>
      <c r="P1000" s="7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2">
        <f t="shared" si="90"/>
        <v>42282.168993055559</v>
      </c>
      <c r="T1000" s="12">
        <f t="shared" si="91"/>
        <v>42327.210659722223</v>
      </c>
      <c r="U1000" s="7">
        <f>Data[[#This Row],[goal]]*VLOOKUP(Data[[#This Row],[currency]], 'Exchange Rates'!$A$1:$C$14, 3, 0)</f>
        <v>79200</v>
      </c>
      <c r="V1000" s="7">
        <f>Data[[#This Row],[pledged]]*VLOOKUP(Data[[#This Row],[currency]], 'Exchange Rates'!$A$1:$C$14, 3, 0)</f>
        <v>46378.200000000004</v>
      </c>
    </row>
    <row r="1001" spans="1:22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7.7886666666666673E-2</v>
      </c>
      <c r="P1001" s="7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2">
        <f t="shared" si="90"/>
        <v>41926.29965277778</v>
      </c>
      <c r="T1001" s="12">
        <f t="shared" si="91"/>
        <v>41956.334722222222</v>
      </c>
      <c r="U1001" s="7">
        <f>Data[[#This Row],[goal]]*VLOOKUP(Data[[#This Row],[currency]], 'Exchange Rates'!$A$1:$C$14, 3, 0)</f>
        <v>198000</v>
      </c>
      <c r="V1001" s="7">
        <f>Data[[#This Row],[pledged]]*VLOOKUP(Data[[#This Row],[currency]], 'Exchange Rates'!$A$1:$C$14, 3, 0)</f>
        <v>15421.560000000001</v>
      </c>
    </row>
    <row r="1002" spans="1:22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2.2157147647256063E-2</v>
      </c>
      <c r="P1002" s="7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2">
        <f t="shared" si="90"/>
        <v>42749.059722222228</v>
      </c>
      <c r="T1002" s="12">
        <f t="shared" si="91"/>
        <v>42809.018055555556</v>
      </c>
      <c r="U1002" s="7">
        <f>Data[[#This Row],[goal]]*VLOOKUP(Data[[#This Row],[currency]], 'Exchange Rates'!$A$1:$C$14, 3, 0)</f>
        <v>894700</v>
      </c>
      <c r="V1002" s="7">
        <f>Data[[#This Row],[pledged]]*VLOOKUP(Data[[#This Row],[currency]], 'Exchange Rates'!$A$1:$C$14, 3, 0)</f>
        <v>19824</v>
      </c>
    </row>
    <row r="1003" spans="1:22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1.04</v>
      </c>
      <c r="P1003" s="7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2">
        <f t="shared" si="90"/>
        <v>42720.720057870371</v>
      </c>
      <c r="T1003" s="12">
        <f t="shared" si="91"/>
        <v>42765.720057870371</v>
      </c>
      <c r="U1003" s="7">
        <f>Data[[#This Row],[goal]]*VLOOKUP(Data[[#This Row],[currency]], 'Exchange Rates'!$A$1:$C$14, 3, 0)</f>
        <v>3850</v>
      </c>
      <c r="V1003" s="7">
        <f>Data[[#This Row],[pledged]]*VLOOKUP(Data[[#This Row],[currency]], 'Exchange Rates'!$A$1:$C$14, 3, 0)</f>
        <v>4004</v>
      </c>
    </row>
    <row r="1004" spans="1:22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0.29602960296029601</v>
      </c>
      <c r="P1004" s="7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2">
        <f t="shared" si="90"/>
        <v>42325.684189814812</v>
      </c>
      <c r="T1004" s="12">
        <f t="shared" si="91"/>
        <v>42355.249305555553</v>
      </c>
      <c r="U1004" s="7">
        <f>Data[[#This Row],[goal]]*VLOOKUP(Data[[#This Row],[currency]], 'Exchange Rates'!$A$1:$C$14, 3, 0)</f>
        <v>9999</v>
      </c>
      <c r="V1004" s="7">
        <f>Data[[#This Row],[pledged]]*VLOOKUP(Data[[#This Row],[currency]], 'Exchange Rates'!$A$1:$C$14, 3, 0)</f>
        <v>2960</v>
      </c>
    </row>
    <row r="1005" spans="1:22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0.16055</v>
      </c>
      <c r="P1005" s="7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2">
        <f t="shared" si="90"/>
        <v>42780.709039351852</v>
      </c>
      <c r="T1005" s="12">
        <f t="shared" si="91"/>
        <v>42810.667372685188</v>
      </c>
      <c r="U1005" s="7">
        <f>Data[[#This Row],[goal]]*VLOOKUP(Data[[#This Row],[currency]], 'Exchange Rates'!$A$1:$C$14, 3, 0)</f>
        <v>16800</v>
      </c>
      <c r="V1005" s="7">
        <f>Data[[#This Row],[pledged]]*VLOOKUP(Data[[#This Row],[currency]], 'Exchange Rates'!$A$1:$C$14, 3, 0)</f>
        <v>2697.24</v>
      </c>
    </row>
    <row r="1006" spans="1:22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0.82208000000000003</v>
      </c>
      <c r="P1006" s="7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2">
        <f t="shared" si="90"/>
        <v>42388.708645833336</v>
      </c>
      <c r="T1006" s="12">
        <f t="shared" si="91"/>
        <v>42418.708645833336</v>
      </c>
      <c r="U1006" s="7">
        <f>Data[[#This Row],[goal]]*VLOOKUP(Data[[#This Row],[currency]], 'Exchange Rates'!$A$1:$C$14, 3, 0)</f>
        <v>25000</v>
      </c>
      <c r="V1006" s="7">
        <f>Data[[#This Row],[pledged]]*VLOOKUP(Data[[#This Row],[currency]], 'Exchange Rates'!$A$1:$C$14, 3, 0)</f>
        <v>20552</v>
      </c>
    </row>
    <row r="1007" spans="1:22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0.75051000000000001</v>
      </c>
      <c r="P1007" s="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2">
        <f t="shared" si="90"/>
        <v>42276.624803240738</v>
      </c>
      <c r="T1007" s="12">
        <f t="shared" si="91"/>
        <v>42307.624803240738</v>
      </c>
      <c r="U1007" s="7">
        <f>Data[[#This Row],[goal]]*VLOOKUP(Data[[#This Row],[currency]], 'Exchange Rates'!$A$1:$C$14, 3, 0)</f>
        <v>200000</v>
      </c>
      <c r="V1007" s="7">
        <f>Data[[#This Row],[pledged]]*VLOOKUP(Data[[#This Row],[currency]], 'Exchange Rates'!$A$1:$C$14, 3, 0)</f>
        <v>150102</v>
      </c>
    </row>
    <row r="1008" spans="1:22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5.8500000000000003E-2</v>
      </c>
      <c r="P1008" s="7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2">
        <f t="shared" si="90"/>
        <v>41977.040185185186</v>
      </c>
      <c r="T1008" s="12">
        <f t="shared" si="91"/>
        <v>41985.299305555556</v>
      </c>
      <c r="U1008" s="7">
        <f>Data[[#This Row],[goal]]*VLOOKUP(Data[[#This Row],[currency]], 'Exchange Rates'!$A$1:$C$14, 3, 0)</f>
        <v>4000</v>
      </c>
      <c r="V1008" s="7">
        <f>Data[[#This Row],[pledged]]*VLOOKUP(Data[[#This Row],[currency]], 'Exchange Rates'!$A$1:$C$14, 3, 0)</f>
        <v>234</v>
      </c>
    </row>
    <row r="1009" spans="1:22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0.44319999999999998</v>
      </c>
      <c r="P1009" s="7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2">
        <f t="shared" si="90"/>
        <v>42676.583599537036</v>
      </c>
      <c r="T1009" s="12">
        <f t="shared" si="91"/>
        <v>42718.6252662037</v>
      </c>
      <c r="U1009" s="7">
        <f>Data[[#This Row],[goal]]*VLOOKUP(Data[[#This Row],[currency]], 'Exchange Rates'!$A$1:$C$14, 3, 0)</f>
        <v>30000</v>
      </c>
      <c r="V1009" s="7">
        <f>Data[[#This Row],[pledged]]*VLOOKUP(Data[[#This Row],[currency]], 'Exchange Rates'!$A$1:$C$14, 3, 0)</f>
        <v>13296</v>
      </c>
    </row>
    <row r="1010" spans="1:22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2.6737967914438501E-3</v>
      </c>
      <c r="P1010" s="7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2">
        <f t="shared" si="90"/>
        <v>42702.809201388889</v>
      </c>
      <c r="T1010" s="12">
        <f t="shared" si="91"/>
        <v>42732.809201388889</v>
      </c>
      <c r="U1010" s="7">
        <f>Data[[#This Row],[goal]]*VLOOKUP(Data[[#This Row],[currency]], 'Exchange Rates'!$A$1:$C$14, 3, 0)</f>
        <v>1976590</v>
      </c>
      <c r="V1010" s="7">
        <f>Data[[#This Row],[pledged]]*VLOOKUP(Data[[#This Row],[currency]], 'Exchange Rates'!$A$1:$C$14, 3, 0)</f>
        <v>5285</v>
      </c>
    </row>
    <row r="1011" spans="1:22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0.1313</v>
      </c>
      <c r="P1011" s="7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2">
        <f t="shared" si="90"/>
        <v>42510.604699074072</v>
      </c>
      <c r="T1011" s="12">
        <f t="shared" si="91"/>
        <v>42540.604699074072</v>
      </c>
      <c r="U1011" s="7">
        <f>Data[[#This Row],[goal]]*VLOOKUP(Data[[#This Row],[currency]], 'Exchange Rates'!$A$1:$C$14, 3, 0)</f>
        <v>50000</v>
      </c>
      <c r="V1011" s="7">
        <f>Data[[#This Row],[pledged]]*VLOOKUP(Data[[#This Row],[currency]], 'Exchange Rates'!$A$1:$C$14, 3, 0)</f>
        <v>6565</v>
      </c>
    </row>
    <row r="1012" spans="1:22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1.9088937093275488E-3</v>
      </c>
      <c r="P1012" s="7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2">
        <f t="shared" si="90"/>
        <v>42561.829421296294</v>
      </c>
      <c r="T1012" s="12">
        <f t="shared" si="91"/>
        <v>42618.124305555553</v>
      </c>
      <c r="U1012" s="7">
        <f>Data[[#This Row],[goal]]*VLOOKUP(Data[[#This Row],[currency]], 'Exchange Rates'!$A$1:$C$14, 3, 0)</f>
        <v>115250</v>
      </c>
      <c r="V1012" s="7">
        <f>Data[[#This Row],[pledged]]*VLOOKUP(Data[[#This Row],[currency]], 'Exchange Rates'!$A$1:$C$14, 3, 0)</f>
        <v>220</v>
      </c>
    </row>
    <row r="1013" spans="1:22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3.7499999999999999E-3</v>
      </c>
      <c r="P1013" s="7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2">
        <f t="shared" si="90"/>
        <v>41946.898090277777</v>
      </c>
      <c r="T1013" s="12">
        <f t="shared" si="91"/>
        <v>41991.898090277777</v>
      </c>
      <c r="U1013" s="7">
        <f>Data[[#This Row],[goal]]*VLOOKUP(Data[[#This Row],[currency]], 'Exchange Rates'!$A$1:$C$14, 3, 0)</f>
        <v>20000</v>
      </c>
      <c r="V1013" s="7">
        <f>Data[[#This Row],[pledged]]*VLOOKUP(Data[[#This Row],[currency]], 'Exchange Rates'!$A$1:$C$14, 3, 0)</f>
        <v>75</v>
      </c>
    </row>
    <row r="1014" spans="1:22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215.35021</v>
      </c>
      <c r="P1014" s="7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2">
        <f t="shared" si="90"/>
        <v>42714.440416666665</v>
      </c>
      <c r="T1014" s="12">
        <f t="shared" si="91"/>
        <v>42759.440416666665</v>
      </c>
      <c r="U1014" s="7">
        <f>Data[[#This Row],[goal]]*VLOOKUP(Data[[#This Row],[currency]], 'Exchange Rates'!$A$1:$C$14, 3, 0)</f>
        <v>5000</v>
      </c>
      <c r="V1014" s="7">
        <f>Data[[#This Row],[pledged]]*VLOOKUP(Data[[#This Row],[currency]], 'Exchange Rates'!$A$1:$C$14, 3, 0)</f>
        <v>1076751.05</v>
      </c>
    </row>
    <row r="1015" spans="1:22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0.34527999999999998</v>
      </c>
      <c r="P1015" s="7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2">
        <f t="shared" si="90"/>
        <v>42339.833981481483</v>
      </c>
      <c r="T1015" s="12">
        <f t="shared" si="91"/>
        <v>42367.833333333328</v>
      </c>
      <c r="U1015" s="7">
        <f>Data[[#This Row],[goal]]*VLOOKUP(Data[[#This Row],[currency]], 'Exchange Rates'!$A$1:$C$14, 3, 0)</f>
        <v>25000</v>
      </c>
      <c r="V1015" s="7">
        <f>Data[[#This Row],[pledged]]*VLOOKUP(Data[[#This Row],[currency]], 'Exchange Rates'!$A$1:$C$14, 3, 0)</f>
        <v>8632</v>
      </c>
    </row>
    <row r="1016" spans="1:22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0.30599999999999999</v>
      </c>
      <c r="P1016" s="7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2">
        <f t="shared" si="90"/>
        <v>41955.002488425926</v>
      </c>
      <c r="T1016" s="12">
        <f t="shared" si="91"/>
        <v>42005.002488425926</v>
      </c>
      <c r="U1016" s="7">
        <f>Data[[#This Row],[goal]]*VLOOKUP(Data[[#This Row],[currency]], 'Exchange Rates'!$A$1:$C$14, 3, 0)</f>
        <v>10000</v>
      </c>
      <c r="V1016" s="7">
        <f>Data[[#This Row],[pledged]]*VLOOKUP(Data[[#This Row],[currency]], 'Exchange Rates'!$A$1:$C$14, 3, 0)</f>
        <v>3060</v>
      </c>
    </row>
    <row r="1017" spans="1:22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2.6666666666666668E-2</v>
      </c>
      <c r="P1017" s="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2">
        <f t="shared" si="90"/>
        <v>42303.878414351857</v>
      </c>
      <c r="T1017" s="12">
        <f t="shared" si="91"/>
        <v>42333.920081018514</v>
      </c>
      <c r="U1017" s="7">
        <f>Data[[#This Row],[goal]]*VLOOKUP(Data[[#This Row],[currency]], 'Exchange Rates'!$A$1:$C$14, 3, 0)</f>
        <v>8190</v>
      </c>
      <c r="V1017" s="7">
        <f>Data[[#This Row],[pledged]]*VLOOKUP(Data[[#This Row],[currency]], 'Exchange Rates'!$A$1:$C$14, 3, 0)</f>
        <v>218.4</v>
      </c>
    </row>
    <row r="1018" spans="1:22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2.8420000000000001E-2</v>
      </c>
      <c r="P1018" s="7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2">
        <f t="shared" si="90"/>
        <v>42422.107129629629</v>
      </c>
      <c r="T1018" s="12">
        <f t="shared" si="91"/>
        <v>42467.065462962957</v>
      </c>
      <c r="U1018" s="7">
        <f>Data[[#This Row],[goal]]*VLOOKUP(Data[[#This Row],[currency]], 'Exchange Rates'!$A$1:$C$14, 3, 0)</f>
        <v>100000</v>
      </c>
      <c r="V1018" s="7">
        <f>Data[[#This Row],[pledged]]*VLOOKUP(Data[[#This Row],[currency]], 'Exchange Rates'!$A$1:$C$14, 3, 0)</f>
        <v>2842</v>
      </c>
    </row>
    <row r="1019" spans="1:22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0.22878799999999999</v>
      </c>
      <c r="P1019" s="7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2">
        <f t="shared" si="90"/>
        <v>42289.675173611111</v>
      </c>
      <c r="T1019" s="12">
        <f t="shared" si="91"/>
        <v>42329.716840277775</v>
      </c>
      <c r="U1019" s="7">
        <f>Data[[#This Row],[goal]]*VLOOKUP(Data[[#This Row],[currency]], 'Exchange Rates'!$A$1:$C$14, 3, 0)</f>
        <v>250000</v>
      </c>
      <c r="V1019" s="7">
        <f>Data[[#This Row],[pledged]]*VLOOKUP(Data[[#This Row],[currency]], 'Exchange Rates'!$A$1:$C$14, 3, 0)</f>
        <v>57197</v>
      </c>
    </row>
    <row r="1020" spans="1:22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3.1050000000000001E-2</v>
      </c>
      <c r="P1020" s="7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2">
        <f t="shared" si="90"/>
        <v>42535.492280092592</v>
      </c>
      <c r="T1020" s="12">
        <f t="shared" si="91"/>
        <v>42565.492280092592</v>
      </c>
      <c r="U1020" s="7">
        <f>Data[[#This Row],[goal]]*VLOOKUP(Data[[#This Row],[currency]], 'Exchange Rates'!$A$1:$C$14, 3, 0)</f>
        <v>20000</v>
      </c>
      <c r="V1020" s="7">
        <f>Data[[#This Row],[pledged]]*VLOOKUP(Data[[#This Row],[currency]], 'Exchange Rates'!$A$1:$C$14, 3, 0)</f>
        <v>621</v>
      </c>
    </row>
    <row r="1021" spans="1:22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0.47333333333333333</v>
      </c>
      <c r="P1021" s="7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2">
        <f t="shared" si="90"/>
        <v>42009.973946759259</v>
      </c>
      <c r="T1021" s="12">
        <f t="shared" si="91"/>
        <v>42039.973946759259</v>
      </c>
      <c r="U1021" s="7">
        <f>Data[[#This Row],[goal]]*VLOOKUP(Data[[#This Row],[currency]], 'Exchange Rates'!$A$1:$C$14, 3, 0)</f>
        <v>45000</v>
      </c>
      <c r="V1021" s="7">
        <f>Data[[#This Row],[pledged]]*VLOOKUP(Data[[#This Row],[currency]], 'Exchange Rates'!$A$1:$C$14, 3, 0)</f>
        <v>21300</v>
      </c>
    </row>
    <row r="1022" spans="1:22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2.0554838709677421</v>
      </c>
      <c r="P1022" s="7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2">
        <f t="shared" si="90"/>
        <v>42127.069548611107</v>
      </c>
      <c r="T1022" s="12">
        <f t="shared" si="91"/>
        <v>42157.032638888893</v>
      </c>
      <c r="U1022" s="7">
        <f>Data[[#This Row],[goal]]*VLOOKUP(Data[[#This Row],[currency]], 'Exchange Rates'!$A$1:$C$14, 3, 0)</f>
        <v>2046</v>
      </c>
      <c r="V1022" s="7">
        <f>Data[[#This Row],[pledged]]*VLOOKUP(Data[[#This Row],[currency]], 'Exchange Rates'!$A$1:$C$14, 3, 0)</f>
        <v>4205.5200000000004</v>
      </c>
    </row>
    <row r="1023" spans="1:22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3.5180366666666667</v>
      </c>
      <c r="P1023" s="7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2">
        <f t="shared" si="90"/>
        <v>42271.251979166671</v>
      </c>
      <c r="T1023" s="12">
        <f t="shared" si="91"/>
        <v>42294.166666666672</v>
      </c>
      <c r="U1023" s="7">
        <f>Data[[#This Row],[goal]]*VLOOKUP(Data[[#This Row],[currency]], 'Exchange Rates'!$A$1:$C$14, 3, 0)</f>
        <v>3000</v>
      </c>
      <c r="V1023" s="7">
        <f>Data[[#This Row],[pledged]]*VLOOKUP(Data[[#This Row],[currency]], 'Exchange Rates'!$A$1:$C$14, 3, 0)</f>
        <v>10554.11</v>
      </c>
    </row>
    <row r="1024" spans="1:22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1.149</v>
      </c>
      <c r="P1024" s="7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2">
        <f t="shared" si="90"/>
        <v>42111.646724537044</v>
      </c>
      <c r="T1024" s="12">
        <f t="shared" si="91"/>
        <v>42141.646724537044</v>
      </c>
      <c r="U1024" s="7">
        <f>Data[[#This Row],[goal]]*VLOOKUP(Data[[#This Row],[currency]], 'Exchange Rates'!$A$1:$C$14, 3, 0)</f>
        <v>2000</v>
      </c>
      <c r="V1024" s="7">
        <f>Data[[#This Row],[pledged]]*VLOOKUP(Data[[#This Row],[currency]], 'Exchange Rates'!$A$1:$C$14, 3, 0)</f>
        <v>2298</v>
      </c>
    </row>
    <row r="1025" spans="1:22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2.3715000000000002</v>
      </c>
      <c r="P1025" s="7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2">
        <f t="shared" si="90"/>
        <v>42145.919687500005</v>
      </c>
      <c r="T1025" s="12">
        <f t="shared" si="91"/>
        <v>42175.919687500005</v>
      </c>
      <c r="U1025" s="7">
        <f>Data[[#This Row],[goal]]*VLOOKUP(Data[[#This Row],[currency]], 'Exchange Rates'!$A$1:$C$14, 3, 0)</f>
        <v>1540</v>
      </c>
      <c r="V1025" s="7">
        <f>Data[[#This Row],[pledged]]*VLOOKUP(Data[[#This Row],[currency]], 'Exchange Rates'!$A$1:$C$14, 3, 0)</f>
        <v>3652.11</v>
      </c>
    </row>
    <row r="1026" spans="1:22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1.1863774999999999</v>
      </c>
      <c r="P1026" s="7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2">
        <f t="shared" ref="S1026:S1089" si="96">(((J1026/60)/60)/24)+DATE(1970,1,1)</f>
        <v>42370.580590277779</v>
      </c>
      <c r="T1026" s="12">
        <f t="shared" ref="T1026:T1089" si="97">(((I1026/60)/60)/24)+DATE(1970,1,1)</f>
        <v>42400.580590277779</v>
      </c>
      <c r="U1026" s="7">
        <f>Data[[#This Row],[goal]]*VLOOKUP(Data[[#This Row],[currency]], 'Exchange Rates'!$A$1:$C$14, 3, 0)</f>
        <v>175799.99999999997</v>
      </c>
      <c r="V1026" s="7">
        <f>Data[[#This Row],[pledged]]*VLOOKUP(Data[[#This Row],[currency]], 'Exchange Rates'!$A$1:$C$14, 3, 0)</f>
        <v>208565.16449999998</v>
      </c>
    </row>
    <row r="1027" spans="1:22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E1027/D1027</f>
        <v>1.099283142857143</v>
      </c>
      <c r="P1027" s="7">
        <f t="shared" ref="P1027:P1090" si="99">IF(L1027 = 0, 0, E1027/L1027)</f>
        <v>71.848571428571432</v>
      </c>
      <c r="Q1027" t="str">
        <f t="shared" ref="Q1027:Q1090" si="100">MID(N1027, 1, FIND("/", N1027)-1)</f>
        <v>music</v>
      </c>
      <c r="R1027" t="str">
        <f t="shared" ref="R1027:R1090" si="101">MID(N1027,  FIND("/", N1027)+1, 100)</f>
        <v>electronic music</v>
      </c>
      <c r="S1027" s="12">
        <f t="shared" si="96"/>
        <v>42049.833761574075</v>
      </c>
      <c r="T1027" s="12">
        <f t="shared" si="97"/>
        <v>42079.792094907403</v>
      </c>
      <c r="U1027" s="7">
        <f>Data[[#This Row],[goal]]*VLOOKUP(Data[[#This Row],[currency]], 'Exchange Rates'!$A$1:$C$14, 3, 0)</f>
        <v>70000</v>
      </c>
      <c r="V1027" s="7">
        <f>Data[[#This Row],[pledged]]*VLOOKUP(Data[[#This Row],[currency]], 'Exchange Rates'!$A$1:$C$14, 3, 0)</f>
        <v>76949.820000000007</v>
      </c>
    </row>
    <row r="1028" spans="1:22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1.0000828571428571</v>
      </c>
      <c r="P1028" s="7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2">
        <f t="shared" si="96"/>
        <v>42426.407592592594</v>
      </c>
      <c r="T1028" s="12">
        <f t="shared" si="97"/>
        <v>42460.365925925929</v>
      </c>
      <c r="U1028" s="7">
        <f>Data[[#This Row],[goal]]*VLOOKUP(Data[[#This Row],[currency]], 'Exchange Rates'!$A$1:$C$14, 3, 0)</f>
        <v>5390</v>
      </c>
      <c r="V1028" s="7">
        <f>Data[[#This Row],[pledged]]*VLOOKUP(Data[[#This Row],[currency]], 'Exchange Rates'!$A$1:$C$14, 3, 0)</f>
        <v>5390.4466000000002</v>
      </c>
    </row>
    <row r="1029" spans="1:22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1.0309292094387414</v>
      </c>
      <c r="P1029" s="7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2">
        <f t="shared" si="96"/>
        <v>41905.034108796295</v>
      </c>
      <c r="T1029" s="12">
        <f t="shared" si="97"/>
        <v>41935.034108796295</v>
      </c>
      <c r="U1029" s="7">
        <f>Data[[#This Row],[goal]]*VLOOKUP(Data[[#This Row],[currency]], 'Exchange Rates'!$A$1:$C$14, 3, 0)</f>
        <v>7501</v>
      </c>
      <c r="V1029" s="7">
        <f>Data[[#This Row],[pledged]]*VLOOKUP(Data[[#This Row],[currency]], 'Exchange Rates'!$A$1:$C$14, 3, 0)</f>
        <v>7733</v>
      </c>
    </row>
    <row r="1030" spans="1:22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1.1727000000000001</v>
      </c>
      <c r="P1030" s="7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2">
        <f t="shared" si="96"/>
        <v>42755.627372685187</v>
      </c>
      <c r="T1030" s="12">
        <f t="shared" si="97"/>
        <v>42800.833333333328</v>
      </c>
      <c r="U1030" s="7">
        <f>Data[[#This Row],[goal]]*VLOOKUP(Data[[#This Row],[currency]], 'Exchange Rates'!$A$1:$C$14, 3, 0)</f>
        <v>7700</v>
      </c>
      <c r="V1030" s="7">
        <f>Data[[#This Row],[pledged]]*VLOOKUP(Data[[#This Row],[currency]], 'Exchange Rates'!$A$1:$C$14, 3, 0)</f>
        <v>9029.7900000000009</v>
      </c>
    </row>
    <row r="1031" spans="1:22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1.1175999999999999</v>
      </c>
      <c r="P1031" s="7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2">
        <f t="shared" si="96"/>
        <v>42044.711886574078</v>
      </c>
      <c r="T1031" s="12">
        <f t="shared" si="97"/>
        <v>42098.915972222225</v>
      </c>
      <c r="U1031" s="7">
        <f>Data[[#This Row],[goal]]*VLOOKUP(Data[[#This Row],[currency]], 'Exchange Rates'!$A$1:$C$14, 3, 0)</f>
        <v>87899.999999999985</v>
      </c>
      <c r="V1031" s="7">
        <f>Data[[#This Row],[pledged]]*VLOOKUP(Data[[#This Row],[currency]], 'Exchange Rates'!$A$1:$C$14, 3, 0)</f>
        <v>98237.04</v>
      </c>
    </row>
    <row r="1032" spans="1:22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3.4209999999999998</v>
      </c>
      <c r="P1032" s="7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2">
        <f t="shared" si="96"/>
        <v>42611.483206018514</v>
      </c>
      <c r="T1032" s="12">
        <f t="shared" si="97"/>
        <v>42625.483206018514</v>
      </c>
      <c r="U1032" s="7">
        <f>Data[[#This Row],[goal]]*VLOOKUP(Data[[#This Row],[currency]], 'Exchange Rates'!$A$1:$C$14, 3, 0)</f>
        <v>2000</v>
      </c>
      <c r="V1032" s="7">
        <f>Data[[#This Row],[pledged]]*VLOOKUP(Data[[#This Row],[currency]], 'Exchange Rates'!$A$1:$C$14, 3, 0)</f>
        <v>6842</v>
      </c>
    </row>
    <row r="1033" spans="1:22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1.0740000000000001</v>
      </c>
      <c r="P1033" s="7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2">
        <f t="shared" si="96"/>
        <v>42324.764004629629</v>
      </c>
      <c r="T1033" s="12">
        <f t="shared" si="97"/>
        <v>42354.764004629629</v>
      </c>
      <c r="U1033" s="7">
        <f>Data[[#This Row],[goal]]*VLOOKUP(Data[[#This Row],[currency]], 'Exchange Rates'!$A$1:$C$14, 3, 0)</f>
        <v>10000</v>
      </c>
      <c r="V1033" s="7">
        <f>Data[[#This Row],[pledged]]*VLOOKUP(Data[[#This Row],[currency]], 'Exchange Rates'!$A$1:$C$14, 3, 0)</f>
        <v>10740</v>
      </c>
    </row>
    <row r="1034" spans="1:22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1.0849703703703704</v>
      </c>
      <c r="P1034" s="7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2">
        <f t="shared" si="96"/>
        <v>42514.666956018518</v>
      </c>
      <c r="T1034" s="12">
        <f t="shared" si="97"/>
        <v>42544.666956018518</v>
      </c>
      <c r="U1034" s="7">
        <f>Data[[#This Row],[goal]]*VLOOKUP(Data[[#This Row],[currency]], 'Exchange Rates'!$A$1:$C$14, 3, 0)</f>
        <v>5400</v>
      </c>
      <c r="V1034" s="7">
        <f>Data[[#This Row],[pledged]]*VLOOKUP(Data[[#This Row],[currency]], 'Exchange Rates'!$A$1:$C$14, 3, 0)</f>
        <v>5858.84</v>
      </c>
    </row>
    <row r="1035" spans="1:22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1.0286144578313252</v>
      </c>
      <c r="P1035" s="7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2">
        <f t="shared" si="96"/>
        <v>42688.732407407413</v>
      </c>
      <c r="T1035" s="12">
        <f t="shared" si="97"/>
        <v>42716.732407407413</v>
      </c>
      <c r="U1035" s="7">
        <f>Data[[#This Row],[goal]]*VLOOKUP(Data[[#This Row],[currency]], 'Exchange Rates'!$A$1:$C$14, 3, 0)</f>
        <v>1022.5600000000001</v>
      </c>
      <c r="V1035" s="7">
        <f>Data[[#This Row],[pledged]]*VLOOKUP(Data[[#This Row],[currency]], 'Exchange Rates'!$A$1:$C$14, 3, 0)</f>
        <v>1051.82</v>
      </c>
    </row>
    <row r="1036" spans="1:22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1.3000180000000001</v>
      </c>
      <c r="P1036" s="7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2">
        <f t="shared" si="96"/>
        <v>42555.166712962964</v>
      </c>
      <c r="T1036" s="12">
        <f t="shared" si="97"/>
        <v>42587.165972222225</v>
      </c>
      <c r="U1036" s="7">
        <f>Data[[#This Row],[goal]]*VLOOKUP(Data[[#This Row],[currency]], 'Exchange Rates'!$A$1:$C$14, 3, 0)</f>
        <v>5000</v>
      </c>
      <c r="V1036" s="7">
        <f>Data[[#This Row],[pledged]]*VLOOKUP(Data[[#This Row],[currency]], 'Exchange Rates'!$A$1:$C$14, 3, 0)</f>
        <v>6500.09</v>
      </c>
    </row>
    <row r="1037" spans="1:22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1.0765217391304347</v>
      </c>
      <c r="P1037" s="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2">
        <f t="shared" si="96"/>
        <v>42016.641435185185</v>
      </c>
      <c r="T1037" s="12">
        <f t="shared" si="97"/>
        <v>42046.641435185185</v>
      </c>
      <c r="U1037" s="7">
        <f>Data[[#This Row],[goal]]*VLOOKUP(Data[[#This Row],[currency]], 'Exchange Rates'!$A$1:$C$14, 3, 0)</f>
        <v>4600</v>
      </c>
      <c r="V1037" s="7">
        <f>Data[[#This Row],[pledged]]*VLOOKUP(Data[[#This Row],[currency]], 'Exchange Rates'!$A$1:$C$14, 3, 0)</f>
        <v>4952</v>
      </c>
    </row>
    <row r="1038" spans="1:22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1.1236044444444444</v>
      </c>
      <c r="P1038" s="7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2">
        <f t="shared" si="96"/>
        <v>41249.448958333334</v>
      </c>
      <c r="T1038" s="12">
        <f t="shared" si="97"/>
        <v>41281.333333333336</v>
      </c>
      <c r="U1038" s="7">
        <f>Data[[#This Row],[goal]]*VLOOKUP(Data[[#This Row],[currency]], 'Exchange Rates'!$A$1:$C$14, 3, 0)</f>
        <v>4500</v>
      </c>
      <c r="V1038" s="7">
        <f>Data[[#This Row],[pledged]]*VLOOKUP(Data[[#This Row],[currency]], 'Exchange Rates'!$A$1:$C$14, 3, 0)</f>
        <v>5056.22</v>
      </c>
    </row>
    <row r="1039" spans="1:22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1.0209999999999999</v>
      </c>
      <c r="P1039" s="7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2">
        <f t="shared" si="96"/>
        <v>42119.822476851856</v>
      </c>
      <c r="T1039" s="12">
        <f t="shared" si="97"/>
        <v>42142.208333333328</v>
      </c>
      <c r="U1039" s="7">
        <f>Data[[#This Row],[goal]]*VLOOKUP(Data[[#This Row],[currency]], 'Exchange Rates'!$A$1:$C$14, 3, 0)</f>
        <v>1000</v>
      </c>
      <c r="V1039" s="7">
        <f>Data[[#This Row],[pledged]]*VLOOKUP(Data[[#This Row],[currency]], 'Exchange Rates'!$A$1:$C$14, 3, 0)</f>
        <v>1021</v>
      </c>
    </row>
    <row r="1040" spans="1:22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1.4533333333333334</v>
      </c>
      <c r="P1040" s="7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2">
        <f t="shared" si="96"/>
        <v>42418.231747685189</v>
      </c>
      <c r="T1040" s="12">
        <f t="shared" si="97"/>
        <v>42448.190081018518</v>
      </c>
      <c r="U1040" s="7">
        <f>Data[[#This Row],[goal]]*VLOOKUP(Data[[#This Row],[currency]], 'Exchange Rates'!$A$1:$C$14, 3, 0)</f>
        <v>1500</v>
      </c>
      <c r="V1040" s="7">
        <f>Data[[#This Row],[pledged]]*VLOOKUP(Data[[#This Row],[currency]], 'Exchange Rates'!$A$1:$C$14, 3, 0)</f>
        <v>2180</v>
      </c>
    </row>
    <row r="1041" spans="1:22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1.282</v>
      </c>
      <c r="P1041" s="7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2">
        <f t="shared" si="96"/>
        <v>42692.109328703707</v>
      </c>
      <c r="T1041" s="12">
        <f t="shared" si="97"/>
        <v>42717.332638888889</v>
      </c>
      <c r="U1041" s="7">
        <f>Data[[#This Row],[goal]]*VLOOKUP(Data[[#This Row],[currency]], 'Exchange Rates'!$A$1:$C$14, 3, 0)</f>
        <v>500</v>
      </c>
      <c r="V1041" s="7">
        <f>Data[[#This Row],[pledged]]*VLOOKUP(Data[[#This Row],[currency]], 'Exchange Rates'!$A$1:$C$14, 3, 0)</f>
        <v>641</v>
      </c>
    </row>
    <row r="1042" spans="1:22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2.9411764705882353E-3</v>
      </c>
      <c r="P1042" s="7">
        <f t="shared" si="99"/>
        <v>250</v>
      </c>
      <c r="Q1042" t="str">
        <f t="shared" si="100"/>
        <v>journalism</v>
      </c>
      <c r="R1042" t="str">
        <f t="shared" si="101"/>
        <v>audio</v>
      </c>
      <c r="S1042" s="12">
        <f t="shared" si="96"/>
        <v>42579.708437499998</v>
      </c>
      <c r="T1042" s="12">
        <f t="shared" si="97"/>
        <v>42609.708437499998</v>
      </c>
      <c r="U1042" s="7">
        <f>Data[[#This Row],[goal]]*VLOOKUP(Data[[#This Row],[currency]], 'Exchange Rates'!$A$1:$C$14, 3, 0)</f>
        <v>85000</v>
      </c>
      <c r="V1042" s="7">
        <f>Data[[#This Row],[pledged]]*VLOOKUP(Data[[#This Row],[currency]], 'Exchange Rates'!$A$1:$C$14, 3, 0)</f>
        <v>250</v>
      </c>
    </row>
    <row r="1043" spans="1:22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 s="7">
        <f t="shared" si="99"/>
        <v>0</v>
      </c>
      <c r="Q1043" t="str">
        <f t="shared" si="100"/>
        <v>journalism</v>
      </c>
      <c r="R1043" t="str">
        <f t="shared" si="101"/>
        <v>audio</v>
      </c>
      <c r="S1043" s="12">
        <f t="shared" si="96"/>
        <v>41831.060092592597</v>
      </c>
      <c r="T1043" s="12">
        <f t="shared" si="97"/>
        <v>41851.060092592597</v>
      </c>
      <c r="U1043" s="7">
        <f>Data[[#This Row],[goal]]*VLOOKUP(Data[[#This Row],[currency]], 'Exchange Rates'!$A$1:$C$14, 3, 0)</f>
        <v>50</v>
      </c>
      <c r="V1043" s="7">
        <f>Data[[#This Row],[pledged]]*VLOOKUP(Data[[#This Row],[currency]], 'Exchange Rates'!$A$1:$C$14, 3, 0)</f>
        <v>0</v>
      </c>
    </row>
    <row r="1044" spans="1:22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1.5384615384615385E-2</v>
      </c>
      <c r="P1044" s="7">
        <f t="shared" si="99"/>
        <v>10</v>
      </c>
      <c r="Q1044" t="str">
        <f t="shared" si="100"/>
        <v>journalism</v>
      </c>
      <c r="R1044" t="str">
        <f t="shared" si="101"/>
        <v>audio</v>
      </c>
      <c r="S1044" s="12">
        <f t="shared" si="96"/>
        <v>41851.696157407408</v>
      </c>
      <c r="T1044" s="12">
        <f t="shared" si="97"/>
        <v>41894.416666666664</v>
      </c>
      <c r="U1044" s="7">
        <f>Data[[#This Row],[goal]]*VLOOKUP(Data[[#This Row],[currency]], 'Exchange Rates'!$A$1:$C$14, 3, 0)</f>
        <v>650</v>
      </c>
      <c r="V1044" s="7">
        <f>Data[[#This Row],[pledged]]*VLOOKUP(Data[[#This Row],[currency]], 'Exchange Rates'!$A$1:$C$14, 3, 0)</f>
        <v>10</v>
      </c>
    </row>
    <row r="1045" spans="1:22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8.5370000000000001E-2</v>
      </c>
      <c r="P1045" s="7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2">
        <f t="shared" si="96"/>
        <v>42114.252951388888</v>
      </c>
      <c r="T1045" s="12">
        <f t="shared" si="97"/>
        <v>42144.252951388888</v>
      </c>
      <c r="U1045" s="7">
        <f>Data[[#This Row],[goal]]*VLOOKUP(Data[[#This Row],[currency]], 'Exchange Rates'!$A$1:$C$14, 3, 0)</f>
        <v>100000</v>
      </c>
      <c r="V1045" s="7">
        <f>Data[[#This Row],[pledged]]*VLOOKUP(Data[[#This Row],[currency]], 'Exchange Rates'!$A$1:$C$14, 3, 0)</f>
        <v>8537</v>
      </c>
    </row>
    <row r="1046" spans="1:22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8.571428571428571E-4</v>
      </c>
      <c r="P1046" s="7">
        <f t="shared" si="99"/>
        <v>3</v>
      </c>
      <c r="Q1046" t="str">
        <f t="shared" si="100"/>
        <v>journalism</v>
      </c>
      <c r="R1046" t="str">
        <f t="shared" si="101"/>
        <v>audio</v>
      </c>
      <c r="S1046" s="12">
        <f t="shared" si="96"/>
        <v>42011.925937499997</v>
      </c>
      <c r="T1046" s="12">
        <f t="shared" si="97"/>
        <v>42068.852083333331</v>
      </c>
      <c r="U1046" s="7">
        <f>Data[[#This Row],[goal]]*VLOOKUP(Data[[#This Row],[currency]], 'Exchange Rates'!$A$1:$C$14, 3, 0)</f>
        <v>7000</v>
      </c>
      <c r="V1046" s="7">
        <f>Data[[#This Row],[pledged]]*VLOOKUP(Data[[#This Row],[currency]], 'Exchange Rates'!$A$1:$C$14, 3, 0)</f>
        <v>6</v>
      </c>
    </row>
    <row r="1047" spans="1:22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2.6599999999999999E-2</v>
      </c>
      <c r="P1047" s="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2">
        <f t="shared" si="96"/>
        <v>41844.874421296299</v>
      </c>
      <c r="T1047" s="12">
        <f t="shared" si="97"/>
        <v>41874.874421296299</v>
      </c>
      <c r="U1047" s="7">
        <f>Data[[#This Row],[goal]]*VLOOKUP(Data[[#This Row],[currency]], 'Exchange Rates'!$A$1:$C$14, 3, 0)</f>
        <v>10000</v>
      </c>
      <c r="V1047" s="7">
        <f>Data[[#This Row],[pledged]]*VLOOKUP(Data[[#This Row],[currency]], 'Exchange Rates'!$A$1:$C$14, 3, 0)</f>
        <v>266</v>
      </c>
    </row>
    <row r="1048" spans="1:22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 s="7">
        <f t="shared" si="99"/>
        <v>0</v>
      </c>
      <c r="Q1048" t="str">
        <f t="shared" si="100"/>
        <v>journalism</v>
      </c>
      <c r="R1048" t="str">
        <f t="shared" si="101"/>
        <v>audio</v>
      </c>
      <c r="S1048" s="12">
        <f t="shared" si="96"/>
        <v>42319.851388888885</v>
      </c>
      <c r="T1048" s="12">
        <f t="shared" si="97"/>
        <v>42364.851388888885</v>
      </c>
      <c r="U1048" s="7">
        <f>Data[[#This Row],[goal]]*VLOOKUP(Data[[#This Row],[currency]], 'Exchange Rates'!$A$1:$C$14, 3, 0)</f>
        <v>2520</v>
      </c>
      <c r="V1048" s="7">
        <f>Data[[#This Row],[pledged]]*VLOOKUP(Data[[#This Row],[currency]], 'Exchange Rates'!$A$1:$C$14, 3, 0)</f>
        <v>0</v>
      </c>
    </row>
    <row r="1049" spans="1:22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5.0000000000000001E-4</v>
      </c>
      <c r="P1049" s="7">
        <f t="shared" si="99"/>
        <v>1</v>
      </c>
      <c r="Q1049" t="str">
        <f t="shared" si="100"/>
        <v>journalism</v>
      </c>
      <c r="R1049" t="str">
        <f t="shared" si="101"/>
        <v>audio</v>
      </c>
      <c r="S1049" s="12">
        <f t="shared" si="96"/>
        <v>41918.818460648145</v>
      </c>
      <c r="T1049" s="12">
        <f t="shared" si="97"/>
        <v>41948.860127314816</v>
      </c>
      <c r="U1049" s="7">
        <f>Data[[#This Row],[goal]]*VLOOKUP(Data[[#This Row],[currency]], 'Exchange Rates'!$A$1:$C$14, 3, 0)</f>
        <v>2000</v>
      </c>
      <c r="V1049" s="7">
        <f>Data[[#This Row],[pledged]]*VLOOKUP(Data[[#This Row],[currency]], 'Exchange Rates'!$A$1:$C$14, 3, 0)</f>
        <v>1</v>
      </c>
    </row>
    <row r="1050" spans="1:22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1.4133333333333333E-2</v>
      </c>
      <c r="P1050" s="7">
        <f t="shared" si="99"/>
        <v>53</v>
      </c>
      <c r="Q1050" t="str">
        <f t="shared" si="100"/>
        <v>journalism</v>
      </c>
      <c r="R1050" t="str">
        <f t="shared" si="101"/>
        <v>audio</v>
      </c>
      <c r="S1050" s="12">
        <f t="shared" si="96"/>
        <v>42598.053113425922</v>
      </c>
      <c r="T1050" s="12">
        <f t="shared" si="97"/>
        <v>42638.053113425922</v>
      </c>
      <c r="U1050" s="7">
        <f>Data[[#This Row],[goal]]*VLOOKUP(Data[[#This Row],[currency]], 'Exchange Rates'!$A$1:$C$14, 3, 0)</f>
        <v>15000</v>
      </c>
      <c r="V1050" s="7">
        <f>Data[[#This Row],[pledged]]*VLOOKUP(Data[[#This Row],[currency]], 'Exchange Rates'!$A$1:$C$14, 3, 0)</f>
        <v>212</v>
      </c>
    </row>
    <row r="1051" spans="1:22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 s="7">
        <f t="shared" si="99"/>
        <v>0</v>
      </c>
      <c r="Q1051" t="str">
        <f t="shared" si="100"/>
        <v>journalism</v>
      </c>
      <c r="R1051" t="str">
        <f t="shared" si="101"/>
        <v>audio</v>
      </c>
      <c r="S1051" s="12">
        <f t="shared" si="96"/>
        <v>42382.431076388893</v>
      </c>
      <c r="T1051" s="12">
        <f t="shared" si="97"/>
        <v>42412.431076388893</v>
      </c>
      <c r="U1051" s="7">
        <f>Data[[#This Row],[goal]]*VLOOKUP(Data[[#This Row],[currency]], 'Exchange Rates'!$A$1:$C$14, 3, 0)</f>
        <v>12000</v>
      </c>
      <c r="V1051" s="7">
        <f>Data[[#This Row],[pledged]]*VLOOKUP(Data[[#This Row],[currency]], 'Exchange Rates'!$A$1:$C$14, 3, 0)</f>
        <v>0</v>
      </c>
    </row>
    <row r="1052" spans="1:22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 s="7">
        <f t="shared" si="99"/>
        <v>0</v>
      </c>
      <c r="Q1052" t="str">
        <f t="shared" si="100"/>
        <v>journalism</v>
      </c>
      <c r="R1052" t="str">
        <f t="shared" si="101"/>
        <v>audio</v>
      </c>
      <c r="S1052" s="12">
        <f t="shared" si="96"/>
        <v>42231.7971875</v>
      </c>
      <c r="T1052" s="12">
        <f t="shared" si="97"/>
        <v>42261.7971875</v>
      </c>
      <c r="U1052" s="7">
        <f>Data[[#This Row],[goal]]*VLOOKUP(Data[[#This Row],[currency]], 'Exchange Rates'!$A$1:$C$14, 3, 0)</f>
        <v>2500</v>
      </c>
      <c r="V1052" s="7">
        <f>Data[[#This Row],[pledged]]*VLOOKUP(Data[[#This Row],[currency]], 'Exchange Rates'!$A$1:$C$14, 3, 0)</f>
        <v>0</v>
      </c>
    </row>
    <row r="1053" spans="1:22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 s="7">
        <f t="shared" si="99"/>
        <v>0</v>
      </c>
      <c r="Q1053" t="str">
        <f t="shared" si="100"/>
        <v>journalism</v>
      </c>
      <c r="R1053" t="str">
        <f t="shared" si="101"/>
        <v>audio</v>
      </c>
      <c r="S1053" s="12">
        <f t="shared" si="96"/>
        <v>41850.014178240745</v>
      </c>
      <c r="T1053" s="12">
        <f t="shared" si="97"/>
        <v>41878.014178240745</v>
      </c>
      <c r="U1053" s="7">
        <f>Data[[#This Row],[goal]]*VLOOKUP(Data[[#This Row],[currency]], 'Exchange Rates'!$A$1:$C$14, 3, 0)</f>
        <v>500</v>
      </c>
      <c r="V1053" s="7">
        <f>Data[[#This Row],[pledged]]*VLOOKUP(Data[[#This Row],[currency]], 'Exchange Rates'!$A$1:$C$14, 3, 0)</f>
        <v>0</v>
      </c>
    </row>
    <row r="1054" spans="1:22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 s="7">
        <f t="shared" si="99"/>
        <v>0</v>
      </c>
      <c r="Q1054" t="str">
        <f t="shared" si="100"/>
        <v>journalism</v>
      </c>
      <c r="R1054" t="str">
        <f t="shared" si="101"/>
        <v>audio</v>
      </c>
      <c r="S1054" s="12">
        <f t="shared" si="96"/>
        <v>42483.797395833331</v>
      </c>
      <c r="T1054" s="12">
        <f t="shared" si="97"/>
        <v>42527.839583333334</v>
      </c>
      <c r="U1054" s="7">
        <f>Data[[#This Row],[goal]]*VLOOKUP(Data[[#This Row],[currency]], 'Exchange Rates'!$A$1:$C$14, 3, 0)</f>
        <v>4336</v>
      </c>
      <c r="V1054" s="7">
        <f>Data[[#This Row],[pledged]]*VLOOKUP(Data[[#This Row],[currency]], 'Exchange Rates'!$A$1:$C$14, 3, 0)</f>
        <v>0</v>
      </c>
    </row>
    <row r="1055" spans="1:22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0.01</v>
      </c>
      <c r="P1055" s="7">
        <f t="shared" si="99"/>
        <v>15</v>
      </c>
      <c r="Q1055" t="str">
        <f t="shared" si="100"/>
        <v>journalism</v>
      </c>
      <c r="R1055" t="str">
        <f t="shared" si="101"/>
        <v>audio</v>
      </c>
      <c r="S1055" s="12">
        <f t="shared" si="96"/>
        <v>42775.172824074078</v>
      </c>
      <c r="T1055" s="12">
        <f t="shared" si="97"/>
        <v>42800.172824074078</v>
      </c>
      <c r="U1055" s="7">
        <f>Data[[#This Row],[goal]]*VLOOKUP(Data[[#This Row],[currency]], 'Exchange Rates'!$A$1:$C$14, 3, 0)</f>
        <v>1500</v>
      </c>
      <c r="V1055" s="7">
        <f>Data[[#This Row],[pledged]]*VLOOKUP(Data[[#This Row],[currency]], 'Exchange Rates'!$A$1:$C$14, 3, 0)</f>
        <v>15</v>
      </c>
    </row>
    <row r="1056" spans="1:22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 s="7">
        <f t="shared" si="99"/>
        <v>0</v>
      </c>
      <c r="Q1056" t="str">
        <f t="shared" si="100"/>
        <v>journalism</v>
      </c>
      <c r="R1056" t="str">
        <f t="shared" si="101"/>
        <v>audio</v>
      </c>
      <c r="S1056" s="12">
        <f t="shared" si="96"/>
        <v>41831.851840277777</v>
      </c>
      <c r="T1056" s="12">
        <f t="shared" si="97"/>
        <v>41861.916666666664</v>
      </c>
      <c r="U1056" s="7">
        <f>Data[[#This Row],[goal]]*VLOOKUP(Data[[#This Row],[currency]], 'Exchange Rates'!$A$1:$C$14, 3, 0)</f>
        <v>2500</v>
      </c>
      <c r="V1056" s="7">
        <f>Data[[#This Row],[pledged]]*VLOOKUP(Data[[#This Row],[currency]], 'Exchange Rates'!$A$1:$C$14, 3, 0)</f>
        <v>0</v>
      </c>
    </row>
    <row r="1057" spans="1:22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 s="7">
        <f t="shared" si="99"/>
        <v>0</v>
      </c>
      <c r="Q1057" t="str">
        <f t="shared" si="100"/>
        <v>journalism</v>
      </c>
      <c r="R1057" t="str">
        <f t="shared" si="101"/>
        <v>audio</v>
      </c>
      <c r="S1057" s="12">
        <f t="shared" si="96"/>
        <v>42406.992418981477</v>
      </c>
      <c r="T1057" s="12">
        <f t="shared" si="97"/>
        <v>42436.992418981477</v>
      </c>
      <c r="U1057" s="7">
        <f>Data[[#This Row],[goal]]*VLOOKUP(Data[[#This Row],[currency]], 'Exchange Rates'!$A$1:$C$14, 3, 0)</f>
        <v>3500</v>
      </c>
      <c r="V1057" s="7">
        <f>Data[[#This Row],[pledged]]*VLOOKUP(Data[[#This Row],[currency]], 'Exchange Rates'!$A$1:$C$14, 3, 0)</f>
        <v>0</v>
      </c>
    </row>
    <row r="1058" spans="1:22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 s="7">
        <f t="shared" si="99"/>
        <v>0</v>
      </c>
      <c r="Q1058" t="str">
        <f t="shared" si="100"/>
        <v>journalism</v>
      </c>
      <c r="R1058" t="str">
        <f t="shared" si="101"/>
        <v>audio</v>
      </c>
      <c r="S1058" s="12">
        <f t="shared" si="96"/>
        <v>42058.719641203701</v>
      </c>
      <c r="T1058" s="12">
        <f t="shared" si="97"/>
        <v>42118.677974537044</v>
      </c>
      <c r="U1058" s="7">
        <f>Data[[#This Row],[goal]]*VLOOKUP(Data[[#This Row],[currency]], 'Exchange Rates'!$A$1:$C$14, 3, 0)</f>
        <v>10000</v>
      </c>
      <c r="V1058" s="7">
        <f>Data[[#This Row],[pledged]]*VLOOKUP(Data[[#This Row],[currency]], 'Exchange Rates'!$A$1:$C$14, 3, 0)</f>
        <v>0</v>
      </c>
    </row>
    <row r="1059" spans="1:22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 s="7">
        <f t="shared" si="99"/>
        <v>0</v>
      </c>
      <c r="Q1059" t="str">
        <f t="shared" si="100"/>
        <v>journalism</v>
      </c>
      <c r="R1059" t="str">
        <f t="shared" si="101"/>
        <v>audio</v>
      </c>
      <c r="S1059" s="12">
        <f t="shared" si="96"/>
        <v>42678.871331018512</v>
      </c>
      <c r="T1059" s="12">
        <f t="shared" si="97"/>
        <v>42708.912997685184</v>
      </c>
      <c r="U1059" s="7">
        <f>Data[[#This Row],[goal]]*VLOOKUP(Data[[#This Row],[currency]], 'Exchange Rates'!$A$1:$C$14, 3, 0)</f>
        <v>10000</v>
      </c>
      <c r="V1059" s="7">
        <f>Data[[#This Row],[pledged]]*VLOOKUP(Data[[#This Row],[currency]], 'Exchange Rates'!$A$1:$C$14, 3, 0)</f>
        <v>0</v>
      </c>
    </row>
    <row r="1060" spans="1:22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 s="7">
        <f t="shared" si="99"/>
        <v>0</v>
      </c>
      <c r="Q1060" t="str">
        <f t="shared" si="100"/>
        <v>journalism</v>
      </c>
      <c r="R1060" t="str">
        <f t="shared" si="101"/>
        <v>audio</v>
      </c>
      <c r="S1060" s="12">
        <f t="shared" si="96"/>
        <v>42047.900960648149</v>
      </c>
      <c r="T1060" s="12">
        <f t="shared" si="97"/>
        <v>42089</v>
      </c>
      <c r="U1060" s="7">
        <f>Data[[#This Row],[goal]]*VLOOKUP(Data[[#This Row],[currency]], 'Exchange Rates'!$A$1:$C$14, 3, 0)</f>
        <v>40000</v>
      </c>
      <c r="V1060" s="7">
        <f>Data[[#This Row],[pledged]]*VLOOKUP(Data[[#This Row],[currency]], 'Exchange Rates'!$A$1:$C$14, 3, 0)</f>
        <v>0</v>
      </c>
    </row>
    <row r="1061" spans="1:22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 s="7">
        <f t="shared" si="99"/>
        <v>0</v>
      </c>
      <c r="Q1061" t="str">
        <f t="shared" si="100"/>
        <v>journalism</v>
      </c>
      <c r="R1061" t="str">
        <f t="shared" si="101"/>
        <v>audio</v>
      </c>
      <c r="S1061" s="12">
        <f t="shared" si="96"/>
        <v>42046.79</v>
      </c>
      <c r="T1061" s="12">
        <f t="shared" si="97"/>
        <v>42076.748333333337</v>
      </c>
      <c r="U1061" s="7">
        <f>Data[[#This Row],[goal]]*VLOOKUP(Data[[#This Row],[currency]], 'Exchange Rates'!$A$1:$C$14, 3, 0)</f>
        <v>1100</v>
      </c>
      <c r="V1061" s="7">
        <f>Data[[#This Row],[pledged]]*VLOOKUP(Data[[#This Row],[currency]], 'Exchange Rates'!$A$1:$C$14, 3, 0)</f>
        <v>0</v>
      </c>
    </row>
    <row r="1062" spans="1:22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0.01</v>
      </c>
      <c r="P1062" s="7">
        <f t="shared" si="99"/>
        <v>50</v>
      </c>
      <c r="Q1062" t="str">
        <f t="shared" si="100"/>
        <v>journalism</v>
      </c>
      <c r="R1062" t="str">
        <f t="shared" si="101"/>
        <v>audio</v>
      </c>
      <c r="S1062" s="12">
        <f t="shared" si="96"/>
        <v>42079.913113425922</v>
      </c>
      <c r="T1062" s="12">
        <f t="shared" si="97"/>
        <v>42109.913113425922</v>
      </c>
      <c r="U1062" s="7">
        <f>Data[[#This Row],[goal]]*VLOOKUP(Data[[#This Row],[currency]], 'Exchange Rates'!$A$1:$C$14, 3, 0)</f>
        <v>5000</v>
      </c>
      <c r="V1062" s="7">
        <f>Data[[#This Row],[pledged]]*VLOOKUP(Data[[#This Row],[currency]], 'Exchange Rates'!$A$1:$C$14, 3, 0)</f>
        <v>50</v>
      </c>
    </row>
    <row r="1063" spans="1:22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 s="7">
        <f t="shared" si="99"/>
        <v>0</v>
      </c>
      <c r="Q1063" t="str">
        <f t="shared" si="100"/>
        <v>journalism</v>
      </c>
      <c r="R1063" t="str">
        <f t="shared" si="101"/>
        <v>audio</v>
      </c>
      <c r="S1063" s="12">
        <f t="shared" si="96"/>
        <v>42432.276712962965</v>
      </c>
      <c r="T1063" s="12">
        <f t="shared" si="97"/>
        <v>42492.041666666672</v>
      </c>
      <c r="U1063" s="7">
        <f>Data[[#This Row],[goal]]*VLOOKUP(Data[[#This Row],[currency]], 'Exchange Rates'!$A$1:$C$14, 3, 0)</f>
        <v>4000</v>
      </c>
      <c r="V1063" s="7">
        <f>Data[[#This Row],[pledged]]*VLOOKUP(Data[[#This Row],[currency]], 'Exchange Rates'!$A$1:$C$14, 3, 0)</f>
        <v>0</v>
      </c>
    </row>
    <row r="1064" spans="1:22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0.95477386934673369</v>
      </c>
      <c r="P1064" s="7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2">
        <f t="shared" si="96"/>
        <v>42556.807187500002</v>
      </c>
      <c r="T1064" s="12">
        <f t="shared" si="97"/>
        <v>42563.807187500002</v>
      </c>
      <c r="U1064" s="7">
        <f>Data[[#This Row],[goal]]*VLOOKUP(Data[[#This Row],[currency]], 'Exchange Rates'!$A$1:$C$14, 3, 0)</f>
        <v>199</v>
      </c>
      <c r="V1064" s="7">
        <f>Data[[#This Row],[pledged]]*VLOOKUP(Data[[#This Row],[currency]], 'Exchange Rates'!$A$1:$C$14, 3, 0)</f>
        <v>190</v>
      </c>
    </row>
    <row r="1065" spans="1:22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 s="7">
        <f t="shared" si="99"/>
        <v>0</v>
      </c>
      <c r="Q1065" t="str">
        <f t="shared" si="100"/>
        <v>journalism</v>
      </c>
      <c r="R1065" t="str">
        <f t="shared" si="101"/>
        <v>audio</v>
      </c>
      <c r="S1065" s="12">
        <f t="shared" si="96"/>
        <v>42583.030810185184</v>
      </c>
      <c r="T1065" s="12">
        <f t="shared" si="97"/>
        <v>42613.030810185184</v>
      </c>
      <c r="U1065" s="7">
        <f>Data[[#This Row],[goal]]*VLOOKUP(Data[[#This Row],[currency]], 'Exchange Rates'!$A$1:$C$14, 3, 0)</f>
        <v>1000</v>
      </c>
      <c r="V1065" s="7">
        <f>Data[[#This Row],[pledged]]*VLOOKUP(Data[[#This Row],[currency]], 'Exchange Rates'!$A$1:$C$14, 3, 0)</f>
        <v>0</v>
      </c>
    </row>
    <row r="1066" spans="1:22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8.9744444444444446E-2</v>
      </c>
      <c r="P1066" s="7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2">
        <f t="shared" si="96"/>
        <v>41417.228043981479</v>
      </c>
      <c r="T1066" s="12">
        <f t="shared" si="97"/>
        <v>41462.228043981479</v>
      </c>
      <c r="U1066" s="7">
        <f>Data[[#This Row],[goal]]*VLOOKUP(Data[[#This Row],[currency]], 'Exchange Rates'!$A$1:$C$14, 3, 0)</f>
        <v>90000</v>
      </c>
      <c r="V1066" s="7">
        <f>Data[[#This Row],[pledged]]*VLOOKUP(Data[[#This Row],[currency]], 'Exchange Rates'!$A$1:$C$14, 3, 0)</f>
        <v>8077</v>
      </c>
    </row>
    <row r="1067" spans="1:22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2.7E-2</v>
      </c>
      <c r="P1067" s="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2">
        <f t="shared" si="96"/>
        <v>41661.381041666667</v>
      </c>
      <c r="T1067" s="12">
        <f t="shared" si="97"/>
        <v>41689.381041666667</v>
      </c>
      <c r="U1067" s="7">
        <f>Data[[#This Row],[goal]]*VLOOKUP(Data[[#This Row],[currency]], 'Exchange Rates'!$A$1:$C$14, 3, 0)</f>
        <v>4110</v>
      </c>
      <c r="V1067" s="7">
        <f>Data[[#This Row],[pledged]]*VLOOKUP(Data[[#This Row],[currency]], 'Exchange Rates'!$A$1:$C$14, 3, 0)</f>
        <v>110.97000000000001</v>
      </c>
    </row>
    <row r="1068" spans="1:22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3.3673333333333333E-2</v>
      </c>
      <c r="P1068" s="7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2">
        <f t="shared" si="96"/>
        <v>41445.962754629632</v>
      </c>
      <c r="T1068" s="12">
        <f t="shared" si="97"/>
        <v>41490.962754629632</v>
      </c>
      <c r="U1068" s="7">
        <f>Data[[#This Row],[goal]]*VLOOKUP(Data[[#This Row],[currency]], 'Exchange Rates'!$A$1:$C$14, 3, 0)</f>
        <v>150000</v>
      </c>
      <c r="V1068" s="7">
        <f>Data[[#This Row],[pledged]]*VLOOKUP(Data[[#This Row],[currency]], 'Exchange Rates'!$A$1:$C$14, 3, 0)</f>
        <v>5051</v>
      </c>
    </row>
    <row r="1069" spans="1:22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0.26</v>
      </c>
      <c r="P1069" s="7">
        <f t="shared" si="99"/>
        <v>13</v>
      </c>
      <c r="Q1069" t="str">
        <f t="shared" si="100"/>
        <v>games</v>
      </c>
      <c r="R1069" t="str">
        <f t="shared" si="101"/>
        <v>video games</v>
      </c>
      <c r="S1069" s="12">
        <f t="shared" si="96"/>
        <v>41599.855682870373</v>
      </c>
      <c r="T1069" s="12">
        <f t="shared" si="97"/>
        <v>41629.855682870373</v>
      </c>
      <c r="U1069" s="7">
        <f>Data[[#This Row],[goal]]*VLOOKUP(Data[[#This Row],[currency]], 'Exchange Rates'!$A$1:$C$14, 3, 0)</f>
        <v>500</v>
      </c>
      <c r="V1069" s="7">
        <f>Data[[#This Row],[pledged]]*VLOOKUP(Data[[#This Row],[currency]], 'Exchange Rates'!$A$1:$C$14, 3, 0)</f>
        <v>130</v>
      </c>
    </row>
    <row r="1070" spans="1:22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1.5E-3</v>
      </c>
      <c r="P1070" s="7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2">
        <f t="shared" si="96"/>
        <v>42440.371111111104</v>
      </c>
      <c r="T1070" s="12">
        <f t="shared" si="97"/>
        <v>42470.329444444447</v>
      </c>
      <c r="U1070" s="7">
        <f>Data[[#This Row],[goal]]*VLOOKUP(Data[[#This Row],[currency]], 'Exchange Rates'!$A$1:$C$14, 3, 0)</f>
        <v>30000</v>
      </c>
      <c r="V1070" s="7">
        <f>Data[[#This Row],[pledged]]*VLOOKUP(Data[[#This Row],[currency]], 'Exchange Rates'!$A$1:$C$14, 3, 0)</f>
        <v>45</v>
      </c>
    </row>
    <row r="1071" spans="1:22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0.38636363636363635</v>
      </c>
      <c r="P1071" s="7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2">
        <f t="shared" si="96"/>
        <v>41572.229849537034</v>
      </c>
      <c r="T1071" s="12">
        <f t="shared" si="97"/>
        <v>41604.271516203706</v>
      </c>
      <c r="U1071" s="7">
        <f>Data[[#This Row],[goal]]*VLOOKUP(Data[[#This Row],[currency]], 'Exchange Rates'!$A$1:$C$14, 3, 0)</f>
        <v>2200</v>
      </c>
      <c r="V1071" s="7">
        <f>Data[[#This Row],[pledged]]*VLOOKUP(Data[[#This Row],[currency]], 'Exchange Rates'!$A$1:$C$14, 3, 0)</f>
        <v>850</v>
      </c>
    </row>
    <row r="1072" spans="1:22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7.0000000000000001E-3</v>
      </c>
      <c r="P1072" s="7">
        <f t="shared" si="99"/>
        <v>35</v>
      </c>
      <c r="Q1072" t="str">
        <f t="shared" si="100"/>
        <v>games</v>
      </c>
      <c r="R1072" t="str">
        <f t="shared" si="101"/>
        <v>video games</v>
      </c>
      <c r="S1072" s="12">
        <f t="shared" si="96"/>
        <v>41163.011828703704</v>
      </c>
      <c r="T1072" s="12">
        <f t="shared" si="97"/>
        <v>41183.011828703704</v>
      </c>
      <c r="U1072" s="7">
        <f>Data[[#This Row],[goal]]*VLOOKUP(Data[[#This Row],[currency]], 'Exchange Rates'!$A$1:$C$14, 3, 0)</f>
        <v>10000</v>
      </c>
      <c r="V1072" s="7">
        <f>Data[[#This Row],[pledged]]*VLOOKUP(Data[[#This Row],[currency]], 'Exchange Rates'!$A$1:$C$14, 3, 0)</f>
        <v>70</v>
      </c>
    </row>
    <row r="1073" spans="1:22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 s="7">
        <f t="shared" si="99"/>
        <v>0</v>
      </c>
      <c r="Q1073" t="str">
        <f t="shared" si="100"/>
        <v>games</v>
      </c>
      <c r="R1073" t="str">
        <f t="shared" si="101"/>
        <v>video games</v>
      </c>
      <c r="S1073" s="12">
        <f t="shared" si="96"/>
        <v>42295.753391203703</v>
      </c>
      <c r="T1073" s="12">
        <f t="shared" si="97"/>
        <v>42325.795057870375</v>
      </c>
      <c r="U1073" s="7">
        <f>Data[[#This Row],[goal]]*VLOOKUP(Data[[#This Row],[currency]], 'Exchange Rates'!$A$1:$C$14, 3, 0)</f>
        <v>903.99999999999989</v>
      </c>
      <c r="V1073" s="7">
        <f>Data[[#This Row],[pledged]]*VLOOKUP(Data[[#This Row],[currency]], 'Exchange Rates'!$A$1:$C$14, 3, 0)</f>
        <v>0</v>
      </c>
    </row>
    <row r="1074" spans="1:22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6.8000000000000005E-4</v>
      </c>
      <c r="P1074" s="7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2">
        <f t="shared" si="96"/>
        <v>41645.832141203704</v>
      </c>
      <c r="T1074" s="12">
        <f t="shared" si="97"/>
        <v>41675.832141203704</v>
      </c>
      <c r="U1074" s="7">
        <f>Data[[#This Row],[goal]]*VLOOKUP(Data[[#This Row],[currency]], 'Exchange Rates'!$A$1:$C$14, 3, 0)</f>
        <v>75000</v>
      </c>
      <c r="V1074" s="7">
        <f>Data[[#This Row],[pledged]]*VLOOKUP(Data[[#This Row],[currency]], 'Exchange Rates'!$A$1:$C$14, 3, 0)</f>
        <v>51</v>
      </c>
    </row>
    <row r="1075" spans="1:22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1.3333333333333334E-2</v>
      </c>
      <c r="P1075" s="7">
        <f t="shared" si="99"/>
        <v>10</v>
      </c>
      <c r="Q1075" t="str">
        <f t="shared" si="100"/>
        <v>games</v>
      </c>
      <c r="R1075" t="str">
        <f t="shared" si="101"/>
        <v>video games</v>
      </c>
      <c r="S1075" s="12">
        <f t="shared" si="96"/>
        <v>40802.964594907404</v>
      </c>
      <c r="T1075" s="12">
        <f t="shared" si="97"/>
        <v>40832.964594907404</v>
      </c>
      <c r="U1075" s="7">
        <f>Data[[#This Row],[goal]]*VLOOKUP(Data[[#This Row],[currency]], 'Exchange Rates'!$A$1:$C$14, 3, 0)</f>
        <v>750</v>
      </c>
      <c r="V1075" s="7">
        <f>Data[[#This Row],[pledged]]*VLOOKUP(Data[[#This Row],[currency]], 'Exchange Rates'!$A$1:$C$14, 3, 0)</f>
        <v>10</v>
      </c>
    </row>
    <row r="1076" spans="1:22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6.3092592592592589E-2</v>
      </c>
      <c r="P1076" s="7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2">
        <f t="shared" si="96"/>
        <v>41613.172974537039</v>
      </c>
      <c r="T1076" s="12">
        <f t="shared" si="97"/>
        <v>41643.172974537039</v>
      </c>
      <c r="U1076" s="7">
        <f>Data[[#This Row],[goal]]*VLOOKUP(Data[[#This Row],[currency]], 'Exchange Rates'!$A$1:$C$14, 3, 0)</f>
        <v>54000</v>
      </c>
      <c r="V1076" s="7">
        <f>Data[[#This Row],[pledged]]*VLOOKUP(Data[[#This Row],[currency]], 'Exchange Rates'!$A$1:$C$14, 3, 0)</f>
        <v>3407</v>
      </c>
    </row>
    <row r="1077" spans="1:22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4.4999999999999998E-2</v>
      </c>
      <c r="P1077" s="7">
        <f t="shared" si="99"/>
        <v>15</v>
      </c>
      <c r="Q1077" t="str">
        <f t="shared" si="100"/>
        <v>games</v>
      </c>
      <c r="R1077" t="str">
        <f t="shared" si="101"/>
        <v>video games</v>
      </c>
      <c r="S1077" s="12">
        <f t="shared" si="96"/>
        <v>41005.904120370367</v>
      </c>
      <c r="T1077" s="12">
        <f t="shared" si="97"/>
        <v>41035.904120370367</v>
      </c>
      <c r="U1077" s="7">
        <f>Data[[#This Row],[goal]]*VLOOKUP(Data[[#This Row],[currency]], 'Exchange Rates'!$A$1:$C$14, 3, 0)</f>
        <v>1000</v>
      </c>
      <c r="V1077" s="7">
        <f>Data[[#This Row],[pledged]]*VLOOKUP(Data[[#This Row],[currency]], 'Exchange Rates'!$A$1:$C$14, 3, 0)</f>
        <v>45</v>
      </c>
    </row>
    <row r="1078" spans="1:22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0.62765333333333329</v>
      </c>
      <c r="P1078" s="7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2">
        <f t="shared" si="96"/>
        <v>41838.377893518518</v>
      </c>
      <c r="T1078" s="12">
        <f t="shared" si="97"/>
        <v>41893.377893518518</v>
      </c>
      <c r="U1078" s="7">
        <f>Data[[#This Row],[goal]]*VLOOKUP(Data[[#This Row],[currency]], 'Exchange Rates'!$A$1:$C$14, 3, 0)</f>
        <v>75000</v>
      </c>
      <c r="V1078" s="7">
        <f>Data[[#This Row],[pledged]]*VLOOKUP(Data[[#This Row],[currency]], 'Exchange Rates'!$A$1:$C$14, 3, 0)</f>
        <v>47074</v>
      </c>
    </row>
    <row r="1079" spans="1:22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0.29376000000000002</v>
      </c>
      <c r="P1079" s="7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2">
        <f t="shared" si="96"/>
        <v>42353.16679398148</v>
      </c>
      <c r="T1079" s="12">
        <f t="shared" si="97"/>
        <v>42383.16679398148</v>
      </c>
      <c r="U1079" s="7">
        <f>Data[[#This Row],[goal]]*VLOOKUP(Data[[#This Row],[currency]], 'Exchange Rates'!$A$1:$C$14, 3, 0)</f>
        <v>25000</v>
      </c>
      <c r="V1079" s="7">
        <f>Data[[#This Row],[pledged]]*VLOOKUP(Data[[#This Row],[currency]], 'Exchange Rates'!$A$1:$C$14, 3, 0)</f>
        <v>7344</v>
      </c>
    </row>
    <row r="1080" spans="1:22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7.4999999999999997E-2</v>
      </c>
      <c r="P1080" s="7">
        <f t="shared" si="99"/>
        <v>9</v>
      </c>
      <c r="Q1080" t="str">
        <f t="shared" si="100"/>
        <v>games</v>
      </c>
      <c r="R1080" t="str">
        <f t="shared" si="101"/>
        <v>video games</v>
      </c>
      <c r="S1080" s="12">
        <f t="shared" si="96"/>
        <v>40701.195844907408</v>
      </c>
      <c r="T1080" s="12">
        <f t="shared" si="97"/>
        <v>40746.195844907408</v>
      </c>
      <c r="U1080" s="7">
        <f>Data[[#This Row],[goal]]*VLOOKUP(Data[[#This Row],[currency]], 'Exchange Rates'!$A$1:$C$14, 3, 0)</f>
        <v>600</v>
      </c>
      <c r="V1080" s="7">
        <f>Data[[#This Row],[pledged]]*VLOOKUP(Data[[#This Row],[currency]], 'Exchange Rates'!$A$1:$C$14, 3, 0)</f>
        <v>45</v>
      </c>
    </row>
    <row r="1081" spans="1:22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2.6076923076923077E-2</v>
      </c>
      <c r="P1081" s="7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2">
        <f t="shared" si="96"/>
        <v>42479.566388888896</v>
      </c>
      <c r="T1081" s="12">
        <f t="shared" si="97"/>
        <v>42504.566388888896</v>
      </c>
      <c r="U1081" s="7">
        <f>Data[[#This Row],[goal]]*VLOOKUP(Data[[#This Row],[currency]], 'Exchange Rates'!$A$1:$C$14, 3, 0)</f>
        <v>21840</v>
      </c>
      <c r="V1081" s="7">
        <f>Data[[#This Row],[pledged]]*VLOOKUP(Data[[#This Row],[currency]], 'Exchange Rates'!$A$1:$C$14, 3, 0)</f>
        <v>569.52</v>
      </c>
    </row>
    <row r="1082" spans="1:22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9.1050000000000006E-2</v>
      </c>
      <c r="P1082" s="7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2">
        <f t="shared" si="96"/>
        <v>41740.138113425928</v>
      </c>
      <c r="T1082" s="12">
        <f t="shared" si="97"/>
        <v>41770.138113425928</v>
      </c>
      <c r="U1082" s="7">
        <f>Data[[#This Row],[goal]]*VLOOKUP(Data[[#This Row],[currency]], 'Exchange Rates'!$A$1:$C$14, 3, 0)</f>
        <v>20000</v>
      </c>
      <c r="V1082" s="7">
        <f>Data[[#This Row],[pledged]]*VLOOKUP(Data[[#This Row],[currency]], 'Exchange Rates'!$A$1:$C$14, 3, 0)</f>
        <v>1821</v>
      </c>
    </row>
    <row r="1083" spans="1:22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1.7647058823529413E-4</v>
      </c>
      <c r="P1083" s="7">
        <f t="shared" si="99"/>
        <v>3</v>
      </c>
      <c r="Q1083" t="str">
        <f t="shared" si="100"/>
        <v>games</v>
      </c>
      <c r="R1083" t="str">
        <f t="shared" si="101"/>
        <v>video games</v>
      </c>
      <c r="S1083" s="12">
        <f t="shared" si="96"/>
        <v>42002.926990740743</v>
      </c>
      <c r="T1083" s="12">
        <f t="shared" si="97"/>
        <v>42032.926990740743</v>
      </c>
      <c r="U1083" s="7">
        <f>Data[[#This Row],[goal]]*VLOOKUP(Data[[#This Row],[currency]], 'Exchange Rates'!$A$1:$C$14, 3, 0)</f>
        <v>68000</v>
      </c>
      <c r="V1083" s="7">
        <f>Data[[#This Row],[pledged]]*VLOOKUP(Data[[#This Row],[currency]], 'Exchange Rates'!$A$1:$C$14, 3, 0)</f>
        <v>12</v>
      </c>
    </row>
    <row r="1084" spans="1:22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5.5999999999999999E-3</v>
      </c>
      <c r="P1084" s="7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2">
        <f t="shared" si="96"/>
        <v>41101.906111111115</v>
      </c>
      <c r="T1084" s="12">
        <f t="shared" si="97"/>
        <v>41131.906111111115</v>
      </c>
      <c r="U1084" s="7">
        <f>Data[[#This Row],[goal]]*VLOOKUP(Data[[#This Row],[currency]], 'Exchange Rates'!$A$1:$C$14, 3, 0)</f>
        <v>10000</v>
      </c>
      <c r="V1084" s="7">
        <f>Data[[#This Row],[pledged]]*VLOOKUP(Data[[#This Row],[currency]], 'Exchange Rates'!$A$1:$C$14, 3, 0)</f>
        <v>56</v>
      </c>
    </row>
    <row r="1085" spans="1:22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8.2000000000000007E-3</v>
      </c>
      <c r="P1085" s="7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2">
        <f t="shared" si="96"/>
        <v>41793.659525462965</v>
      </c>
      <c r="T1085" s="12">
        <f t="shared" si="97"/>
        <v>41853.659525462965</v>
      </c>
      <c r="U1085" s="7">
        <f>Data[[#This Row],[goal]]*VLOOKUP(Data[[#This Row],[currency]], 'Exchange Rates'!$A$1:$C$14, 3, 0)</f>
        <v>66000</v>
      </c>
      <c r="V1085" s="7">
        <f>Data[[#This Row],[pledged]]*VLOOKUP(Data[[#This Row],[currency]], 'Exchange Rates'!$A$1:$C$14, 3, 0)</f>
        <v>541.20000000000005</v>
      </c>
    </row>
    <row r="1086" spans="1:22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 s="7">
        <f t="shared" si="99"/>
        <v>0</v>
      </c>
      <c r="Q1086" t="str">
        <f t="shared" si="100"/>
        <v>games</v>
      </c>
      <c r="R1086" t="str">
        <f t="shared" si="101"/>
        <v>video games</v>
      </c>
      <c r="S1086" s="12">
        <f t="shared" si="96"/>
        <v>41829.912083333329</v>
      </c>
      <c r="T1086" s="12">
        <f t="shared" si="97"/>
        <v>41859.912083333329</v>
      </c>
      <c r="U1086" s="7">
        <f>Data[[#This Row],[goal]]*VLOOKUP(Data[[#This Row],[currency]], 'Exchange Rates'!$A$1:$C$14, 3, 0)</f>
        <v>550</v>
      </c>
      <c r="V1086" s="7">
        <f>Data[[#This Row],[pledged]]*VLOOKUP(Data[[#This Row],[currency]], 'Exchange Rates'!$A$1:$C$14, 3, 0)</f>
        <v>0</v>
      </c>
    </row>
    <row r="1087" spans="1:22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3.4200000000000001E-2</v>
      </c>
      <c r="P1087" s="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2">
        <f t="shared" si="96"/>
        <v>42413.671006944445</v>
      </c>
      <c r="T1087" s="12">
        <f t="shared" si="97"/>
        <v>42443.629340277781</v>
      </c>
      <c r="U1087" s="7">
        <f>Data[[#This Row],[goal]]*VLOOKUP(Data[[#This Row],[currency]], 'Exchange Rates'!$A$1:$C$14, 3, 0)</f>
        <v>39600</v>
      </c>
      <c r="V1087" s="7">
        <f>Data[[#This Row],[pledged]]*VLOOKUP(Data[[#This Row],[currency]], 'Exchange Rates'!$A$1:$C$14, 3, 0)</f>
        <v>1354.3200000000002</v>
      </c>
    </row>
    <row r="1088" spans="1:22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8.3333333333333339E-4</v>
      </c>
      <c r="P1088" s="7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2">
        <f t="shared" si="96"/>
        <v>41845.866793981484</v>
      </c>
      <c r="T1088" s="12">
        <f t="shared" si="97"/>
        <v>41875.866793981484</v>
      </c>
      <c r="U1088" s="7">
        <f>Data[[#This Row],[goal]]*VLOOKUP(Data[[#This Row],[currency]], 'Exchange Rates'!$A$1:$C$14, 3, 0)</f>
        <v>18000</v>
      </c>
      <c r="V1088" s="7">
        <f>Data[[#This Row],[pledged]]*VLOOKUP(Data[[#This Row],[currency]], 'Exchange Rates'!$A$1:$C$14, 3, 0)</f>
        <v>15</v>
      </c>
    </row>
    <row r="1089" spans="1:22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 s="7">
        <f t="shared" si="99"/>
        <v>0</v>
      </c>
      <c r="Q1089" t="str">
        <f t="shared" si="100"/>
        <v>games</v>
      </c>
      <c r="R1089" t="str">
        <f t="shared" si="101"/>
        <v>video games</v>
      </c>
      <c r="S1089" s="12">
        <f t="shared" si="96"/>
        <v>41775.713969907411</v>
      </c>
      <c r="T1089" s="12">
        <f t="shared" si="97"/>
        <v>41805.713969907411</v>
      </c>
      <c r="U1089" s="7">
        <f>Data[[#This Row],[goal]]*VLOOKUP(Data[[#This Row],[currency]], 'Exchange Rates'!$A$1:$C$14, 3, 0)</f>
        <v>1100</v>
      </c>
      <c r="V1089" s="7">
        <f>Data[[#This Row],[pledged]]*VLOOKUP(Data[[#This Row],[currency]], 'Exchange Rates'!$A$1:$C$14, 3, 0)</f>
        <v>0</v>
      </c>
    </row>
    <row r="1090" spans="1:22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0.14182977777777778</v>
      </c>
      <c r="P1090" s="7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2">
        <f t="shared" ref="S1090:S1153" si="102">(((J1090/60)/60)/24)+DATE(1970,1,1)</f>
        <v>41723.799386574072</v>
      </c>
      <c r="T1090" s="12">
        <f t="shared" ref="T1090:T1153" si="103">(((I1090/60)/60)/24)+DATE(1970,1,1)</f>
        <v>41753.799386574072</v>
      </c>
      <c r="U1090" s="7">
        <f>Data[[#This Row],[goal]]*VLOOKUP(Data[[#This Row],[currency]], 'Exchange Rates'!$A$1:$C$14, 3, 0)</f>
        <v>45000</v>
      </c>
      <c r="V1090" s="7">
        <f>Data[[#This Row],[pledged]]*VLOOKUP(Data[[#This Row],[currency]], 'Exchange Rates'!$A$1:$C$14, 3, 0)</f>
        <v>6382.34</v>
      </c>
    </row>
    <row r="1091" spans="1:22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E1091/D1091</f>
        <v>7.8266666666666665E-2</v>
      </c>
      <c r="P1091" s="7">
        <f t="shared" ref="P1091:P1154" si="105">IF(L1091 = 0, 0, E1091/L1091)</f>
        <v>23.959183673469386</v>
      </c>
      <c r="Q1091" t="str">
        <f t="shared" ref="Q1091:Q1154" si="106">MID(N1091, 1, FIND("/", N1091)-1)</f>
        <v>games</v>
      </c>
      <c r="R1091" t="str">
        <f t="shared" ref="R1091:R1154" si="107">MID(N1091,  FIND("/", N1091)+1, 100)</f>
        <v>video games</v>
      </c>
      <c r="S1091" s="12">
        <f t="shared" si="102"/>
        <v>42151.189525462964</v>
      </c>
      <c r="T1091" s="12">
        <f t="shared" si="103"/>
        <v>42181.189525462964</v>
      </c>
      <c r="U1091" s="7">
        <f>Data[[#This Row],[goal]]*VLOOKUP(Data[[#This Row],[currency]], 'Exchange Rates'!$A$1:$C$14, 3, 0)</f>
        <v>12600</v>
      </c>
      <c r="V1091" s="7">
        <f>Data[[#This Row],[pledged]]*VLOOKUP(Data[[#This Row],[currency]], 'Exchange Rates'!$A$1:$C$14, 3, 0)</f>
        <v>986.16</v>
      </c>
    </row>
    <row r="1092" spans="1:22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3.8464497269020693E-4</v>
      </c>
      <c r="P1092" s="7">
        <f t="shared" si="105"/>
        <v>5</v>
      </c>
      <c r="Q1092" t="str">
        <f t="shared" si="106"/>
        <v>games</v>
      </c>
      <c r="R1092" t="str">
        <f t="shared" si="107"/>
        <v>video games</v>
      </c>
      <c r="S1092" s="12">
        <f t="shared" si="102"/>
        <v>42123.185798611114</v>
      </c>
      <c r="T1092" s="12">
        <f t="shared" si="103"/>
        <v>42153.185798611114</v>
      </c>
      <c r="U1092" s="7">
        <f>Data[[#This Row],[goal]]*VLOOKUP(Data[[#This Row],[currency]], 'Exchange Rates'!$A$1:$C$14, 3, 0)</f>
        <v>17808.63</v>
      </c>
      <c r="V1092" s="7">
        <f>Data[[#This Row],[pledged]]*VLOOKUP(Data[[#This Row],[currency]], 'Exchange Rates'!$A$1:$C$14, 3, 0)</f>
        <v>6.8500000000000005</v>
      </c>
    </row>
    <row r="1093" spans="1:22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0.125</v>
      </c>
      <c r="P1093" s="7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2">
        <f t="shared" si="102"/>
        <v>42440.820277777777</v>
      </c>
      <c r="T1093" s="12">
        <f t="shared" si="103"/>
        <v>42470.778611111105</v>
      </c>
      <c r="U1093" s="7">
        <f>Data[[#This Row],[goal]]*VLOOKUP(Data[[#This Row],[currency]], 'Exchange Rates'!$A$1:$C$14, 3, 0)</f>
        <v>154</v>
      </c>
      <c r="V1093" s="7">
        <f>Data[[#This Row],[pledged]]*VLOOKUP(Data[[#This Row],[currency]], 'Exchange Rates'!$A$1:$C$14, 3, 0)</f>
        <v>19.25</v>
      </c>
    </row>
    <row r="1094" spans="1:22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1.0500000000000001E-2</v>
      </c>
      <c r="P1094" s="7">
        <f t="shared" si="105"/>
        <v>3</v>
      </c>
      <c r="Q1094" t="str">
        <f t="shared" si="106"/>
        <v>games</v>
      </c>
      <c r="R1094" t="str">
        <f t="shared" si="107"/>
        <v>video games</v>
      </c>
      <c r="S1094" s="12">
        <f t="shared" si="102"/>
        <v>41250.025902777779</v>
      </c>
      <c r="T1094" s="12">
        <f t="shared" si="103"/>
        <v>41280.025902777779</v>
      </c>
      <c r="U1094" s="7">
        <f>Data[[#This Row],[goal]]*VLOOKUP(Data[[#This Row],[currency]], 'Exchange Rates'!$A$1:$C$14, 3, 0)</f>
        <v>2000</v>
      </c>
      <c r="V1094" s="7">
        <f>Data[[#This Row],[pledged]]*VLOOKUP(Data[[#This Row],[currency]], 'Exchange Rates'!$A$1:$C$14, 3, 0)</f>
        <v>21</v>
      </c>
    </row>
    <row r="1095" spans="1:22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0.14083333333333334</v>
      </c>
      <c r="P1095" s="7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2">
        <f t="shared" si="102"/>
        <v>42396.973807870367</v>
      </c>
      <c r="T1095" s="12">
        <f t="shared" si="103"/>
        <v>42411.973807870367</v>
      </c>
      <c r="U1095" s="7">
        <f>Data[[#This Row],[goal]]*VLOOKUP(Data[[#This Row],[currency]], 'Exchange Rates'!$A$1:$C$14, 3, 0)</f>
        <v>396</v>
      </c>
      <c r="V1095" s="7">
        <f>Data[[#This Row],[pledged]]*VLOOKUP(Data[[#This Row],[currency]], 'Exchange Rates'!$A$1:$C$14, 3, 0)</f>
        <v>55.77</v>
      </c>
    </row>
    <row r="1096" spans="1:22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0.18300055555555556</v>
      </c>
      <c r="P1096" s="7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2">
        <f t="shared" si="102"/>
        <v>40795.713344907403</v>
      </c>
      <c r="T1096" s="12">
        <f t="shared" si="103"/>
        <v>40825.713344907403</v>
      </c>
      <c r="U1096" s="7">
        <f>Data[[#This Row],[goal]]*VLOOKUP(Data[[#This Row],[currency]], 'Exchange Rates'!$A$1:$C$14, 3, 0)</f>
        <v>18000</v>
      </c>
      <c r="V1096" s="7">
        <f>Data[[#This Row],[pledged]]*VLOOKUP(Data[[#This Row],[currency]], 'Exchange Rates'!$A$1:$C$14, 3, 0)</f>
        <v>3294.01</v>
      </c>
    </row>
    <row r="1097" spans="1:22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5.0347999999999997E-2</v>
      </c>
      <c r="P1097" s="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2">
        <f t="shared" si="102"/>
        <v>41486.537268518521</v>
      </c>
      <c r="T1097" s="12">
        <f t="shared" si="103"/>
        <v>41516.537268518521</v>
      </c>
      <c r="U1097" s="7">
        <f>Data[[#This Row],[goal]]*VLOOKUP(Data[[#This Row],[currency]], 'Exchange Rates'!$A$1:$C$14, 3, 0)</f>
        <v>500000</v>
      </c>
      <c r="V1097" s="7">
        <f>Data[[#This Row],[pledged]]*VLOOKUP(Data[[#This Row],[currency]], 'Exchange Rates'!$A$1:$C$14, 3, 0)</f>
        <v>25174</v>
      </c>
    </row>
    <row r="1098" spans="1:22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0.17933333333333334</v>
      </c>
      <c r="P1098" s="7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2">
        <f t="shared" si="102"/>
        <v>41885.51798611111</v>
      </c>
      <c r="T1098" s="12">
        <f t="shared" si="103"/>
        <v>41916.145833333336</v>
      </c>
      <c r="U1098" s="7">
        <f>Data[[#This Row],[goal]]*VLOOKUP(Data[[#This Row],[currency]], 'Exchange Rates'!$A$1:$C$14, 3, 0)</f>
        <v>12000</v>
      </c>
      <c r="V1098" s="7">
        <f>Data[[#This Row],[pledged]]*VLOOKUP(Data[[#This Row],[currency]], 'Exchange Rates'!$A$1:$C$14, 3, 0)</f>
        <v>2152</v>
      </c>
    </row>
    <row r="1099" spans="1:22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4.6999999999999999E-4</v>
      </c>
      <c r="P1099" s="7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2">
        <f t="shared" si="102"/>
        <v>41660.792557870373</v>
      </c>
      <c r="T1099" s="12">
        <f t="shared" si="103"/>
        <v>41700.792557870373</v>
      </c>
      <c r="U1099" s="7">
        <f>Data[[#This Row],[goal]]*VLOOKUP(Data[[#This Row],[currency]], 'Exchange Rates'!$A$1:$C$14, 3, 0)</f>
        <v>100000</v>
      </c>
      <c r="V1099" s="7">
        <f>Data[[#This Row],[pledged]]*VLOOKUP(Data[[#This Row],[currency]], 'Exchange Rates'!$A$1:$C$14, 3, 0)</f>
        <v>47</v>
      </c>
    </row>
    <row r="1100" spans="1:22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7.2120000000000004E-2</v>
      </c>
      <c r="P1100" s="7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2">
        <f t="shared" si="102"/>
        <v>41712.762673611112</v>
      </c>
      <c r="T1100" s="12">
        <f t="shared" si="103"/>
        <v>41742.762673611112</v>
      </c>
      <c r="U1100" s="7">
        <f>Data[[#This Row],[goal]]*VLOOKUP(Data[[#This Row],[currency]], 'Exchange Rates'!$A$1:$C$14, 3, 0)</f>
        <v>25000</v>
      </c>
      <c r="V1100" s="7">
        <f>Data[[#This Row],[pledged]]*VLOOKUP(Data[[#This Row],[currency]], 'Exchange Rates'!$A$1:$C$14, 3, 0)</f>
        <v>1803</v>
      </c>
    </row>
    <row r="1101" spans="1:22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5.0000000000000001E-3</v>
      </c>
      <c r="P1101" s="7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2">
        <f t="shared" si="102"/>
        <v>42107.836435185185</v>
      </c>
      <c r="T1101" s="12">
        <f t="shared" si="103"/>
        <v>42137.836435185185</v>
      </c>
      <c r="U1101" s="7">
        <f>Data[[#This Row],[goal]]*VLOOKUP(Data[[#This Row],[currency]], 'Exchange Rates'!$A$1:$C$14, 3, 0)</f>
        <v>3850</v>
      </c>
      <c r="V1101" s="7">
        <f>Data[[#This Row],[pledged]]*VLOOKUP(Data[[#This Row],[currency]], 'Exchange Rates'!$A$1:$C$14, 3, 0)</f>
        <v>19.25</v>
      </c>
    </row>
    <row r="1102" spans="1:22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2.5000000000000001E-2</v>
      </c>
      <c r="P1102" s="7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2">
        <f t="shared" si="102"/>
        <v>42384.110775462963</v>
      </c>
      <c r="T1102" s="12">
        <f t="shared" si="103"/>
        <v>42414.110775462963</v>
      </c>
      <c r="U1102" s="7">
        <f>Data[[#This Row],[goal]]*VLOOKUP(Data[[#This Row],[currency]], 'Exchange Rates'!$A$1:$C$14, 3, 0)</f>
        <v>3360</v>
      </c>
      <c r="V1102" s="7">
        <f>Data[[#This Row],[pledged]]*VLOOKUP(Data[[#This Row],[currency]], 'Exchange Rates'!$A$1:$C$14, 3, 0)</f>
        <v>84</v>
      </c>
    </row>
    <row r="1103" spans="1:22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4.0999999999999999E-4</v>
      </c>
      <c r="P1103" s="7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2">
        <f t="shared" si="102"/>
        <v>42538.77243055556</v>
      </c>
      <c r="T1103" s="12">
        <f t="shared" si="103"/>
        <v>42565.758333333331</v>
      </c>
      <c r="U1103" s="7">
        <f>Data[[#This Row],[goal]]*VLOOKUP(Data[[#This Row],[currency]], 'Exchange Rates'!$A$1:$C$14, 3, 0)</f>
        <v>100000</v>
      </c>
      <c r="V1103" s="7">
        <f>Data[[#This Row],[pledged]]*VLOOKUP(Data[[#This Row],[currency]], 'Exchange Rates'!$A$1:$C$14, 3, 0)</f>
        <v>41</v>
      </c>
    </row>
    <row r="1104" spans="1:22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5.3124999999999999E-2</v>
      </c>
      <c r="P1104" s="7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2">
        <f t="shared" si="102"/>
        <v>41577.045428240745</v>
      </c>
      <c r="T1104" s="12">
        <f t="shared" si="103"/>
        <v>41617.249305555553</v>
      </c>
      <c r="U1104" s="7">
        <f>Data[[#This Row],[goal]]*VLOOKUP(Data[[#This Row],[currency]], 'Exchange Rates'!$A$1:$C$14, 3, 0)</f>
        <v>8000</v>
      </c>
      <c r="V1104" s="7">
        <f>Data[[#This Row],[pledged]]*VLOOKUP(Data[[#This Row],[currency]], 'Exchange Rates'!$A$1:$C$14, 3, 0)</f>
        <v>425</v>
      </c>
    </row>
    <row r="1105" spans="1:22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1.6199999999999999E-2</v>
      </c>
      <c r="P1105" s="7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2">
        <f t="shared" si="102"/>
        <v>42479.22210648148</v>
      </c>
      <c r="T1105" s="12">
        <f t="shared" si="103"/>
        <v>42539.22210648148</v>
      </c>
      <c r="U1105" s="7">
        <f>Data[[#This Row],[goal]]*VLOOKUP(Data[[#This Row],[currency]], 'Exchange Rates'!$A$1:$C$14, 3, 0)</f>
        <v>15000</v>
      </c>
      <c r="V1105" s="7">
        <f>Data[[#This Row],[pledged]]*VLOOKUP(Data[[#This Row],[currency]], 'Exchange Rates'!$A$1:$C$14, 3, 0)</f>
        <v>243</v>
      </c>
    </row>
    <row r="1106" spans="1:22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4.9516666666666667E-2</v>
      </c>
      <c r="P1106" s="7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2">
        <f t="shared" si="102"/>
        <v>41771.40996527778</v>
      </c>
      <c r="T1106" s="12">
        <f t="shared" si="103"/>
        <v>41801.40996527778</v>
      </c>
      <c r="U1106" s="7">
        <f>Data[[#This Row],[goal]]*VLOOKUP(Data[[#This Row],[currency]], 'Exchange Rates'!$A$1:$C$14, 3, 0)</f>
        <v>46200</v>
      </c>
      <c r="V1106" s="7">
        <f>Data[[#This Row],[pledged]]*VLOOKUP(Data[[#This Row],[currency]], 'Exchange Rates'!$A$1:$C$14, 3, 0)</f>
        <v>2287.67</v>
      </c>
    </row>
    <row r="1107" spans="1:22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1.5900000000000001E-3</v>
      </c>
      <c r="P1107" s="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2">
        <f t="shared" si="102"/>
        <v>41692.135729166665</v>
      </c>
      <c r="T1107" s="12">
        <f t="shared" si="103"/>
        <v>41722.0940625</v>
      </c>
      <c r="U1107" s="7">
        <f>Data[[#This Row],[goal]]*VLOOKUP(Data[[#This Row],[currency]], 'Exchange Rates'!$A$1:$C$14, 3, 0)</f>
        <v>900000</v>
      </c>
      <c r="V1107" s="7">
        <f>Data[[#This Row],[pledged]]*VLOOKUP(Data[[#This Row],[currency]], 'Exchange Rates'!$A$1:$C$14, 3, 0)</f>
        <v>1431</v>
      </c>
    </row>
    <row r="1108" spans="1:22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0.41249999999999998</v>
      </c>
      <c r="P1108" s="7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2">
        <f t="shared" si="102"/>
        <v>40973.740451388891</v>
      </c>
      <c r="T1108" s="12">
        <f t="shared" si="103"/>
        <v>41003.698784722219</v>
      </c>
      <c r="U1108" s="7">
        <f>Data[[#This Row],[goal]]*VLOOKUP(Data[[#This Row],[currency]], 'Exchange Rates'!$A$1:$C$14, 3, 0)</f>
        <v>400</v>
      </c>
      <c r="V1108" s="7">
        <f>Data[[#This Row],[pledged]]*VLOOKUP(Data[[#This Row],[currency]], 'Exchange Rates'!$A$1:$C$14, 3, 0)</f>
        <v>165</v>
      </c>
    </row>
    <row r="1109" spans="1:22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 s="7">
        <f t="shared" si="105"/>
        <v>0</v>
      </c>
      <c r="Q1109" t="str">
        <f t="shared" si="106"/>
        <v>games</v>
      </c>
      <c r="R1109" t="str">
        <f t="shared" si="107"/>
        <v>video games</v>
      </c>
      <c r="S1109" s="12">
        <f t="shared" si="102"/>
        <v>41813.861388888887</v>
      </c>
      <c r="T1109" s="12">
        <f t="shared" si="103"/>
        <v>41843.861388888887</v>
      </c>
      <c r="U1109" s="7">
        <f>Data[[#This Row],[goal]]*VLOOKUP(Data[[#This Row],[currency]], 'Exchange Rates'!$A$1:$C$14, 3, 0)</f>
        <v>10000</v>
      </c>
      <c r="V1109" s="7">
        <f>Data[[#This Row],[pledged]]*VLOOKUP(Data[[#This Row],[currency]], 'Exchange Rates'!$A$1:$C$14, 3, 0)</f>
        <v>0</v>
      </c>
    </row>
    <row r="1110" spans="1:22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2.93E-2</v>
      </c>
      <c r="P1110" s="7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2">
        <f t="shared" si="102"/>
        <v>40952.636979166666</v>
      </c>
      <c r="T1110" s="12">
        <f t="shared" si="103"/>
        <v>41012.595312500001</v>
      </c>
      <c r="U1110" s="7">
        <f>Data[[#This Row],[goal]]*VLOOKUP(Data[[#This Row],[currency]], 'Exchange Rates'!$A$1:$C$14, 3, 0)</f>
        <v>25000</v>
      </c>
      <c r="V1110" s="7">
        <f>Data[[#This Row],[pledged]]*VLOOKUP(Data[[#This Row],[currency]], 'Exchange Rates'!$A$1:$C$14, 3, 0)</f>
        <v>732.5</v>
      </c>
    </row>
    <row r="1111" spans="1:22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4.4999999999999997E-3</v>
      </c>
      <c r="P1111" s="7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2">
        <f t="shared" si="102"/>
        <v>42662.752199074079</v>
      </c>
      <c r="T1111" s="12">
        <f t="shared" si="103"/>
        <v>42692.793865740736</v>
      </c>
      <c r="U1111" s="7">
        <f>Data[[#This Row],[goal]]*VLOOKUP(Data[[#This Row],[currency]], 'Exchange Rates'!$A$1:$C$14, 3, 0)</f>
        <v>10000</v>
      </c>
      <c r="V1111" s="7">
        <f>Data[[#This Row],[pledged]]*VLOOKUP(Data[[#This Row],[currency]], 'Exchange Rates'!$A$1:$C$14, 3, 0)</f>
        <v>45</v>
      </c>
    </row>
    <row r="1112" spans="1:22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5.1000000000000004E-3</v>
      </c>
      <c r="P1112" s="7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2">
        <f t="shared" si="102"/>
        <v>41220.933124999996</v>
      </c>
      <c r="T1112" s="12">
        <f t="shared" si="103"/>
        <v>41250.933124999996</v>
      </c>
      <c r="U1112" s="7">
        <f>Data[[#This Row],[goal]]*VLOOKUP(Data[[#This Row],[currency]], 'Exchange Rates'!$A$1:$C$14, 3, 0)</f>
        <v>50000</v>
      </c>
      <c r="V1112" s="7">
        <f>Data[[#This Row],[pledged]]*VLOOKUP(Data[[#This Row],[currency]], 'Exchange Rates'!$A$1:$C$14, 3, 0)</f>
        <v>255</v>
      </c>
    </row>
    <row r="1113" spans="1:22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4.0000000000000002E-4</v>
      </c>
      <c r="P1113" s="7">
        <f t="shared" si="105"/>
        <v>1</v>
      </c>
      <c r="Q1113" t="str">
        <f t="shared" si="106"/>
        <v>games</v>
      </c>
      <c r="R1113" t="str">
        <f t="shared" si="107"/>
        <v>video games</v>
      </c>
      <c r="S1113" s="12">
        <f t="shared" si="102"/>
        <v>42347.203587962969</v>
      </c>
      <c r="T1113" s="12">
        <f t="shared" si="103"/>
        <v>42377.203587962969</v>
      </c>
      <c r="U1113" s="7">
        <f>Data[[#This Row],[goal]]*VLOOKUP(Data[[#This Row],[currency]], 'Exchange Rates'!$A$1:$C$14, 3, 0)</f>
        <v>2500</v>
      </c>
      <c r="V1113" s="7">
        <f>Data[[#This Row],[pledged]]*VLOOKUP(Data[[#This Row],[currency]], 'Exchange Rates'!$A$1:$C$14, 3, 0)</f>
        <v>1</v>
      </c>
    </row>
    <row r="1114" spans="1:22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0.35537409090909089</v>
      </c>
      <c r="P1114" s="7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2">
        <f t="shared" si="102"/>
        <v>41963.759386574078</v>
      </c>
      <c r="T1114" s="12">
        <f t="shared" si="103"/>
        <v>42023.354166666672</v>
      </c>
      <c r="U1114" s="7">
        <f>Data[[#This Row],[goal]]*VLOOKUP(Data[[#This Row],[currency]], 'Exchange Rates'!$A$1:$C$14, 3, 0)</f>
        <v>88000</v>
      </c>
      <c r="V1114" s="7">
        <f>Data[[#This Row],[pledged]]*VLOOKUP(Data[[#This Row],[currency]], 'Exchange Rates'!$A$1:$C$14, 3, 0)</f>
        <v>31272.92</v>
      </c>
    </row>
    <row r="1115" spans="1:22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5.0000000000000001E-3</v>
      </c>
      <c r="P1115" s="7">
        <f t="shared" si="105"/>
        <v>5</v>
      </c>
      <c r="Q1115" t="str">
        <f t="shared" si="106"/>
        <v>games</v>
      </c>
      <c r="R1115" t="str">
        <f t="shared" si="107"/>
        <v>video games</v>
      </c>
      <c r="S1115" s="12">
        <f t="shared" si="102"/>
        <v>41835.977083333331</v>
      </c>
      <c r="T1115" s="12">
        <f t="shared" si="103"/>
        <v>41865.977083333331</v>
      </c>
      <c r="U1115" s="7">
        <f>Data[[#This Row],[goal]]*VLOOKUP(Data[[#This Row],[currency]], 'Exchange Rates'!$A$1:$C$14, 3, 0)</f>
        <v>770</v>
      </c>
      <c r="V1115" s="7">
        <f>Data[[#This Row],[pledged]]*VLOOKUP(Data[[#This Row],[currency]], 'Exchange Rates'!$A$1:$C$14, 3, 0)</f>
        <v>3.85</v>
      </c>
    </row>
    <row r="1116" spans="1:22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1.6666666666666668E-3</v>
      </c>
      <c r="P1116" s="7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2">
        <f t="shared" si="102"/>
        <v>41526.345914351856</v>
      </c>
      <c r="T1116" s="12">
        <f t="shared" si="103"/>
        <v>41556.345914351856</v>
      </c>
      <c r="U1116" s="7">
        <f>Data[[#This Row],[goal]]*VLOOKUP(Data[[#This Row],[currency]], 'Exchange Rates'!$A$1:$C$14, 3, 0)</f>
        <v>4620</v>
      </c>
      <c r="V1116" s="7">
        <f>Data[[#This Row],[pledged]]*VLOOKUP(Data[[#This Row],[currency]], 'Exchange Rates'!$A$1:$C$14, 3, 0)</f>
        <v>7.7</v>
      </c>
    </row>
    <row r="1117" spans="1:22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1.325E-3</v>
      </c>
      <c r="P1117" s="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2">
        <f t="shared" si="102"/>
        <v>42429.695543981477</v>
      </c>
      <c r="T1117" s="12">
        <f t="shared" si="103"/>
        <v>42459.653877314813</v>
      </c>
      <c r="U1117" s="7">
        <f>Data[[#This Row],[goal]]*VLOOKUP(Data[[#This Row],[currency]], 'Exchange Rates'!$A$1:$C$14, 3, 0)</f>
        <v>40000</v>
      </c>
      <c r="V1117" s="7">
        <f>Data[[#This Row],[pledged]]*VLOOKUP(Data[[#This Row],[currency]], 'Exchange Rates'!$A$1:$C$14, 3, 0)</f>
        <v>53</v>
      </c>
    </row>
    <row r="1118" spans="1:22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3.5704000000000004E-4</v>
      </c>
      <c r="P1118" s="7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2">
        <f t="shared" si="102"/>
        <v>41009.847314814811</v>
      </c>
      <c r="T1118" s="12">
        <f t="shared" si="103"/>
        <v>41069.847314814811</v>
      </c>
      <c r="U1118" s="7">
        <f>Data[[#This Row],[goal]]*VLOOKUP(Data[[#This Row],[currency]], 'Exchange Rates'!$A$1:$C$14, 3, 0)</f>
        <v>500000</v>
      </c>
      <c r="V1118" s="7">
        <f>Data[[#This Row],[pledged]]*VLOOKUP(Data[[#This Row],[currency]], 'Exchange Rates'!$A$1:$C$14, 3, 0)</f>
        <v>178.52</v>
      </c>
    </row>
    <row r="1119" spans="1:22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8.3000000000000004E-2</v>
      </c>
      <c r="P1119" s="7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2">
        <f t="shared" si="102"/>
        <v>42333.598530092597</v>
      </c>
      <c r="T1119" s="12">
        <f t="shared" si="103"/>
        <v>42363.598530092597</v>
      </c>
      <c r="U1119" s="7">
        <f>Data[[#This Row],[goal]]*VLOOKUP(Data[[#This Row],[currency]], 'Exchange Rates'!$A$1:$C$14, 3, 0)</f>
        <v>840</v>
      </c>
      <c r="V1119" s="7">
        <f>Data[[#This Row],[pledged]]*VLOOKUP(Data[[#This Row],[currency]], 'Exchange Rates'!$A$1:$C$14, 3, 0)</f>
        <v>69.72</v>
      </c>
    </row>
    <row r="1120" spans="1:22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2.4222222222222221E-2</v>
      </c>
      <c r="P1120" s="7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2">
        <f t="shared" si="102"/>
        <v>41704.16642361111</v>
      </c>
      <c r="T1120" s="12">
        <f t="shared" si="103"/>
        <v>41734.124756944446</v>
      </c>
      <c r="U1120" s="7">
        <f>Data[[#This Row],[goal]]*VLOOKUP(Data[[#This Row],[currency]], 'Exchange Rates'!$A$1:$C$14, 3, 0)</f>
        <v>6165.0000000000009</v>
      </c>
      <c r="V1120" s="7">
        <f>Data[[#This Row],[pledged]]*VLOOKUP(Data[[#This Row],[currency]], 'Exchange Rates'!$A$1:$C$14, 3, 0)</f>
        <v>149.33000000000001</v>
      </c>
    </row>
    <row r="1121" spans="1:22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2.3809523809523812E-3</v>
      </c>
      <c r="P1121" s="7">
        <f t="shared" si="105"/>
        <v>5</v>
      </c>
      <c r="Q1121" t="str">
        <f t="shared" si="106"/>
        <v>games</v>
      </c>
      <c r="R1121" t="str">
        <f t="shared" si="107"/>
        <v>video games</v>
      </c>
      <c r="S1121" s="12">
        <f t="shared" si="102"/>
        <v>41722.792407407411</v>
      </c>
      <c r="T1121" s="12">
        <f t="shared" si="103"/>
        <v>41735.792407407411</v>
      </c>
      <c r="U1121" s="7">
        <f>Data[[#This Row],[goal]]*VLOOKUP(Data[[#This Row],[currency]], 'Exchange Rates'!$A$1:$C$14, 3, 0)</f>
        <v>2100</v>
      </c>
      <c r="V1121" s="7">
        <f>Data[[#This Row],[pledged]]*VLOOKUP(Data[[#This Row],[currency]], 'Exchange Rates'!$A$1:$C$14, 3, 0)</f>
        <v>5</v>
      </c>
    </row>
    <row r="1122" spans="1:22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 s="7">
        <f t="shared" si="105"/>
        <v>0</v>
      </c>
      <c r="Q1122" t="str">
        <f t="shared" si="106"/>
        <v>games</v>
      </c>
      <c r="R1122" t="str">
        <f t="shared" si="107"/>
        <v>video games</v>
      </c>
      <c r="S1122" s="12">
        <f t="shared" si="102"/>
        <v>40799.872685185182</v>
      </c>
      <c r="T1122" s="12">
        <f t="shared" si="103"/>
        <v>40844.872685185182</v>
      </c>
      <c r="U1122" s="7">
        <f>Data[[#This Row],[goal]]*VLOOKUP(Data[[#This Row],[currency]], 'Exchange Rates'!$A$1:$C$14, 3, 0)</f>
        <v>25000</v>
      </c>
      <c r="V1122" s="7">
        <f>Data[[#This Row],[pledged]]*VLOOKUP(Data[[#This Row],[currency]], 'Exchange Rates'!$A$1:$C$14, 3, 0)</f>
        <v>0</v>
      </c>
    </row>
    <row r="1123" spans="1:22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1.16E-4</v>
      </c>
      <c r="P1123" s="7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2">
        <f t="shared" si="102"/>
        <v>42412.934212962966</v>
      </c>
      <c r="T1123" s="12">
        <f t="shared" si="103"/>
        <v>42442.892546296294</v>
      </c>
      <c r="U1123" s="7">
        <f>Data[[#This Row],[goal]]*VLOOKUP(Data[[#This Row],[currency]], 'Exchange Rates'!$A$1:$C$14, 3, 0)</f>
        <v>250000</v>
      </c>
      <c r="V1123" s="7">
        <f>Data[[#This Row],[pledged]]*VLOOKUP(Data[[#This Row],[currency]], 'Exchange Rates'!$A$1:$C$14, 3, 0)</f>
        <v>29</v>
      </c>
    </row>
    <row r="1124" spans="1:22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 s="7">
        <f t="shared" si="105"/>
        <v>0</v>
      </c>
      <c r="Q1124" t="str">
        <f t="shared" si="106"/>
        <v>games</v>
      </c>
      <c r="R1124" t="str">
        <f t="shared" si="107"/>
        <v>video games</v>
      </c>
      <c r="S1124" s="12">
        <f t="shared" si="102"/>
        <v>41410.703993055555</v>
      </c>
      <c r="T1124" s="12">
        <f t="shared" si="103"/>
        <v>41424.703993055555</v>
      </c>
      <c r="U1124" s="7">
        <f>Data[[#This Row],[goal]]*VLOOKUP(Data[[#This Row],[currency]], 'Exchange Rates'!$A$1:$C$14, 3, 0)</f>
        <v>2464</v>
      </c>
      <c r="V1124" s="7">
        <f>Data[[#This Row],[pledged]]*VLOOKUP(Data[[#This Row],[currency]], 'Exchange Rates'!$A$1:$C$14, 3, 0)</f>
        <v>0</v>
      </c>
    </row>
    <row r="1125" spans="1:22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2.2000000000000001E-3</v>
      </c>
      <c r="P1125" s="7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2">
        <f t="shared" si="102"/>
        <v>41718.5237037037</v>
      </c>
      <c r="T1125" s="12">
        <f t="shared" si="103"/>
        <v>41748.5237037037</v>
      </c>
      <c r="U1125" s="7">
        <f>Data[[#This Row],[goal]]*VLOOKUP(Data[[#This Row],[currency]], 'Exchange Rates'!$A$1:$C$14, 3, 0)</f>
        <v>5000</v>
      </c>
      <c r="V1125" s="7">
        <f>Data[[#This Row],[pledged]]*VLOOKUP(Data[[#This Row],[currency]], 'Exchange Rates'!$A$1:$C$14, 3, 0)</f>
        <v>11</v>
      </c>
    </row>
    <row r="1126" spans="1:22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4.7222222222222223E-3</v>
      </c>
      <c r="P1126" s="7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2">
        <f t="shared" si="102"/>
        <v>42094.667256944449</v>
      </c>
      <c r="T1126" s="12">
        <f t="shared" si="103"/>
        <v>42124.667256944449</v>
      </c>
      <c r="U1126" s="7">
        <f>Data[[#This Row],[goal]]*VLOOKUP(Data[[#This Row],[currency]], 'Exchange Rates'!$A$1:$C$14, 3, 0)</f>
        <v>90000</v>
      </c>
      <c r="V1126" s="7">
        <f>Data[[#This Row],[pledged]]*VLOOKUP(Data[[#This Row],[currency]], 'Exchange Rates'!$A$1:$C$14, 3, 0)</f>
        <v>425</v>
      </c>
    </row>
    <row r="1127" spans="1:22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 s="7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2">
        <f t="shared" si="102"/>
        <v>42212.624189814815</v>
      </c>
      <c r="T1127" s="12">
        <f t="shared" si="103"/>
        <v>42272.624189814815</v>
      </c>
      <c r="U1127" s="7">
        <f>Data[[#This Row],[goal]]*VLOOKUP(Data[[#This Row],[currency]], 'Exchange Rates'!$A$1:$C$14, 3, 0)</f>
        <v>2310</v>
      </c>
      <c r="V1127" s="7">
        <f>Data[[#This Row],[pledged]]*VLOOKUP(Data[[#This Row],[currency]], 'Exchange Rates'!$A$1:$C$14, 3, 0)</f>
        <v>0</v>
      </c>
    </row>
    <row r="1128" spans="1:22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5.0000000000000001E-3</v>
      </c>
      <c r="P1128" s="7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2">
        <f t="shared" si="102"/>
        <v>42535.327476851846</v>
      </c>
      <c r="T1128" s="12">
        <f t="shared" si="103"/>
        <v>42565.327476851846</v>
      </c>
      <c r="U1128" s="7">
        <f>Data[[#This Row],[goal]]*VLOOKUP(Data[[#This Row],[currency]], 'Exchange Rates'!$A$1:$C$14, 3, 0)</f>
        <v>2000</v>
      </c>
      <c r="V1128" s="7">
        <f>Data[[#This Row],[pledged]]*VLOOKUP(Data[[#This Row],[currency]], 'Exchange Rates'!$A$1:$C$14, 3, 0)</f>
        <v>10</v>
      </c>
    </row>
    <row r="1129" spans="1:22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1.6714285714285713E-2</v>
      </c>
      <c r="P1129" s="7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2">
        <f t="shared" si="102"/>
        <v>41926.854166666664</v>
      </c>
      <c r="T1129" s="12">
        <f t="shared" si="103"/>
        <v>41957.895833333328</v>
      </c>
      <c r="U1129" s="7">
        <f>Data[[#This Row],[goal]]*VLOOKUP(Data[[#This Row],[currency]], 'Exchange Rates'!$A$1:$C$14, 3, 0)</f>
        <v>35000</v>
      </c>
      <c r="V1129" s="7">
        <f>Data[[#This Row],[pledged]]*VLOOKUP(Data[[#This Row],[currency]], 'Exchange Rates'!$A$1:$C$14, 3, 0)</f>
        <v>585</v>
      </c>
    </row>
    <row r="1130" spans="1:22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1E-3</v>
      </c>
      <c r="P1130" s="7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2">
        <f t="shared" si="102"/>
        <v>41828.649502314816</v>
      </c>
      <c r="T1130" s="12">
        <f t="shared" si="103"/>
        <v>41858.649502314816</v>
      </c>
      <c r="U1130" s="7">
        <f>Data[[#This Row],[goal]]*VLOOKUP(Data[[#This Row],[currency]], 'Exchange Rates'!$A$1:$C$14, 3, 0)</f>
        <v>770</v>
      </c>
      <c r="V1130" s="7">
        <f>Data[[#This Row],[pledged]]*VLOOKUP(Data[[#This Row],[currency]], 'Exchange Rates'!$A$1:$C$14, 3, 0)</f>
        <v>0.77</v>
      </c>
    </row>
    <row r="1131" spans="1:22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1.0499999999999999E-3</v>
      </c>
      <c r="P1131" s="7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2">
        <f t="shared" si="102"/>
        <v>42496.264965277776</v>
      </c>
      <c r="T1131" s="12">
        <f t="shared" si="103"/>
        <v>42526.264965277776</v>
      </c>
      <c r="U1131" s="7">
        <f>Data[[#This Row],[goal]]*VLOOKUP(Data[[#This Row],[currency]], 'Exchange Rates'!$A$1:$C$14, 3, 0)</f>
        <v>20000</v>
      </c>
      <c r="V1131" s="7">
        <f>Data[[#This Row],[pledged]]*VLOOKUP(Data[[#This Row],[currency]], 'Exchange Rates'!$A$1:$C$14, 3, 0)</f>
        <v>21</v>
      </c>
    </row>
    <row r="1132" spans="1:22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2.2000000000000001E-3</v>
      </c>
      <c r="P1132" s="7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2">
        <f t="shared" si="102"/>
        <v>41908.996527777781</v>
      </c>
      <c r="T1132" s="12">
        <f t="shared" si="103"/>
        <v>41969.038194444445</v>
      </c>
      <c r="U1132" s="7">
        <f>Data[[#This Row],[goal]]*VLOOKUP(Data[[#This Row],[currency]], 'Exchange Rates'!$A$1:$C$14, 3, 0)</f>
        <v>5000</v>
      </c>
      <c r="V1132" s="7">
        <f>Data[[#This Row],[pledged]]*VLOOKUP(Data[[#This Row],[currency]], 'Exchange Rates'!$A$1:$C$14, 3, 0)</f>
        <v>11</v>
      </c>
    </row>
    <row r="1133" spans="1:22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 s="7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2">
        <f t="shared" si="102"/>
        <v>42332.908194444448</v>
      </c>
      <c r="T1133" s="12">
        <f t="shared" si="103"/>
        <v>42362.908194444448</v>
      </c>
      <c r="U1133" s="7">
        <f>Data[[#This Row],[goal]]*VLOOKUP(Data[[#This Row],[currency]], 'Exchange Rates'!$A$1:$C$14, 3, 0)</f>
        <v>54800.000000000007</v>
      </c>
      <c r="V1133" s="7">
        <f>Data[[#This Row],[pledged]]*VLOOKUP(Data[[#This Row],[currency]], 'Exchange Rates'!$A$1:$C$14, 3, 0)</f>
        <v>0</v>
      </c>
    </row>
    <row r="1134" spans="1:22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0.14380000000000001</v>
      </c>
      <c r="P1134" s="7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2">
        <f t="shared" si="102"/>
        <v>42706.115405092598</v>
      </c>
      <c r="T1134" s="12">
        <f t="shared" si="103"/>
        <v>42736.115405092598</v>
      </c>
      <c r="U1134" s="7">
        <f>Data[[#This Row],[goal]]*VLOOKUP(Data[[#This Row],[currency]], 'Exchange Rates'!$A$1:$C$14, 3, 0)</f>
        <v>13200</v>
      </c>
      <c r="V1134" s="7">
        <f>Data[[#This Row],[pledged]]*VLOOKUP(Data[[#This Row],[currency]], 'Exchange Rates'!$A$1:$C$14, 3, 0)</f>
        <v>1898.16</v>
      </c>
    </row>
    <row r="1135" spans="1:22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6.6666666666666671E-3</v>
      </c>
      <c r="P1135" s="7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2">
        <f t="shared" si="102"/>
        <v>41821.407187500001</v>
      </c>
      <c r="T1135" s="12">
        <f t="shared" si="103"/>
        <v>41851.407187500001</v>
      </c>
      <c r="U1135" s="7">
        <f>Data[[#This Row],[goal]]*VLOOKUP(Data[[#This Row],[currency]], 'Exchange Rates'!$A$1:$C$14, 3, 0)</f>
        <v>2310</v>
      </c>
      <c r="V1135" s="7">
        <f>Data[[#This Row],[pledged]]*VLOOKUP(Data[[#This Row],[currency]], 'Exchange Rates'!$A$1:$C$14, 3, 0)</f>
        <v>15.4</v>
      </c>
    </row>
    <row r="1136" spans="1:22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4.0000000000000003E-5</v>
      </c>
      <c r="P1136" s="7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2">
        <f t="shared" si="102"/>
        <v>41958.285046296296</v>
      </c>
      <c r="T1136" s="12">
        <f t="shared" si="103"/>
        <v>41972.189583333333</v>
      </c>
      <c r="U1136" s="7">
        <f>Data[[#This Row],[goal]]*VLOOKUP(Data[[#This Row],[currency]], 'Exchange Rates'!$A$1:$C$14, 3, 0)</f>
        <v>34250</v>
      </c>
      <c r="V1136" s="7">
        <f>Data[[#This Row],[pledged]]*VLOOKUP(Data[[#This Row],[currency]], 'Exchange Rates'!$A$1:$C$14, 3, 0)</f>
        <v>1.37</v>
      </c>
    </row>
    <row r="1137" spans="1:22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0.05</v>
      </c>
      <c r="P1137" s="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2">
        <f t="shared" si="102"/>
        <v>42558.989513888882</v>
      </c>
      <c r="T1137" s="12">
        <f t="shared" si="103"/>
        <v>42588.989513888882</v>
      </c>
      <c r="U1137" s="7">
        <f>Data[[#This Row],[goal]]*VLOOKUP(Data[[#This Row],[currency]], 'Exchange Rates'!$A$1:$C$14, 3, 0)</f>
        <v>840</v>
      </c>
      <c r="V1137" s="7">
        <f>Data[[#This Row],[pledged]]*VLOOKUP(Data[[#This Row],[currency]], 'Exchange Rates'!$A$1:$C$14, 3, 0)</f>
        <v>42</v>
      </c>
    </row>
    <row r="1138" spans="1:22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6.4439140811455853E-2</v>
      </c>
      <c r="P1138" s="7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2">
        <f t="shared" si="102"/>
        <v>42327.671631944439</v>
      </c>
      <c r="T1138" s="12">
        <f t="shared" si="103"/>
        <v>42357.671631944439</v>
      </c>
      <c r="U1138" s="7">
        <f>Data[[#This Row],[goal]]*VLOOKUP(Data[[#This Row],[currency]], 'Exchange Rates'!$A$1:$C$14, 3, 0)</f>
        <v>3519.6</v>
      </c>
      <c r="V1138" s="7">
        <f>Data[[#This Row],[pledged]]*VLOOKUP(Data[[#This Row],[currency]], 'Exchange Rates'!$A$1:$C$14, 3, 0)</f>
        <v>226.79999999999998</v>
      </c>
    </row>
    <row r="1139" spans="1:22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0.39500000000000002</v>
      </c>
      <c r="P1139" s="7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2">
        <f t="shared" si="102"/>
        <v>42453.819687499999</v>
      </c>
      <c r="T1139" s="12">
        <f t="shared" si="103"/>
        <v>42483.819687499999</v>
      </c>
      <c r="U1139" s="7">
        <f>Data[[#This Row],[goal]]*VLOOKUP(Data[[#This Row],[currency]], 'Exchange Rates'!$A$1:$C$14, 3, 0)</f>
        <v>25000</v>
      </c>
      <c r="V1139" s="7">
        <f>Data[[#This Row],[pledged]]*VLOOKUP(Data[[#This Row],[currency]], 'Exchange Rates'!$A$1:$C$14, 3, 0)</f>
        <v>9875</v>
      </c>
    </row>
    <row r="1140" spans="1:22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3.5714285714285713E-3</v>
      </c>
      <c r="P1140" s="7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2">
        <f t="shared" si="102"/>
        <v>42736.9066087963</v>
      </c>
      <c r="T1140" s="12">
        <f t="shared" si="103"/>
        <v>42756.9066087963</v>
      </c>
      <c r="U1140" s="7">
        <f>Data[[#This Row],[goal]]*VLOOKUP(Data[[#This Row],[currency]], 'Exchange Rates'!$A$1:$C$14, 3, 0)</f>
        <v>35000</v>
      </c>
      <c r="V1140" s="7">
        <f>Data[[#This Row],[pledged]]*VLOOKUP(Data[[#This Row],[currency]], 'Exchange Rates'!$A$1:$C$14, 3, 0)</f>
        <v>125</v>
      </c>
    </row>
    <row r="1141" spans="1:22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6.2500000000000001E-4</v>
      </c>
      <c r="P1141" s="7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2">
        <f t="shared" si="102"/>
        <v>41975.347523148142</v>
      </c>
      <c r="T1141" s="12">
        <f t="shared" si="103"/>
        <v>42005.347523148142</v>
      </c>
      <c r="U1141" s="7">
        <f>Data[[#This Row],[goal]]*VLOOKUP(Data[[#This Row],[currency]], 'Exchange Rates'!$A$1:$C$14, 3, 0)</f>
        <v>8000</v>
      </c>
      <c r="V1141" s="7">
        <f>Data[[#This Row],[pledged]]*VLOOKUP(Data[[#This Row],[currency]], 'Exchange Rates'!$A$1:$C$14, 3, 0)</f>
        <v>5</v>
      </c>
    </row>
    <row r="1142" spans="1:22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 s="7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2">
        <f t="shared" si="102"/>
        <v>42192.462048611109</v>
      </c>
      <c r="T1142" s="12">
        <f t="shared" si="103"/>
        <v>42222.462048611109</v>
      </c>
      <c r="U1142" s="7">
        <f>Data[[#This Row],[goal]]*VLOOKUP(Data[[#This Row],[currency]], 'Exchange Rates'!$A$1:$C$14, 3, 0)</f>
        <v>3850</v>
      </c>
      <c r="V1142" s="7">
        <f>Data[[#This Row],[pledged]]*VLOOKUP(Data[[#This Row],[currency]], 'Exchange Rates'!$A$1:$C$14, 3, 0)</f>
        <v>0</v>
      </c>
    </row>
    <row r="1143" spans="1:22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 s="7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2">
        <f t="shared" si="102"/>
        <v>42164.699652777781</v>
      </c>
      <c r="T1143" s="12">
        <f t="shared" si="103"/>
        <v>42194.699652777781</v>
      </c>
      <c r="U1143" s="7">
        <f>Data[[#This Row],[goal]]*VLOOKUP(Data[[#This Row],[currency]], 'Exchange Rates'!$A$1:$C$14, 3, 0)</f>
        <v>420</v>
      </c>
      <c r="V1143" s="7">
        <f>Data[[#This Row],[pledged]]*VLOOKUP(Data[[#This Row],[currency]], 'Exchange Rates'!$A$1:$C$14, 3, 0)</f>
        <v>0</v>
      </c>
    </row>
    <row r="1144" spans="1:22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 s="7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2">
        <f t="shared" si="102"/>
        <v>42022.006099537044</v>
      </c>
      <c r="T1144" s="12">
        <f t="shared" si="103"/>
        <v>42052.006099537044</v>
      </c>
      <c r="U1144" s="7">
        <f>Data[[#This Row],[goal]]*VLOOKUP(Data[[#This Row],[currency]], 'Exchange Rates'!$A$1:$C$14, 3, 0)</f>
        <v>4000</v>
      </c>
      <c r="V1144" s="7">
        <f>Data[[#This Row],[pledged]]*VLOOKUP(Data[[#This Row],[currency]], 'Exchange Rates'!$A$1:$C$14, 3, 0)</f>
        <v>0</v>
      </c>
    </row>
    <row r="1145" spans="1:22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4.1333333333333335E-3</v>
      </c>
      <c r="P1145" s="7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2">
        <f t="shared" si="102"/>
        <v>42325.19358796296</v>
      </c>
      <c r="T1145" s="12">
        <f t="shared" si="103"/>
        <v>42355.19358796296</v>
      </c>
      <c r="U1145" s="7">
        <f>Data[[#This Row],[goal]]*VLOOKUP(Data[[#This Row],[currency]], 'Exchange Rates'!$A$1:$C$14, 3, 0)</f>
        <v>45000</v>
      </c>
      <c r="V1145" s="7">
        <f>Data[[#This Row],[pledged]]*VLOOKUP(Data[[#This Row],[currency]], 'Exchange Rates'!$A$1:$C$14, 3, 0)</f>
        <v>186</v>
      </c>
    </row>
    <row r="1146" spans="1:22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 s="7">
        <f t="shared" si="105"/>
        <v>0</v>
      </c>
      <c r="Q1146" t="str">
        <f t="shared" si="106"/>
        <v>food</v>
      </c>
      <c r="R1146" t="str">
        <f t="shared" si="107"/>
        <v>food trucks</v>
      </c>
      <c r="S1146" s="12">
        <f t="shared" si="102"/>
        <v>42093.181944444441</v>
      </c>
      <c r="T1146" s="12">
        <f t="shared" si="103"/>
        <v>42123.181944444441</v>
      </c>
      <c r="U1146" s="7">
        <f>Data[[#This Row],[goal]]*VLOOKUP(Data[[#This Row],[currency]], 'Exchange Rates'!$A$1:$C$14, 3, 0)</f>
        <v>9300</v>
      </c>
      <c r="V1146" s="7">
        <f>Data[[#This Row],[pledged]]*VLOOKUP(Data[[#This Row],[currency]], 'Exchange Rates'!$A$1:$C$14, 3, 0)</f>
        <v>0</v>
      </c>
    </row>
    <row r="1147" spans="1:22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1.25E-3</v>
      </c>
      <c r="P1147" s="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2">
        <f t="shared" si="102"/>
        <v>41854.747592592597</v>
      </c>
      <c r="T1147" s="12">
        <f t="shared" si="103"/>
        <v>41914.747592592597</v>
      </c>
      <c r="U1147" s="7">
        <f>Data[[#This Row],[goal]]*VLOOKUP(Data[[#This Row],[currency]], 'Exchange Rates'!$A$1:$C$14, 3, 0)</f>
        <v>80000</v>
      </c>
      <c r="V1147" s="7">
        <f>Data[[#This Row],[pledged]]*VLOOKUP(Data[[#This Row],[currency]], 'Exchange Rates'!$A$1:$C$14, 3, 0)</f>
        <v>100</v>
      </c>
    </row>
    <row r="1148" spans="1:22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8.8333333333333333E-2</v>
      </c>
      <c r="P1148" s="7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2">
        <f t="shared" si="102"/>
        <v>41723.9533912037</v>
      </c>
      <c r="T1148" s="12">
        <f t="shared" si="103"/>
        <v>41761.9533912037</v>
      </c>
      <c r="U1148" s="7">
        <f>Data[[#This Row],[goal]]*VLOOKUP(Data[[#This Row],[currency]], 'Exchange Rates'!$A$1:$C$14, 3, 0)</f>
        <v>6000</v>
      </c>
      <c r="V1148" s="7">
        <f>Data[[#This Row],[pledged]]*VLOOKUP(Data[[#This Row],[currency]], 'Exchange Rates'!$A$1:$C$14, 3, 0)</f>
        <v>530</v>
      </c>
    </row>
    <row r="1149" spans="1:22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 s="7">
        <f t="shared" si="105"/>
        <v>0</v>
      </c>
      <c r="Q1149" t="str">
        <f t="shared" si="106"/>
        <v>food</v>
      </c>
      <c r="R1149" t="str">
        <f t="shared" si="107"/>
        <v>food trucks</v>
      </c>
      <c r="S1149" s="12">
        <f t="shared" si="102"/>
        <v>41871.972025462965</v>
      </c>
      <c r="T1149" s="12">
        <f t="shared" si="103"/>
        <v>41931.972025462965</v>
      </c>
      <c r="U1149" s="7">
        <f>Data[[#This Row],[goal]]*VLOOKUP(Data[[#This Row],[currency]], 'Exchange Rates'!$A$1:$C$14, 3, 0)</f>
        <v>33000</v>
      </c>
      <c r="V1149" s="7">
        <f>Data[[#This Row],[pledged]]*VLOOKUP(Data[[#This Row],[currency]], 'Exchange Rates'!$A$1:$C$14, 3, 0)</f>
        <v>0</v>
      </c>
    </row>
    <row r="1150" spans="1:22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4.8666666666666667E-3</v>
      </c>
      <c r="P1150" s="7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2">
        <f t="shared" si="102"/>
        <v>42675.171076388884</v>
      </c>
      <c r="T1150" s="12">
        <f t="shared" si="103"/>
        <v>42705.212743055556</v>
      </c>
      <c r="U1150" s="7">
        <f>Data[[#This Row],[goal]]*VLOOKUP(Data[[#This Row],[currency]], 'Exchange Rates'!$A$1:$C$14, 3, 0)</f>
        <v>15000</v>
      </c>
      <c r="V1150" s="7">
        <f>Data[[#This Row],[pledged]]*VLOOKUP(Data[[#This Row],[currency]], 'Exchange Rates'!$A$1:$C$14, 3, 0)</f>
        <v>73</v>
      </c>
    </row>
    <row r="1151" spans="1:22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1.5E-3</v>
      </c>
      <c r="P1151" s="7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2">
        <f t="shared" si="102"/>
        <v>42507.71025462963</v>
      </c>
      <c r="T1151" s="12">
        <f t="shared" si="103"/>
        <v>42537.71025462963</v>
      </c>
      <c r="U1151" s="7">
        <f>Data[[#This Row],[goal]]*VLOOKUP(Data[[#This Row],[currency]], 'Exchange Rates'!$A$1:$C$14, 3, 0)</f>
        <v>50000</v>
      </c>
      <c r="V1151" s="7">
        <f>Data[[#This Row],[pledged]]*VLOOKUP(Data[[#This Row],[currency]], 'Exchange Rates'!$A$1:$C$14, 3, 0)</f>
        <v>75</v>
      </c>
    </row>
    <row r="1152" spans="1:22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0.1008</v>
      </c>
      <c r="P1152" s="7">
        <f t="shared" si="105"/>
        <v>42</v>
      </c>
      <c r="Q1152" t="str">
        <f t="shared" si="106"/>
        <v>food</v>
      </c>
      <c r="R1152" t="str">
        <f t="shared" si="107"/>
        <v>food trucks</v>
      </c>
      <c r="S1152" s="12">
        <f t="shared" si="102"/>
        <v>42317.954571759255</v>
      </c>
      <c r="T1152" s="12">
        <f t="shared" si="103"/>
        <v>42377.954571759255</v>
      </c>
      <c r="U1152" s="7">
        <f>Data[[#This Row],[goal]]*VLOOKUP(Data[[#This Row],[currency]], 'Exchange Rates'!$A$1:$C$14, 3, 0)</f>
        <v>2500</v>
      </c>
      <c r="V1152" s="7">
        <f>Data[[#This Row],[pledged]]*VLOOKUP(Data[[#This Row],[currency]], 'Exchange Rates'!$A$1:$C$14, 3, 0)</f>
        <v>252</v>
      </c>
    </row>
    <row r="1153" spans="1:22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 s="7">
        <f t="shared" si="105"/>
        <v>0</v>
      </c>
      <c r="Q1153" t="str">
        <f t="shared" si="106"/>
        <v>food</v>
      </c>
      <c r="R1153" t="str">
        <f t="shared" si="107"/>
        <v>food trucks</v>
      </c>
      <c r="S1153" s="12">
        <f t="shared" si="102"/>
        <v>42224.102581018517</v>
      </c>
      <c r="T1153" s="12">
        <f t="shared" si="103"/>
        <v>42254.102581018517</v>
      </c>
      <c r="U1153" s="7">
        <f>Data[[#This Row],[goal]]*VLOOKUP(Data[[#This Row],[currency]], 'Exchange Rates'!$A$1:$C$14, 3, 0)</f>
        <v>25000</v>
      </c>
      <c r="V1153" s="7">
        <f>Data[[#This Row],[pledged]]*VLOOKUP(Data[[#This Row],[currency]], 'Exchange Rates'!$A$1:$C$14, 3, 0)</f>
        <v>0</v>
      </c>
    </row>
    <row r="1154" spans="1:22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5.6937500000000002E-2</v>
      </c>
      <c r="P1154" s="7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2">
        <f t="shared" ref="S1154:S1217" si="108">(((J1154/60)/60)/24)+DATE(1970,1,1)</f>
        <v>42109.709629629629</v>
      </c>
      <c r="T1154" s="12">
        <f t="shared" ref="T1154:T1217" si="109">(((I1154/60)/60)/24)+DATE(1970,1,1)</f>
        <v>42139.709629629629</v>
      </c>
      <c r="U1154" s="7">
        <f>Data[[#This Row],[goal]]*VLOOKUP(Data[[#This Row],[currency]], 'Exchange Rates'!$A$1:$C$14, 3, 0)</f>
        <v>16000</v>
      </c>
      <c r="V1154" s="7">
        <f>Data[[#This Row],[pledged]]*VLOOKUP(Data[[#This Row],[currency]], 'Exchange Rates'!$A$1:$C$14, 3, 0)</f>
        <v>911</v>
      </c>
    </row>
    <row r="1155" spans="1:22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E1155/D1155</f>
        <v>6.2500000000000003E-3</v>
      </c>
      <c r="P1155" s="7">
        <f t="shared" ref="P1155:P1218" si="111">IF(L1155 = 0, 0, E1155/L1155)</f>
        <v>50</v>
      </c>
      <c r="Q1155" t="str">
        <f t="shared" ref="Q1155:Q1218" si="112">MID(N1155, 1, FIND("/", N1155)-1)</f>
        <v>food</v>
      </c>
      <c r="R1155" t="str">
        <f t="shared" ref="R1155:R1218" si="113">MID(N1155,  FIND("/", N1155)+1, 100)</f>
        <v>food trucks</v>
      </c>
      <c r="S1155" s="12">
        <f t="shared" si="108"/>
        <v>42143.714178240742</v>
      </c>
      <c r="T1155" s="12">
        <f t="shared" si="109"/>
        <v>42173.714178240742</v>
      </c>
      <c r="U1155" s="7">
        <f>Data[[#This Row],[goal]]*VLOOKUP(Data[[#This Row],[currency]], 'Exchange Rates'!$A$1:$C$14, 3, 0)</f>
        <v>8000</v>
      </c>
      <c r="V1155" s="7">
        <f>Data[[#This Row],[pledged]]*VLOOKUP(Data[[#This Row],[currency]], 'Exchange Rates'!$A$1:$C$14, 3, 0)</f>
        <v>50</v>
      </c>
    </row>
    <row r="1156" spans="1:22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6.5000000000000002E-2</v>
      </c>
      <c r="P1156" s="7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2">
        <f t="shared" si="108"/>
        <v>42223.108865740738</v>
      </c>
      <c r="T1156" s="12">
        <f t="shared" si="109"/>
        <v>42253.108865740738</v>
      </c>
      <c r="U1156" s="7">
        <f>Data[[#This Row],[goal]]*VLOOKUP(Data[[#This Row],[currency]], 'Exchange Rates'!$A$1:$C$14, 3, 0)</f>
        <v>5000</v>
      </c>
      <c r="V1156" s="7">
        <f>Data[[#This Row],[pledged]]*VLOOKUP(Data[[#This Row],[currency]], 'Exchange Rates'!$A$1:$C$14, 3, 0)</f>
        <v>325</v>
      </c>
    </row>
    <row r="1157" spans="1:22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7.5199999999999998E-3</v>
      </c>
      <c r="P1157" s="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2">
        <f t="shared" si="108"/>
        <v>41835.763981481483</v>
      </c>
      <c r="T1157" s="12">
        <f t="shared" si="109"/>
        <v>41865.763981481483</v>
      </c>
      <c r="U1157" s="7">
        <f>Data[[#This Row],[goal]]*VLOOKUP(Data[[#This Row],[currency]], 'Exchange Rates'!$A$1:$C$14, 3, 0)</f>
        <v>25000</v>
      </c>
      <c r="V1157" s="7">
        <f>Data[[#This Row],[pledged]]*VLOOKUP(Data[[#This Row],[currency]], 'Exchange Rates'!$A$1:$C$14, 3, 0)</f>
        <v>188</v>
      </c>
    </row>
    <row r="1158" spans="1:22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 s="7">
        <f t="shared" si="111"/>
        <v>0</v>
      </c>
      <c r="Q1158" t="str">
        <f t="shared" si="112"/>
        <v>food</v>
      </c>
      <c r="R1158" t="str">
        <f t="shared" si="113"/>
        <v>food trucks</v>
      </c>
      <c r="S1158" s="12">
        <f t="shared" si="108"/>
        <v>42029.07131944444</v>
      </c>
      <c r="T1158" s="12">
        <f t="shared" si="109"/>
        <v>42059.07131944444</v>
      </c>
      <c r="U1158" s="7">
        <f>Data[[#This Row],[goal]]*VLOOKUP(Data[[#This Row],[currency]], 'Exchange Rates'!$A$1:$C$14, 3, 0)</f>
        <v>6500</v>
      </c>
      <c r="V1158" s="7">
        <f>Data[[#This Row],[pledged]]*VLOOKUP(Data[[#This Row],[currency]], 'Exchange Rates'!$A$1:$C$14, 3, 0)</f>
        <v>0</v>
      </c>
    </row>
    <row r="1159" spans="1:22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1.5100000000000001E-2</v>
      </c>
      <c r="P1159" s="7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2">
        <f t="shared" si="108"/>
        <v>41918.628240740742</v>
      </c>
      <c r="T1159" s="12">
        <f t="shared" si="109"/>
        <v>41978.669907407413</v>
      </c>
      <c r="U1159" s="7">
        <f>Data[[#This Row],[goal]]*VLOOKUP(Data[[#This Row],[currency]], 'Exchange Rates'!$A$1:$C$14, 3, 0)</f>
        <v>10000</v>
      </c>
      <c r="V1159" s="7">
        <f>Data[[#This Row],[pledged]]*VLOOKUP(Data[[#This Row],[currency]], 'Exchange Rates'!$A$1:$C$14, 3, 0)</f>
        <v>151</v>
      </c>
    </row>
    <row r="1160" spans="1:22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4.6666666666666671E-3</v>
      </c>
      <c r="P1160" s="7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2">
        <f t="shared" si="108"/>
        <v>41952.09175925926</v>
      </c>
      <c r="T1160" s="12">
        <f t="shared" si="109"/>
        <v>41982.09175925926</v>
      </c>
      <c r="U1160" s="7">
        <f>Data[[#This Row],[goal]]*VLOOKUP(Data[[#This Row],[currency]], 'Exchange Rates'!$A$1:$C$14, 3, 0)</f>
        <v>7500</v>
      </c>
      <c r="V1160" s="7">
        <f>Data[[#This Row],[pledged]]*VLOOKUP(Data[[#This Row],[currency]], 'Exchange Rates'!$A$1:$C$14, 3, 0)</f>
        <v>35</v>
      </c>
    </row>
    <row r="1161" spans="1:22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 s="7">
        <f t="shared" si="111"/>
        <v>0</v>
      </c>
      <c r="Q1161" t="str">
        <f t="shared" si="112"/>
        <v>food</v>
      </c>
      <c r="R1161" t="str">
        <f t="shared" si="113"/>
        <v>food trucks</v>
      </c>
      <c r="S1161" s="12">
        <f t="shared" si="108"/>
        <v>42154.726446759261</v>
      </c>
      <c r="T1161" s="12">
        <f t="shared" si="109"/>
        <v>42185.65625</v>
      </c>
      <c r="U1161" s="7">
        <f>Data[[#This Row],[goal]]*VLOOKUP(Data[[#This Row],[currency]], 'Exchange Rates'!$A$1:$C$14, 3, 0)</f>
        <v>6750</v>
      </c>
      <c r="V1161" s="7">
        <f>Data[[#This Row],[pledged]]*VLOOKUP(Data[[#This Row],[currency]], 'Exchange Rates'!$A$1:$C$14, 3, 0)</f>
        <v>0</v>
      </c>
    </row>
    <row r="1162" spans="1:22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3.85E-2</v>
      </c>
      <c r="P1162" s="7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2">
        <f t="shared" si="108"/>
        <v>42061.154930555553</v>
      </c>
      <c r="T1162" s="12">
        <f t="shared" si="109"/>
        <v>42091.113263888896</v>
      </c>
      <c r="U1162" s="7">
        <f>Data[[#This Row],[goal]]*VLOOKUP(Data[[#This Row],[currency]], 'Exchange Rates'!$A$1:$C$14, 3, 0)</f>
        <v>30000</v>
      </c>
      <c r="V1162" s="7">
        <f>Data[[#This Row],[pledged]]*VLOOKUP(Data[[#This Row],[currency]], 'Exchange Rates'!$A$1:$C$14, 3, 0)</f>
        <v>1155</v>
      </c>
    </row>
    <row r="1163" spans="1:22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 s="7">
        <f t="shared" si="111"/>
        <v>0</v>
      </c>
      <c r="Q1163" t="str">
        <f t="shared" si="112"/>
        <v>food</v>
      </c>
      <c r="R1163" t="str">
        <f t="shared" si="113"/>
        <v>food trucks</v>
      </c>
      <c r="S1163" s="12">
        <f t="shared" si="108"/>
        <v>42122.629502314812</v>
      </c>
      <c r="T1163" s="12">
        <f t="shared" si="109"/>
        <v>42143.629502314812</v>
      </c>
      <c r="U1163" s="7">
        <f>Data[[#This Row],[goal]]*VLOOKUP(Data[[#This Row],[currency]], 'Exchange Rates'!$A$1:$C$14, 3, 0)</f>
        <v>18000</v>
      </c>
      <c r="V1163" s="7">
        <f>Data[[#This Row],[pledged]]*VLOOKUP(Data[[#This Row],[currency]], 'Exchange Rates'!$A$1:$C$14, 3, 0)</f>
        <v>0</v>
      </c>
    </row>
    <row r="1164" spans="1:22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5.8333333333333338E-4</v>
      </c>
      <c r="P1164" s="7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2">
        <f t="shared" si="108"/>
        <v>41876.683611111112</v>
      </c>
      <c r="T1164" s="12">
        <f t="shared" si="109"/>
        <v>41907.683611111112</v>
      </c>
      <c r="U1164" s="7">
        <f>Data[[#This Row],[goal]]*VLOOKUP(Data[[#This Row],[currency]], 'Exchange Rates'!$A$1:$C$14, 3, 0)</f>
        <v>60000</v>
      </c>
      <c r="V1164" s="7">
        <f>Data[[#This Row],[pledged]]*VLOOKUP(Data[[#This Row],[currency]], 'Exchange Rates'!$A$1:$C$14, 3, 0)</f>
        <v>35</v>
      </c>
    </row>
    <row r="1165" spans="1:22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 s="7">
        <f t="shared" si="111"/>
        <v>0</v>
      </c>
      <c r="Q1165" t="str">
        <f t="shared" si="112"/>
        <v>food</v>
      </c>
      <c r="R1165" t="str">
        <f t="shared" si="113"/>
        <v>food trucks</v>
      </c>
      <c r="S1165" s="12">
        <f t="shared" si="108"/>
        <v>41830.723611111112</v>
      </c>
      <c r="T1165" s="12">
        <f t="shared" si="109"/>
        <v>41860.723611111112</v>
      </c>
      <c r="U1165" s="7">
        <f>Data[[#This Row],[goal]]*VLOOKUP(Data[[#This Row],[currency]], 'Exchange Rates'!$A$1:$C$14, 3, 0)</f>
        <v>5200</v>
      </c>
      <c r="V1165" s="7">
        <f>Data[[#This Row],[pledged]]*VLOOKUP(Data[[#This Row],[currency]], 'Exchange Rates'!$A$1:$C$14, 3, 0)</f>
        <v>0</v>
      </c>
    </row>
    <row r="1166" spans="1:22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 s="7">
        <f t="shared" si="111"/>
        <v>0</v>
      </c>
      <c r="Q1166" t="str">
        <f t="shared" si="112"/>
        <v>food</v>
      </c>
      <c r="R1166" t="str">
        <f t="shared" si="113"/>
        <v>food trucks</v>
      </c>
      <c r="S1166" s="12">
        <f t="shared" si="108"/>
        <v>42509.724328703705</v>
      </c>
      <c r="T1166" s="12">
        <f t="shared" si="109"/>
        <v>42539.724328703705</v>
      </c>
      <c r="U1166" s="7">
        <f>Data[[#This Row],[goal]]*VLOOKUP(Data[[#This Row],[currency]], 'Exchange Rates'!$A$1:$C$14, 3, 0)</f>
        <v>10000</v>
      </c>
      <c r="V1166" s="7">
        <f>Data[[#This Row],[pledged]]*VLOOKUP(Data[[#This Row],[currency]], 'Exchange Rates'!$A$1:$C$14, 3, 0)</f>
        <v>0</v>
      </c>
    </row>
    <row r="1167" spans="1:22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0.20705000000000001</v>
      </c>
      <c r="P1167" s="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2">
        <f t="shared" si="108"/>
        <v>41792.214467592588</v>
      </c>
      <c r="T1167" s="12">
        <f t="shared" si="109"/>
        <v>41826.214467592588</v>
      </c>
      <c r="U1167" s="7">
        <f>Data[[#This Row],[goal]]*VLOOKUP(Data[[#This Row],[currency]], 'Exchange Rates'!$A$1:$C$14, 3, 0)</f>
        <v>10000</v>
      </c>
      <c r="V1167" s="7">
        <f>Data[[#This Row],[pledged]]*VLOOKUP(Data[[#This Row],[currency]], 'Exchange Rates'!$A$1:$C$14, 3, 0)</f>
        <v>2070.5</v>
      </c>
    </row>
    <row r="1168" spans="1:22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0.19139999999999999</v>
      </c>
      <c r="P1168" s="7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2">
        <f t="shared" si="108"/>
        <v>42150.485439814816</v>
      </c>
      <c r="T1168" s="12">
        <f t="shared" si="109"/>
        <v>42181.166666666672</v>
      </c>
      <c r="U1168" s="7">
        <f>Data[[#This Row],[goal]]*VLOOKUP(Data[[#This Row],[currency]], 'Exchange Rates'!$A$1:$C$14, 3, 0)</f>
        <v>15000</v>
      </c>
      <c r="V1168" s="7">
        <f>Data[[#This Row],[pledged]]*VLOOKUP(Data[[#This Row],[currency]], 'Exchange Rates'!$A$1:$C$14, 3, 0)</f>
        <v>2871</v>
      </c>
    </row>
    <row r="1169" spans="1:22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1.6316666666666667E-2</v>
      </c>
      <c r="P1169" s="7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2">
        <f t="shared" si="108"/>
        <v>41863.734895833331</v>
      </c>
      <c r="T1169" s="12">
        <f t="shared" si="109"/>
        <v>41894.734895833331</v>
      </c>
      <c r="U1169" s="7">
        <f>Data[[#This Row],[goal]]*VLOOKUP(Data[[#This Row],[currency]], 'Exchange Rates'!$A$1:$C$14, 3, 0)</f>
        <v>60000</v>
      </c>
      <c r="V1169" s="7">
        <f>Data[[#This Row],[pledged]]*VLOOKUP(Data[[#This Row],[currency]], 'Exchange Rates'!$A$1:$C$14, 3, 0)</f>
        <v>979</v>
      </c>
    </row>
    <row r="1170" spans="1:22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5.6666666666666664E-2</v>
      </c>
      <c r="P1170" s="7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2">
        <f t="shared" si="108"/>
        <v>42605.053993055553</v>
      </c>
      <c r="T1170" s="12">
        <f t="shared" si="109"/>
        <v>42635.053993055553</v>
      </c>
      <c r="U1170" s="7">
        <f>Data[[#This Row],[goal]]*VLOOKUP(Data[[#This Row],[currency]], 'Exchange Rates'!$A$1:$C$14, 3, 0)</f>
        <v>18000</v>
      </c>
      <c r="V1170" s="7">
        <f>Data[[#This Row],[pledged]]*VLOOKUP(Data[[#This Row],[currency]], 'Exchange Rates'!$A$1:$C$14, 3, 0)</f>
        <v>1020</v>
      </c>
    </row>
    <row r="1171" spans="1:22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1.6999999999999999E-3</v>
      </c>
      <c r="P1171" s="7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2">
        <f t="shared" si="108"/>
        <v>42027.353738425925</v>
      </c>
      <c r="T1171" s="12">
        <f t="shared" si="109"/>
        <v>42057.353738425925</v>
      </c>
      <c r="U1171" s="7">
        <f>Data[[#This Row],[goal]]*VLOOKUP(Data[[#This Row],[currency]], 'Exchange Rates'!$A$1:$C$14, 3, 0)</f>
        <v>10000</v>
      </c>
      <c r="V1171" s="7">
        <f>Data[[#This Row],[pledged]]*VLOOKUP(Data[[#This Row],[currency]], 'Exchange Rates'!$A$1:$C$14, 3, 0)</f>
        <v>17</v>
      </c>
    </row>
    <row r="1172" spans="1:22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4.0000000000000001E-3</v>
      </c>
      <c r="P1172" s="7">
        <f t="shared" si="111"/>
        <v>50</v>
      </c>
      <c r="Q1172" t="str">
        <f t="shared" si="112"/>
        <v>food</v>
      </c>
      <c r="R1172" t="str">
        <f t="shared" si="113"/>
        <v>food trucks</v>
      </c>
      <c r="S1172" s="12">
        <f t="shared" si="108"/>
        <v>42124.893182870372</v>
      </c>
      <c r="T1172" s="12">
        <f t="shared" si="109"/>
        <v>42154.893182870372</v>
      </c>
      <c r="U1172" s="7">
        <f>Data[[#This Row],[goal]]*VLOOKUP(Data[[#This Row],[currency]], 'Exchange Rates'!$A$1:$C$14, 3, 0)</f>
        <v>19250</v>
      </c>
      <c r="V1172" s="7">
        <f>Data[[#This Row],[pledged]]*VLOOKUP(Data[[#This Row],[currency]], 'Exchange Rates'!$A$1:$C$14, 3, 0)</f>
        <v>77</v>
      </c>
    </row>
    <row r="1173" spans="1:22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1E-3</v>
      </c>
      <c r="P1173" s="7">
        <f t="shared" si="111"/>
        <v>25</v>
      </c>
      <c r="Q1173" t="str">
        <f t="shared" si="112"/>
        <v>food</v>
      </c>
      <c r="R1173" t="str">
        <f t="shared" si="113"/>
        <v>food trucks</v>
      </c>
      <c r="S1173" s="12">
        <f t="shared" si="108"/>
        <v>41938.804710648146</v>
      </c>
      <c r="T1173" s="12">
        <f t="shared" si="109"/>
        <v>41956.846377314811</v>
      </c>
      <c r="U1173" s="7">
        <f>Data[[#This Row],[goal]]*VLOOKUP(Data[[#This Row],[currency]], 'Exchange Rates'!$A$1:$C$14, 3, 0)</f>
        <v>25000</v>
      </c>
      <c r="V1173" s="7">
        <f>Data[[#This Row],[pledged]]*VLOOKUP(Data[[#This Row],[currency]], 'Exchange Rates'!$A$1:$C$14, 3, 0)</f>
        <v>25</v>
      </c>
    </row>
    <row r="1174" spans="1:22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 s="7">
        <f t="shared" si="111"/>
        <v>0</v>
      </c>
      <c r="Q1174" t="str">
        <f t="shared" si="112"/>
        <v>food</v>
      </c>
      <c r="R1174" t="str">
        <f t="shared" si="113"/>
        <v>food trucks</v>
      </c>
      <c r="S1174" s="12">
        <f t="shared" si="108"/>
        <v>41841.682314814818</v>
      </c>
      <c r="T1174" s="12">
        <f t="shared" si="109"/>
        <v>41871.682314814818</v>
      </c>
      <c r="U1174" s="7">
        <f>Data[[#This Row],[goal]]*VLOOKUP(Data[[#This Row],[currency]], 'Exchange Rates'!$A$1:$C$14, 3, 0)</f>
        <v>9000</v>
      </c>
      <c r="V1174" s="7">
        <f>Data[[#This Row],[pledged]]*VLOOKUP(Data[[#This Row],[currency]], 'Exchange Rates'!$A$1:$C$14, 3, 0)</f>
        <v>0</v>
      </c>
    </row>
    <row r="1175" spans="1:22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2.4000000000000001E-4</v>
      </c>
      <c r="P1175" s="7">
        <f t="shared" si="111"/>
        <v>30</v>
      </c>
      <c r="Q1175" t="str">
        <f t="shared" si="112"/>
        <v>food</v>
      </c>
      <c r="R1175" t="str">
        <f t="shared" si="113"/>
        <v>food trucks</v>
      </c>
      <c r="S1175" s="12">
        <f t="shared" si="108"/>
        <v>42184.185844907406</v>
      </c>
      <c r="T1175" s="12">
        <f t="shared" si="109"/>
        <v>42219.185844907406</v>
      </c>
      <c r="U1175" s="7">
        <f>Data[[#This Row],[goal]]*VLOOKUP(Data[[#This Row],[currency]], 'Exchange Rates'!$A$1:$C$14, 3, 0)</f>
        <v>125000</v>
      </c>
      <c r="V1175" s="7">
        <f>Data[[#This Row],[pledged]]*VLOOKUP(Data[[#This Row],[currency]], 'Exchange Rates'!$A$1:$C$14, 3, 0)</f>
        <v>30</v>
      </c>
    </row>
    <row r="1176" spans="1:22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5.906666666666667E-2</v>
      </c>
      <c r="P1176" s="7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2">
        <f t="shared" si="108"/>
        <v>42468.84174768519</v>
      </c>
      <c r="T1176" s="12">
        <f t="shared" si="109"/>
        <v>42498.84174768519</v>
      </c>
      <c r="U1176" s="7">
        <f>Data[[#This Row],[goal]]*VLOOKUP(Data[[#This Row],[currency]], 'Exchange Rates'!$A$1:$C$14, 3, 0)</f>
        <v>15000</v>
      </c>
      <c r="V1176" s="7">
        <f>Data[[#This Row],[pledged]]*VLOOKUP(Data[[#This Row],[currency]], 'Exchange Rates'!$A$1:$C$14, 3, 0)</f>
        <v>886</v>
      </c>
    </row>
    <row r="1177" spans="1:22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2.9250000000000002E-2</v>
      </c>
      <c r="P1177" s="7">
        <f t="shared" si="111"/>
        <v>65</v>
      </c>
      <c r="Q1177" t="str">
        <f t="shared" si="112"/>
        <v>food</v>
      </c>
      <c r="R1177" t="str">
        <f t="shared" si="113"/>
        <v>food trucks</v>
      </c>
      <c r="S1177" s="12">
        <f t="shared" si="108"/>
        <v>42170.728460648148</v>
      </c>
      <c r="T1177" s="12">
        <f t="shared" si="109"/>
        <v>42200.728460648148</v>
      </c>
      <c r="U1177" s="7">
        <f>Data[[#This Row],[goal]]*VLOOKUP(Data[[#This Row],[currency]], 'Exchange Rates'!$A$1:$C$14, 3, 0)</f>
        <v>20000</v>
      </c>
      <c r="V1177" s="7">
        <f>Data[[#This Row],[pledged]]*VLOOKUP(Data[[#This Row],[currency]], 'Exchange Rates'!$A$1:$C$14, 3, 0)</f>
        <v>585</v>
      </c>
    </row>
    <row r="1178" spans="1:22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5.7142857142857142E-5</v>
      </c>
      <c r="P1178" s="7">
        <f t="shared" si="111"/>
        <v>10</v>
      </c>
      <c r="Q1178" t="str">
        <f t="shared" si="112"/>
        <v>food</v>
      </c>
      <c r="R1178" t="str">
        <f t="shared" si="113"/>
        <v>food trucks</v>
      </c>
      <c r="S1178" s="12">
        <f t="shared" si="108"/>
        <v>42746.019652777773</v>
      </c>
      <c r="T1178" s="12">
        <f t="shared" si="109"/>
        <v>42800.541666666672</v>
      </c>
      <c r="U1178" s="7">
        <f>Data[[#This Row],[goal]]*VLOOKUP(Data[[#This Row],[currency]], 'Exchange Rates'!$A$1:$C$14, 3, 0)</f>
        <v>239750.00000000003</v>
      </c>
      <c r="V1178" s="7">
        <f>Data[[#This Row],[pledged]]*VLOOKUP(Data[[#This Row],[currency]], 'Exchange Rates'!$A$1:$C$14, 3, 0)</f>
        <v>13.700000000000001</v>
      </c>
    </row>
    <row r="1179" spans="1:22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 s="7">
        <f t="shared" si="111"/>
        <v>0</v>
      </c>
      <c r="Q1179" t="str">
        <f t="shared" si="112"/>
        <v>food</v>
      </c>
      <c r="R1179" t="str">
        <f t="shared" si="113"/>
        <v>food trucks</v>
      </c>
      <c r="S1179" s="12">
        <f t="shared" si="108"/>
        <v>41897.660833333335</v>
      </c>
      <c r="T1179" s="12">
        <f t="shared" si="109"/>
        <v>41927.660833333335</v>
      </c>
      <c r="U1179" s="7">
        <f>Data[[#This Row],[goal]]*VLOOKUP(Data[[#This Row],[currency]], 'Exchange Rates'!$A$1:$C$14, 3, 0)</f>
        <v>4620</v>
      </c>
      <c r="V1179" s="7">
        <f>Data[[#This Row],[pledged]]*VLOOKUP(Data[[#This Row],[currency]], 'Exchange Rates'!$A$1:$C$14, 3, 0)</f>
        <v>0</v>
      </c>
    </row>
    <row r="1180" spans="1:22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6.666666666666667E-5</v>
      </c>
      <c r="P1180" s="7">
        <f t="shared" si="111"/>
        <v>5</v>
      </c>
      <c r="Q1180" t="str">
        <f t="shared" si="112"/>
        <v>food</v>
      </c>
      <c r="R1180" t="str">
        <f t="shared" si="113"/>
        <v>food trucks</v>
      </c>
      <c r="S1180" s="12">
        <f t="shared" si="108"/>
        <v>41837.905694444446</v>
      </c>
      <c r="T1180" s="12">
        <f t="shared" si="109"/>
        <v>41867.905694444446</v>
      </c>
      <c r="U1180" s="7">
        <f>Data[[#This Row],[goal]]*VLOOKUP(Data[[#This Row],[currency]], 'Exchange Rates'!$A$1:$C$14, 3, 0)</f>
        <v>75000</v>
      </c>
      <c r="V1180" s="7">
        <f>Data[[#This Row],[pledged]]*VLOOKUP(Data[[#This Row],[currency]], 'Exchange Rates'!$A$1:$C$14, 3, 0)</f>
        <v>5</v>
      </c>
    </row>
    <row r="1181" spans="1:22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5.3333333333333337E-2</v>
      </c>
      <c r="P1181" s="7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2">
        <f t="shared" si="108"/>
        <v>42275.720219907409</v>
      </c>
      <c r="T1181" s="12">
        <f t="shared" si="109"/>
        <v>42305.720219907409</v>
      </c>
      <c r="U1181" s="7">
        <f>Data[[#This Row],[goal]]*VLOOKUP(Data[[#This Row],[currency]], 'Exchange Rates'!$A$1:$C$14, 3, 0)</f>
        <v>79200</v>
      </c>
      <c r="V1181" s="7">
        <f>Data[[#This Row],[pledged]]*VLOOKUP(Data[[#This Row],[currency]], 'Exchange Rates'!$A$1:$C$14, 3, 0)</f>
        <v>4224</v>
      </c>
    </row>
    <row r="1182" spans="1:22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0.11749999999999999</v>
      </c>
      <c r="P1182" s="7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2">
        <f t="shared" si="108"/>
        <v>41781.806875000002</v>
      </c>
      <c r="T1182" s="12">
        <f t="shared" si="109"/>
        <v>41818.806875000002</v>
      </c>
      <c r="U1182" s="7">
        <f>Data[[#This Row],[goal]]*VLOOKUP(Data[[#This Row],[currency]], 'Exchange Rates'!$A$1:$C$14, 3, 0)</f>
        <v>50000</v>
      </c>
      <c r="V1182" s="7">
        <f>Data[[#This Row],[pledged]]*VLOOKUP(Data[[#This Row],[currency]], 'Exchange Rates'!$A$1:$C$14, 3, 0)</f>
        <v>5875</v>
      </c>
    </row>
    <row r="1183" spans="1:22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8.0000000000000007E-5</v>
      </c>
      <c r="P1183" s="7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2">
        <f t="shared" si="108"/>
        <v>42034.339363425926</v>
      </c>
      <c r="T1183" s="12">
        <f t="shared" si="109"/>
        <v>42064.339363425926</v>
      </c>
      <c r="U1183" s="7">
        <f>Data[[#This Row],[goal]]*VLOOKUP(Data[[#This Row],[currency]], 'Exchange Rates'!$A$1:$C$14, 3, 0)</f>
        <v>50000</v>
      </c>
      <c r="V1183" s="7">
        <f>Data[[#This Row],[pledged]]*VLOOKUP(Data[[#This Row],[currency]], 'Exchange Rates'!$A$1:$C$14, 3, 0)</f>
        <v>4</v>
      </c>
    </row>
    <row r="1184" spans="1:22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4.2000000000000003E-2</v>
      </c>
      <c r="P1184" s="7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2">
        <f t="shared" si="108"/>
        <v>42728.827407407407</v>
      </c>
      <c r="T1184" s="12">
        <f t="shared" si="109"/>
        <v>42747.695833333331</v>
      </c>
      <c r="U1184" s="7">
        <f>Data[[#This Row],[goal]]*VLOOKUP(Data[[#This Row],[currency]], 'Exchange Rates'!$A$1:$C$14, 3, 0)</f>
        <v>1000</v>
      </c>
      <c r="V1184" s="7">
        <f>Data[[#This Row],[pledged]]*VLOOKUP(Data[[#This Row],[currency]], 'Exchange Rates'!$A$1:$C$14, 3, 0)</f>
        <v>42</v>
      </c>
    </row>
    <row r="1185" spans="1:22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0.04</v>
      </c>
      <c r="P1185" s="7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2">
        <f t="shared" si="108"/>
        <v>42656.86137731481</v>
      </c>
      <c r="T1185" s="12">
        <f t="shared" si="109"/>
        <v>42676.165972222225</v>
      </c>
      <c r="U1185" s="7">
        <f>Data[[#This Row],[goal]]*VLOOKUP(Data[[#This Row],[currency]], 'Exchange Rates'!$A$1:$C$14, 3, 0)</f>
        <v>2500</v>
      </c>
      <c r="V1185" s="7">
        <f>Data[[#This Row],[pledged]]*VLOOKUP(Data[[#This Row],[currency]], 'Exchange Rates'!$A$1:$C$14, 3, 0)</f>
        <v>100</v>
      </c>
    </row>
    <row r="1186" spans="1:22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1.0493636363636363</v>
      </c>
      <c r="P1186" s="7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2">
        <f t="shared" si="108"/>
        <v>42741.599664351852</v>
      </c>
      <c r="T1186" s="12">
        <f t="shared" si="109"/>
        <v>42772.599664351852</v>
      </c>
      <c r="U1186" s="7">
        <f>Data[[#This Row],[goal]]*VLOOKUP(Data[[#This Row],[currency]], 'Exchange Rates'!$A$1:$C$14, 3, 0)</f>
        <v>16940</v>
      </c>
      <c r="V1186" s="7">
        <f>Data[[#This Row],[pledged]]*VLOOKUP(Data[[#This Row],[currency]], 'Exchange Rates'!$A$1:$C$14, 3, 0)</f>
        <v>17776.22</v>
      </c>
    </row>
    <row r="1187" spans="1:22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1.0544</v>
      </c>
      <c r="P1187" s="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2">
        <f t="shared" si="108"/>
        <v>42130.865150462967</v>
      </c>
      <c r="T1187" s="12">
        <f t="shared" si="109"/>
        <v>42163.166666666672</v>
      </c>
      <c r="U1187" s="7">
        <f>Data[[#This Row],[goal]]*VLOOKUP(Data[[#This Row],[currency]], 'Exchange Rates'!$A$1:$C$14, 3, 0)</f>
        <v>12500</v>
      </c>
      <c r="V1187" s="7">
        <f>Data[[#This Row],[pledged]]*VLOOKUP(Data[[#This Row],[currency]], 'Exchange Rates'!$A$1:$C$14, 3, 0)</f>
        <v>13180</v>
      </c>
    </row>
    <row r="1188" spans="1:22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1.0673333333333332</v>
      </c>
      <c r="P1188" s="7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2">
        <f t="shared" si="108"/>
        <v>42123.86336805555</v>
      </c>
      <c r="T1188" s="12">
        <f t="shared" si="109"/>
        <v>42156.945833333331</v>
      </c>
      <c r="U1188" s="7">
        <f>Data[[#This Row],[goal]]*VLOOKUP(Data[[#This Row],[currency]], 'Exchange Rates'!$A$1:$C$14, 3, 0)</f>
        <v>5775</v>
      </c>
      <c r="V1188" s="7">
        <f>Data[[#This Row],[pledged]]*VLOOKUP(Data[[#This Row],[currency]], 'Exchange Rates'!$A$1:$C$14, 3, 0)</f>
        <v>6163.85</v>
      </c>
    </row>
    <row r="1189" spans="1:22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1.0412571428571429</v>
      </c>
      <c r="P1189" s="7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2">
        <f t="shared" si="108"/>
        <v>42109.894942129627</v>
      </c>
      <c r="T1189" s="12">
        <f t="shared" si="109"/>
        <v>42141.75</v>
      </c>
      <c r="U1189" s="7">
        <f>Data[[#This Row],[goal]]*VLOOKUP(Data[[#This Row],[currency]], 'Exchange Rates'!$A$1:$C$14, 3, 0)</f>
        <v>8750</v>
      </c>
      <c r="V1189" s="7">
        <f>Data[[#This Row],[pledged]]*VLOOKUP(Data[[#This Row],[currency]], 'Exchange Rates'!$A$1:$C$14, 3, 0)</f>
        <v>9111</v>
      </c>
    </row>
    <row r="1190" spans="1:22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1.6054999999999999</v>
      </c>
      <c r="P1190" s="7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2">
        <f t="shared" si="108"/>
        <v>42711.700694444444</v>
      </c>
      <c r="T1190" s="12">
        <f t="shared" si="109"/>
        <v>42732.700694444444</v>
      </c>
      <c r="U1190" s="7">
        <f>Data[[#This Row],[goal]]*VLOOKUP(Data[[#This Row],[currency]], 'Exchange Rates'!$A$1:$C$14, 3, 0)</f>
        <v>2640</v>
      </c>
      <c r="V1190" s="7">
        <f>Data[[#This Row],[pledged]]*VLOOKUP(Data[[#This Row],[currency]], 'Exchange Rates'!$A$1:$C$14, 3, 0)</f>
        <v>4238.5200000000004</v>
      </c>
    </row>
    <row r="1191" spans="1:22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1.0777777777777777</v>
      </c>
      <c r="P1191" s="7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2">
        <f t="shared" si="108"/>
        <v>42529.979108796295</v>
      </c>
      <c r="T1191" s="12">
        <f t="shared" si="109"/>
        <v>42550.979108796295</v>
      </c>
      <c r="U1191" s="7">
        <f>Data[[#This Row],[goal]]*VLOOKUP(Data[[#This Row],[currency]], 'Exchange Rates'!$A$1:$C$14, 3, 0)</f>
        <v>9000</v>
      </c>
      <c r="V1191" s="7">
        <f>Data[[#This Row],[pledged]]*VLOOKUP(Data[[#This Row],[currency]], 'Exchange Rates'!$A$1:$C$14, 3, 0)</f>
        <v>9700</v>
      </c>
    </row>
    <row r="1192" spans="1:22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1.35</v>
      </c>
      <c r="P1192" s="7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2">
        <f t="shared" si="108"/>
        <v>41852.665798611109</v>
      </c>
      <c r="T1192" s="12">
        <f t="shared" si="109"/>
        <v>41882.665798611109</v>
      </c>
      <c r="U1192" s="7">
        <f>Data[[#This Row],[goal]]*VLOOKUP(Data[[#This Row],[currency]], 'Exchange Rates'!$A$1:$C$14, 3, 0)</f>
        <v>500</v>
      </c>
      <c r="V1192" s="7">
        <f>Data[[#This Row],[pledged]]*VLOOKUP(Data[[#This Row],[currency]], 'Exchange Rates'!$A$1:$C$14, 3, 0)</f>
        <v>675</v>
      </c>
    </row>
    <row r="1193" spans="1:22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1.0907407407407408</v>
      </c>
      <c r="P1193" s="7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2">
        <f t="shared" si="108"/>
        <v>42419.603703703702</v>
      </c>
      <c r="T1193" s="12">
        <f t="shared" si="109"/>
        <v>42449.562037037031</v>
      </c>
      <c r="U1193" s="7">
        <f>Data[[#This Row],[goal]]*VLOOKUP(Data[[#This Row],[currency]], 'Exchange Rates'!$A$1:$C$14, 3, 0)</f>
        <v>2700</v>
      </c>
      <c r="V1193" s="7">
        <f>Data[[#This Row],[pledged]]*VLOOKUP(Data[[#This Row],[currency]], 'Exchange Rates'!$A$1:$C$14, 3, 0)</f>
        <v>2945</v>
      </c>
    </row>
    <row r="1194" spans="1:22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2.9</v>
      </c>
      <c r="P1194" s="7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2">
        <f t="shared" si="108"/>
        <v>42747.506689814814</v>
      </c>
      <c r="T1194" s="12">
        <f t="shared" si="109"/>
        <v>42777.506689814814</v>
      </c>
      <c r="U1194" s="7">
        <f>Data[[#This Row],[goal]]*VLOOKUP(Data[[#This Row],[currency]], 'Exchange Rates'!$A$1:$C$14, 3, 0)</f>
        <v>77</v>
      </c>
      <c r="V1194" s="7">
        <f>Data[[#This Row],[pledged]]*VLOOKUP(Data[[#This Row],[currency]], 'Exchange Rates'!$A$1:$C$14, 3, 0)</f>
        <v>223.3</v>
      </c>
    </row>
    <row r="1195" spans="1:22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1.0395714285714286</v>
      </c>
      <c r="P1195" s="7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2">
        <f t="shared" si="108"/>
        <v>42409.776076388895</v>
      </c>
      <c r="T1195" s="12">
        <f t="shared" si="109"/>
        <v>42469.734409722223</v>
      </c>
      <c r="U1195" s="7">
        <f>Data[[#This Row],[goal]]*VLOOKUP(Data[[#This Row],[currency]], 'Exchange Rates'!$A$1:$C$14, 3, 0)</f>
        <v>21000</v>
      </c>
      <c r="V1195" s="7">
        <f>Data[[#This Row],[pledged]]*VLOOKUP(Data[[#This Row],[currency]], 'Exchange Rates'!$A$1:$C$14, 3, 0)</f>
        <v>21831</v>
      </c>
    </row>
    <row r="1196" spans="1:22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3.2223999999999999</v>
      </c>
      <c r="P1196" s="7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2">
        <f t="shared" si="108"/>
        <v>42072.488182870366</v>
      </c>
      <c r="T1196" s="12">
        <f t="shared" si="109"/>
        <v>42102.488182870366</v>
      </c>
      <c r="U1196" s="7">
        <f>Data[[#This Row],[goal]]*VLOOKUP(Data[[#This Row],[currency]], 'Exchange Rates'!$A$1:$C$14, 3, 0)</f>
        <v>10500</v>
      </c>
      <c r="V1196" s="7">
        <f>Data[[#This Row],[pledged]]*VLOOKUP(Data[[#This Row],[currency]], 'Exchange Rates'!$A$1:$C$14, 3, 0)</f>
        <v>33835.199999999997</v>
      </c>
    </row>
    <row r="1197" spans="1:22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1.35</v>
      </c>
      <c r="P1197" s="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2">
        <f t="shared" si="108"/>
        <v>42298.34783564815</v>
      </c>
      <c r="T1197" s="12">
        <f t="shared" si="109"/>
        <v>42358.375</v>
      </c>
      <c r="U1197" s="7">
        <f>Data[[#This Row],[goal]]*VLOOKUP(Data[[#This Row],[currency]], 'Exchange Rates'!$A$1:$C$14, 3, 0)</f>
        <v>8400</v>
      </c>
      <c r="V1197" s="7">
        <f>Data[[#This Row],[pledged]]*VLOOKUP(Data[[#This Row],[currency]], 'Exchange Rates'!$A$1:$C$14, 3, 0)</f>
        <v>11340</v>
      </c>
    </row>
    <row r="1198" spans="1:22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2.6991034482758622</v>
      </c>
      <c r="P1198" s="7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2">
        <f t="shared" si="108"/>
        <v>42326.818738425922</v>
      </c>
      <c r="T1198" s="12">
        <f t="shared" si="109"/>
        <v>42356.818738425922</v>
      </c>
      <c r="U1198" s="7">
        <f>Data[[#This Row],[goal]]*VLOOKUP(Data[[#This Row],[currency]], 'Exchange Rates'!$A$1:$C$14, 3, 0)</f>
        <v>11165</v>
      </c>
      <c r="V1198" s="7">
        <f>Data[[#This Row],[pledged]]*VLOOKUP(Data[[#This Row],[currency]], 'Exchange Rates'!$A$1:$C$14, 3, 0)</f>
        <v>30135.49</v>
      </c>
    </row>
    <row r="1199" spans="1:22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2.5329333333333333</v>
      </c>
      <c r="P1199" s="7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2">
        <f t="shared" si="108"/>
        <v>42503.66474537037</v>
      </c>
      <c r="T1199" s="12">
        <f t="shared" si="109"/>
        <v>42534.249305555553</v>
      </c>
      <c r="U1199" s="7">
        <f>Data[[#This Row],[goal]]*VLOOKUP(Data[[#This Row],[currency]], 'Exchange Rates'!$A$1:$C$14, 3, 0)</f>
        <v>15000</v>
      </c>
      <c r="V1199" s="7">
        <f>Data[[#This Row],[pledged]]*VLOOKUP(Data[[#This Row],[currency]], 'Exchange Rates'!$A$1:$C$14, 3, 0)</f>
        <v>37994</v>
      </c>
    </row>
    <row r="1200" spans="1:22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2.6059999999999999</v>
      </c>
      <c r="P1200" s="7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2">
        <f t="shared" si="108"/>
        <v>42333.619050925925</v>
      </c>
      <c r="T1200" s="12">
        <f t="shared" si="109"/>
        <v>42369.125</v>
      </c>
      <c r="U1200" s="7">
        <f>Data[[#This Row],[goal]]*VLOOKUP(Data[[#This Row],[currency]], 'Exchange Rates'!$A$1:$C$14, 3, 0)</f>
        <v>3500</v>
      </c>
      <c r="V1200" s="7">
        <f>Data[[#This Row],[pledged]]*VLOOKUP(Data[[#This Row],[currency]], 'Exchange Rates'!$A$1:$C$14, 3, 0)</f>
        <v>9121</v>
      </c>
    </row>
    <row r="1201" spans="1:22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1.0131677953348381</v>
      </c>
      <c r="P1201" s="7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2">
        <f t="shared" si="108"/>
        <v>42161.770833333328</v>
      </c>
      <c r="T1201" s="12">
        <f t="shared" si="109"/>
        <v>42193.770833333328</v>
      </c>
      <c r="U1201" s="7">
        <f>Data[[#This Row],[goal]]*VLOOKUP(Data[[#This Row],[currency]], 'Exchange Rates'!$A$1:$C$14, 3, 0)</f>
        <v>2046.66</v>
      </c>
      <c r="V1201" s="7">
        <f>Data[[#This Row],[pledged]]*VLOOKUP(Data[[#This Row],[currency]], 'Exchange Rates'!$A$1:$C$14, 3, 0)</f>
        <v>2073.61</v>
      </c>
    </row>
    <row r="1202" spans="1:22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1.2560416666666667</v>
      </c>
      <c r="P1202" s="7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2">
        <f t="shared" si="108"/>
        <v>42089.477500000001</v>
      </c>
      <c r="T1202" s="12">
        <f t="shared" si="109"/>
        <v>42110.477500000001</v>
      </c>
      <c r="U1202" s="7">
        <f>Data[[#This Row],[goal]]*VLOOKUP(Data[[#This Row],[currency]], 'Exchange Rates'!$A$1:$C$14, 3, 0)</f>
        <v>4800</v>
      </c>
      <c r="V1202" s="7">
        <f>Data[[#This Row],[pledged]]*VLOOKUP(Data[[#This Row],[currency]], 'Exchange Rates'!$A$1:$C$14, 3, 0)</f>
        <v>6029</v>
      </c>
    </row>
    <row r="1203" spans="1:22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1.0243783333333334</v>
      </c>
      <c r="P1203" s="7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2">
        <f t="shared" si="108"/>
        <v>42536.60701388889</v>
      </c>
      <c r="T1203" s="12">
        <f t="shared" si="109"/>
        <v>42566.60701388889</v>
      </c>
      <c r="U1203" s="7">
        <f>Data[[#This Row],[goal]]*VLOOKUP(Data[[#This Row],[currency]], 'Exchange Rates'!$A$1:$C$14, 3, 0)</f>
        <v>4620</v>
      </c>
      <c r="V1203" s="7">
        <f>Data[[#This Row],[pledged]]*VLOOKUP(Data[[#This Row],[currency]], 'Exchange Rates'!$A$1:$C$14, 3, 0)</f>
        <v>4732.6279000000004</v>
      </c>
    </row>
    <row r="1204" spans="1:22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1.99244</v>
      </c>
      <c r="P1204" s="7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2">
        <f t="shared" si="108"/>
        <v>42152.288819444439</v>
      </c>
      <c r="T1204" s="12">
        <f t="shared" si="109"/>
        <v>42182.288819444439</v>
      </c>
      <c r="U1204" s="7">
        <f>Data[[#This Row],[goal]]*VLOOKUP(Data[[#This Row],[currency]], 'Exchange Rates'!$A$1:$C$14, 3, 0)</f>
        <v>34250</v>
      </c>
      <c r="V1204" s="7">
        <f>Data[[#This Row],[pledged]]*VLOOKUP(Data[[#This Row],[currency]], 'Exchange Rates'!$A$1:$C$14, 3, 0)</f>
        <v>68241.070000000007</v>
      </c>
    </row>
    <row r="1205" spans="1:22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1.0245398773006136</v>
      </c>
      <c r="P1205" s="7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2">
        <f t="shared" si="108"/>
        <v>42125.614895833336</v>
      </c>
      <c r="T1205" s="12">
        <f t="shared" si="109"/>
        <v>42155.614895833336</v>
      </c>
      <c r="U1205" s="7">
        <f>Data[[#This Row],[goal]]*VLOOKUP(Data[[#This Row],[currency]], 'Exchange Rates'!$A$1:$C$14, 3, 0)</f>
        <v>16300</v>
      </c>
      <c r="V1205" s="7">
        <f>Data[[#This Row],[pledged]]*VLOOKUP(Data[[#This Row],[currency]], 'Exchange Rates'!$A$1:$C$14, 3, 0)</f>
        <v>16700</v>
      </c>
    </row>
    <row r="1206" spans="1:22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1.0294615384615384</v>
      </c>
      <c r="P1206" s="7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2">
        <f t="shared" si="108"/>
        <v>42297.748067129629</v>
      </c>
      <c r="T1206" s="12">
        <f t="shared" si="109"/>
        <v>42342.208333333328</v>
      </c>
      <c r="U1206" s="7">
        <f>Data[[#This Row],[goal]]*VLOOKUP(Data[[#This Row],[currency]], 'Exchange Rates'!$A$1:$C$14, 3, 0)</f>
        <v>13000</v>
      </c>
      <c r="V1206" s="7">
        <f>Data[[#This Row],[pledged]]*VLOOKUP(Data[[#This Row],[currency]], 'Exchange Rates'!$A$1:$C$14, 3, 0)</f>
        <v>13383</v>
      </c>
    </row>
    <row r="1207" spans="1:22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1.0086153846153847</v>
      </c>
      <c r="P1207" s="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2">
        <f t="shared" si="108"/>
        <v>42138.506377314814</v>
      </c>
      <c r="T1207" s="12">
        <f t="shared" si="109"/>
        <v>42168.506377314814</v>
      </c>
      <c r="U1207" s="7">
        <f>Data[[#This Row],[goal]]*VLOOKUP(Data[[#This Row],[currency]], 'Exchange Rates'!$A$1:$C$14, 3, 0)</f>
        <v>10920</v>
      </c>
      <c r="V1207" s="7">
        <f>Data[[#This Row],[pledged]]*VLOOKUP(Data[[#This Row],[currency]], 'Exchange Rates'!$A$1:$C$14, 3, 0)</f>
        <v>11014.08</v>
      </c>
    </row>
    <row r="1208" spans="1:22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1.1499999999999999</v>
      </c>
      <c r="P1208" s="7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2">
        <f t="shared" si="108"/>
        <v>42772.776076388895</v>
      </c>
      <c r="T1208" s="12">
        <f t="shared" si="109"/>
        <v>42805.561805555553</v>
      </c>
      <c r="U1208" s="7">
        <f>Data[[#This Row],[goal]]*VLOOKUP(Data[[#This Row],[currency]], 'Exchange Rates'!$A$1:$C$14, 3, 0)</f>
        <v>756</v>
      </c>
      <c r="V1208" s="7">
        <f>Data[[#This Row],[pledged]]*VLOOKUP(Data[[#This Row],[currency]], 'Exchange Rates'!$A$1:$C$14, 3, 0)</f>
        <v>869.4</v>
      </c>
    </row>
    <row r="1209" spans="1:22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1.0416766467065868</v>
      </c>
      <c r="P1209" s="7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2">
        <f t="shared" si="108"/>
        <v>42430.430243055554</v>
      </c>
      <c r="T1209" s="12">
        <f t="shared" si="109"/>
        <v>42460.416666666672</v>
      </c>
      <c r="U1209" s="7">
        <f>Data[[#This Row],[goal]]*VLOOKUP(Data[[#This Row],[currency]], 'Exchange Rates'!$A$1:$C$14, 3, 0)</f>
        <v>14028</v>
      </c>
      <c r="V1209" s="7">
        <f>Data[[#This Row],[pledged]]*VLOOKUP(Data[[#This Row],[currency]], 'Exchange Rates'!$A$1:$C$14, 3, 0)</f>
        <v>14612.64</v>
      </c>
    </row>
    <row r="1210" spans="1:22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1.5529999999999999</v>
      </c>
      <c r="P1210" s="7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2">
        <f t="shared" si="108"/>
        <v>42423.709074074075</v>
      </c>
      <c r="T1210" s="12">
        <f t="shared" si="109"/>
        <v>42453.667407407411</v>
      </c>
      <c r="U1210" s="7">
        <f>Data[[#This Row],[goal]]*VLOOKUP(Data[[#This Row],[currency]], 'Exchange Rates'!$A$1:$C$14, 3, 0)</f>
        <v>10000</v>
      </c>
      <c r="V1210" s="7">
        <f>Data[[#This Row],[pledged]]*VLOOKUP(Data[[#This Row],[currency]], 'Exchange Rates'!$A$1:$C$14, 3, 0)</f>
        <v>15530</v>
      </c>
    </row>
    <row r="1211" spans="1:22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1.06</v>
      </c>
      <c r="P1211" s="7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2">
        <f t="shared" si="108"/>
        <v>42761.846122685187</v>
      </c>
      <c r="T1211" s="12">
        <f t="shared" si="109"/>
        <v>42791.846122685187</v>
      </c>
      <c r="U1211" s="7">
        <f>Data[[#This Row],[goal]]*VLOOKUP(Data[[#This Row],[currency]], 'Exchange Rates'!$A$1:$C$14, 3, 0)</f>
        <v>6000</v>
      </c>
      <c r="V1211" s="7">
        <f>Data[[#This Row],[pledged]]*VLOOKUP(Data[[#This Row],[currency]], 'Exchange Rates'!$A$1:$C$14, 3, 0)</f>
        <v>6360</v>
      </c>
    </row>
    <row r="1212" spans="1:22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2.5431499999999998</v>
      </c>
      <c r="P1212" s="7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2">
        <f t="shared" si="108"/>
        <v>42132.941805555558</v>
      </c>
      <c r="T1212" s="12">
        <f t="shared" si="109"/>
        <v>42155.875</v>
      </c>
      <c r="U1212" s="7">
        <f>Data[[#This Row],[goal]]*VLOOKUP(Data[[#This Row],[currency]], 'Exchange Rates'!$A$1:$C$14, 3, 0)</f>
        <v>175799.99999999997</v>
      </c>
      <c r="V1212" s="7">
        <f>Data[[#This Row],[pledged]]*VLOOKUP(Data[[#This Row],[currency]], 'Exchange Rates'!$A$1:$C$14, 3, 0)</f>
        <v>447085.76999999996</v>
      </c>
    </row>
    <row r="1213" spans="1:22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1.0109999999999999</v>
      </c>
      <c r="P1213" s="7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2">
        <f t="shared" si="108"/>
        <v>42515.866446759261</v>
      </c>
      <c r="T1213" s="12">
        <f t="shared" si="109"/>
        <v>42530.866446759261</v>
      </c>
      <c r="U1213" s="7">
        <f>Data[[#This Row],[goal]]*VLOOKUP(Data[[#This Row],[currency]], 'Exchange Rates'!$A$1:$C$14, 3, 0)</f>
        <v>1320</v>
      </c>
      <c r="V1213" s="7">
        <f>Data[[#This Row],[pledged]]*VLOOKUP(Data[[#This Row],[currency]], 'Exchange Rates'!$A$1:$C$14, 3, 0)</f>
        <v>1334.52</v>
      </c>
    </row>
    <row r="1214" spans="1:22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1.2904</v>
      </c>
      <c r="P1214" s="7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2">
        <f t="shared" si="108"/>
        <v>42318.950173611112</v>
      </c>
      <c r="T1214" s="12">
        <f t="shared" si="109"/>
        <v>42335.041666666672</v>
      </c>
      <c r="U1214" s="7">
        <f>Data[[#This Row],[goal]]*VLOOKUP(Data[[#This Row],[currency]], 'Exchange Rates'!$A$1:$C$14, 3, 0)</f>
        <v>2500</v>
      </c>
      <c r="V1214" s="7">
        <f>Data[[#This Row],[pledged]]*VLOOKUP(Data[[#This Row],[currency]], 'Exchange Rates'!$A$1:$C$14, 3, 0)</f>
        <v>3226</v>
      </c>
    </row>
    <row r="1215" spans="1:22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1.0223076923076924</v>
      </c>
      <c r="P1215" s="7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2">
        <f t="shared" si="108"/>
        <v>42731.755787037036</v>
      </c>
      <c r="T1215" s="12">
        <f t="shared" si="109"/>
        <v>42766.755787037036</v>
      </c>
      <c r="U1215" s="7">
        <f>Data[[#This Row],[goal]]*VLOOKUP(Data[[#This Row],[currency]], 'Exchange Rates'!$A$1:$C$14, 3, 0)</f>
        <v>5005</v>
      </c>
      <c r="V1215" s="7">
        <f>Data[[#This Row],[pledged]]*VLOOKUP(Data[[#This Row],[currency]], 'Exchange Rates'!$A$1:$C$14, 3, 0)</f>
        <v>5116.6500000000005</v>
      </c>
    </row>
    <row r="1216" spans="1:22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1.3180000000000001</v>
      </c>
      <c r="P1216" s="7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2">
        <f t="shared" si="108"/>
        <v>42104.840335648143</v>
      </c>
      <c r="T1216" s="12">
        <f t="shared" si="109"/>
        <v>42164.840335648143</v>
      </c>
      <c r="U1216" s="7">
        <f>Data[[#This Row],[goal]]*VLOOKUP(Data[[#This Row],[currency]], 'Exchange Rates'!$A$1:$C$14, 3, 0)</f>
        <v>2000</v>
      </c>
      <c r="V1216" s="7">
        <f>Data[[#This Row],[pledged]]*VLOOKUP(Data[[#This Row],[currency]], 'Exchange Rates'!$A$1:$C$14, 3, 0)</f>
        <v>2636</v>
      </c>
    </row>
    <row r="1217" spans="1:22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7.8608020000000005</v>
      </c>
      <c r="P1217" s="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2">
        <f t="shared" si="108"/>
        <v>41759.923101851848</v>
      </c>
      <c r="T1217" s="12">
        <f t="shared" si="109"/>
        <v>41789.923101851848</v>
      </c>
      <c r="U1217" s="7">
        <f>Data[[#This Row],[goal]]*VLOOKUP(Data[[#This Row],[currency]], 'Exchange Rates'!$A$1:$C$14, 3, 0)</f>
        <v>5000</v>
      </c>
      <c r="V1217" s="7">
        <f>Data[[#This Row],[pledged]]*VLOOKUP(Data[[#This Row],[currency]], 'Exchange Rates'!$A$1:$C$14, 3, 0)</f>
        <v>39304.01</v>
      </c>
    </row>
    <row r="1218" spans="1:22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1.4570000000000001</v>
      </c>
      <c r="P1218" s="7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2">
        <f t="shared" ref="S1218:S1281" si="114">(((J1218/60)/60)/24)+DATE(1970,1,1)</f>
        <v>42247.616400462968</v>
      </c>
      <c r="T1218" s="12">
        <f t="shared" ref="T1218:T1281" si="115">(((I1218/60)/60)/24)+DATE(1970,1,1)</f>
        <v>42279.960416666669</v>
      </c>
      <c r="U1218" s="7">
        <f>Data[[#This Row],[goal]]*VLOOKUP(Data[[#This Row],[currency]], 'Exchange Rates'!$A$1:$C$14, 3, 0)</f>
        <v>14000</v>
      </c>
      <c r="V1218" s="7">
        <f>Data[[#This Row],[pledged]]*VLOOKUP(Data[[#This Row],[currency]], 'Exchange Rates'!$A$1:$C$14, 3, 0)</f>
        <v>20398</v>
      </c>
    </row>
    <row r="1219" spans="1:22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E1219/D1219</f>
        <v>1.026</v>
      </c>
      <c r="P1219" s="7">
        <f t="shared" ref="P1219:P1282" si="117">IF(L1219 = 0, 0, E1219/L1219)</f>
        <v>148.57377049180329</v>
      </c>
      <c r="Q1219" t="str">
        <f t="shared" ref="Q1219:Q1282" si="118">MID(N1219, 1, FIND("/", N1219)-1)</f>
        <v>photography</v>
      </c>
      <c r="R1219" t="str">
        <f t="shared" ref="R1219:R1282" si="119">MID(N1219,  FIND("/", N1219)+1, 100)</f>
        <v>photobooks</v>
      </c>
      <c r="S1219" s="12">
        <f t="shared" si="114"/>
        <v>42535.809490740736</v>
      </c>
      <c r="T1219" s="12">
        <f t="shared" si="115"/>
        <v>42565.809490740736</v>
      </c>
      <c r="U1219" s="7">
        <f>Data[[#This Row],[goal]]*VLOOKUP(Data[[#This Row],[currency]], 'Exchange Rates'!$A$1:$C$14, 3, 0)</f>
        <v>26500</v>
      </c>
      <c r="V1219" s="7">
        <f>Data[[#This Row],[pledged]]*VLOOKUP(Data[[#This Row],[currency]], 'Exchange Rates'!$A$1:$C$14, 3, 0)</f>
        <v>27189</v>
      </c>
    </row>
    <row r="1220" spans="1:22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1.7227777777777777</v>
      </c>
      <c r="P1220" s="7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2">
        <f t="shared" si="114"/>
        <v>42278.662037037036</v>
      </c>
      <c r="T1220" s="12">
        <f t="shared" si="115"/>
        <v>42309.125</v>
      </c>
      <c r="U1220" s="7">
        <f>Data[[#This Row],[goal]]*VLOOKUP(Data[[#This Row],[currency]], 'Exchange Rates'!$A$1:$C$14, 3, 0)</f>
        <v>9000</v>
      </c>
      <c r="V1220" s="7">
        <f>Data[[#This Row],[pledged]]*VLOOKUP(Data[[#This Row],[currency]], 'Exchange Rates'!$A$1:$C$14, 3, 0)</f>
        <v>15505</v>
      </c>
    </row>
    <row r="1221" spans="1:22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1.5916819571865444</v>
      </c>
      <c r="P1221" s="7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2">
        <f t="shared" si="114"/>
        <v>42633.461956018517</v>
      </c>
      <c r="T1221" s="12">
        <f t="shared" si="115"/>
        <v>42663.461956018517</v>
      </c>
      <c r="U1221" s="7">
        <f>Data[[#This Row],[goal]]*VLOOKUP(Data[[#This Row],[currency]], 'Exchange Rates'!$A$1:$C$14, 3, 0)</f>
        <v>16350</v>
      </c>
      <c r="V1221" s="7">
        <f>Data[[#This Row],[pledged]]*VLOOKUP(Data[[#This Row],[currency]], 'Exchange Rates'!$A$1:$C$14, 3, 0)</f>
        <v>26024</v>
      </c>
    </row>
    <row r="1222" spans="1:22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1.0376666666666667</v>
      </c>
      <c r="P1222" s="7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2">
        <f t="shared" si="114"/>
        <v>42211.628611111111</v>
      </c>
      <c r="T1222" s="12">
        <f t="shared" si="115"/>
        <v>42241.628611111111</v>
      </c>
      <c r="U1222" s="7">
        <f>Data[[#This Row],[goal]]*VLOOKUP(Data[[#This Row],[currency]], 'Exchange Rates'!$A$1:$C$14, 3, 0)</f>
        <v>12600</v>
      </c>
      <c r="V1222" s="7">
        <f>Data[[#This Row],[pledged]]*VLOOKUP(Data[[#This Row],[currency]], 'Exchange Rates'!$A$1:$C$14, 3, 0)</f>
        <v>13074.6</v>
      </c>
    </row>
    <row r="1223" spans="1:22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1.1140954545454547</v>
      </c>
      <c r="P1223" s="7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2">
        <f t="shared" si="114"/>
        <v>42680.47555555556</v>
      </c>
      <c r="T1223" s="12">
        <f t="shared" si="115"/>
        <v>42708</v>
      </c>
      <c r="U1223" s="7">
        <f>Data[[#This Row],[goal]]*VLOOKUP(Data[[#This Row],[currency]], 'Exchange Rates'!$A$1:$C$14, 3, 0)</f>
        <v>1694</v>
      </c>
      <c r="V1223" s="7">
        <f>Data[[#This Row],[pledged]]*VLOOKUP(Data[[#This Row],[currency]], 'Exchange Rates'!$A$1:$C$14, 3, 0)</f>
        <v>1887.2777000000003</v>
      </c>
    </row>
    <row r="1224" spans="1:22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2.80375</v>
      </c>
      <c r="P1224" s="7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2">
        <f t="shared" si="114"/>
        <v>42430.720451388886</v>
      </c>
      <c r="T1224" s="12">
        <f t="shared" si="115"/>
        <v>42461.166666666672</v>
      </c>
      <c r="U1224" s="7">
        <f>Data[[#This Row],[goal]]*VLOOKUP(Data[[#This Row],[currency]], 'Exchange Rates'!$A$1:$C$14, 3, 0)</f>
        <v>5280</v>
      </c>
      <c r="V1224" s="7">
        <f>Data[[#This Row],[pledged]]*VLOOKUP(Data[[#This Row],[currency]], 'Exchange Rates'!$A$1:$C$14, 3, 0)</f>
        <v>14803.800000000001</v>
      </c>
    </row>
    <row r="1225" spans="1:22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1.1210606060606061</v>
      </c>
      <c r="P1225" s="7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2">
        <f t="shared" si="114"/>
        <v>42654.177187499998</v>
      </c>
      <c r="T1225" s="12">
        <f t="shared" si="115"/>
        <v>42684.218854166669</v>
      </c>
      <c r="U1225" s="7">
        <f>Data[[#This Row],[goal]]*VLOOKUP(Data[[#This Row],[currency]], 'Exchange Rates'!$A$1:$C$14, 3, 0)</f>
        <v>19800</v>
      </c>
      <c r="V1225" s="7">
        <f>Data[[#This Row],[pledged]]*VLOOKUP(Data[[#This Row],[currency]], 'Exchange Rates'!$A$1:$C$14, 3, 0)</f>
        <v>22197</v>
      </c>
    </row>
    <row r="1226" spans="1:22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7.0666666666666669E-2</v>
      </c>
      <c r="P1226" s="7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2">
        <f t="shared" si="114"/>
        <v>41736.549791666665</v>
      </c>
      <c r="T1226" s="12">
        <f t="shared" si="115"/>
        <v>41796.549791666665</v>
      </c>
      <c r="U1226" s="7">
        <f>Data[[#This Row],[goal]]*VLOOKUP(Data[[#This Row],[currency]], 'Exchange Rates'!$A$1:$C$14, 3, 0)</f>
        <v>15000</v>
      </c>
      <c r="V1226" s="7">
        <f>Data[[#This Row],[pledged]]*VLOOKUP(Data[[#This Row],[currency]], 'Exchange Rates'!$A$1:$C$14, 3, 0)</f>
        <v>1060</v>
      </c>
    </row>
    <row r="1227" spans="1:22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4.3999999999999997E-2</v>
      </c>
      <c r="P1227" s="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2">
        <f t="shared" si="114"/>
        <v>41509.905995370369</v>
      </c>
      <c r="T1227" s="12">
        <f t="shared" si="115"/>
        <v>41569.905995370369</v>
      </c>
      <c r="U1227" s="7">
        <f>Data[[#This Row],[goal]]*VLOOKUP(Data[[#This Row],[currency]], 'Exchange Rates'!$A$1:$C$14, 3, 0)</f>
        <v>3000</v>
      </c>
      <c r="V1227" s="7">
        <f>Data[[#This Row],[pledged]]*VLOOKUP(Data[[#This Row],[currency]], 'Exchange Rates'!$A$1:$C$14, 3, 0)</f>
        <v>132</v>
      </c>
    </row>
    <row r="1228" spans="1:22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3.8739999999999997E-2</v>
      </c>
      <c r="P1228" s="7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2">
        <f t="shared" si="114"/>
        <v>41715.874780092592</v>
      </c>
      <c r="T1228" s="12">
        <f t="shared" si="115"/>
        <v>41750.041666666664</v>
      </c>
      <c r="U1228" s="7">
        <f>Data[[#This Row],[goal]]*VLOOKUP(Data[[#This Row],[currency]], 'Exchange Rates'!$A$1:$C$14, 3, 0)</f>
        <v>50000</v>
      </c>
      <c r="V1228" s="7">
        <f>Data[[#This Row],[pledged]]*VLOOKUP(Data[[#This Row],[currency]], 'Exchange Rates'!$A$1:$C$14, 3, 0)</f>
        <v>1937</v>
      </c>
    </row>
    <row r="1229" spans="1:22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 s="7">
        <f t="shared" si="117"/>
        <v>0</v>
      </c>
      <c r="Q1229" t="str">
        <f t="shared" si="118"/>
        <v>music</v>
      </c>
      <c r="R1229" t="str">
        <f t="shared" si="119"/>
        <v>world music</v>
      </c>
      <c r="S1229" s="12">
        <f t="shared" si="114"/>
        <v>41827.919166666667</v>
      </c>
      <c r="T1229" s="12">
        <f t="shared" si="115"/>
        <v>41858.291666666664</v>
      </c>
      <c r="U1229" s="7">
        <f>Data[[#This Row],[goal]]*VLOOKUP(Data[[#This Row],[currency]], 'Exchange Rates'!$A$1:$C$14, 3, 0)</f>
        <v>2000</v>
      </c>
      <c r="V1229" s="7">
        <f>Data[[#This Row],[pledged]]*VLOOKUP(Data[[#This Row],[currency]], 'Exchange Rates'!$A$1:$C$14, 3, 0)</f>
        <v>0</v>
      </c>
    </row>
    <row r="1230" spans="1:22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0.29299999999999998</v>
      </c>
      <c r="P1230" s="7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2">
        <f t="shared" si="114"/>
        <v>40754.729259259257</v>
      </c>
      <c r="T1230" s="12">
        <f t="shared" si="115"/>
        <v>40814.729259259257</v>
      </c>
      <c r="U1230" s="7">
        <f>Data[[#This Row],[goal]]*VLOOKUP(Data[[#This Row],[currency]], 'Exchange Rates'!$A$1:$C$14, 3, 0)</f>
        <v>5000</v>
      </c>
      <c r="V1230" s="7">
        <f>Data[[#This Row],[pledged]]*VLOOKUP(Data[[#This Row],[currency]], 'Exchange Rates'!$A$1:$C$14, 3, 0)</f>
        <v>1465</v>
      </c>
    </row>
    <row r="1231" spans="1:22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9.0909090909090905E-3</v>
      </c>
      <c r="P1231" s="7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2">
        <f t="shared" si="114"/>
        <v>40985.459803240738</v>
      </c>
      <c r="T1231" s="12">
        <f t="shared" si="115"/>
        <v>41015.666666666664</v>
      </c>
      <c r="U1231" s="7">
        <f>Data[[#This Row],[goal]]*VLOOKUP(Data[[#This Row],[currency]], 'Exchange Rates'!$A$1:$C$14, 3, 0)</f>
        <v>2750</v>
      </c>
      <c r="V1231" s="7">
        <f>Data[[#This Row],[pledged]]*VLOOKUP(Data[[#This Row],[currency]], 'Exchange Rates'!$A$1:$C$14, 3, 0)</f>
        <v>25</v>
      </c>
    </row>
    <row r="1232" spans="1:22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 s="7">
        <f t="shared" si="117"/>
        <v>0</v>
      </c>
      <c r="Q1232" t="str">
        <f t="shared" si="118"/>
        <v>music</v>
      </c>
      <c r="R1232" t="str">
        <f t="shared" si="119"/>
        <v>world music</v>
      </c>
      <c r="S1232" s="12">
        <f t="shared" si="114"/>
        <v>40568.972569444442</v>
      </c>
      <c r="T1232" s="12">
        <f t="shared" si="115"/>
        <v>40598.972569444442</v>
      </c>
      <c r="U1232" s="7">
        <f>Data[[#This Row],[goal]]*VLOOKUP(Data[[#This Row],[currency]], 'Exchange Rates'!$A$1:$C$14, 3, 0)</f>
        <v>500000</v>
      </c>
      <c r="V1232" s="7">
        <f>Data[[#This Row],[pledged]]*VLOOKUP(Data[[#This Row],[currency]], 'Exchange Rates'!$A$1:$C$14, 3, 0)</f>
        <v>0</v>
      </c>
    </row>
    <row r="1233" spans="1:22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 s="7">
        <f t="shared" si="117"/>
        <v>0</v>
      </c>
      <c r="Q1233" t="str">
        <f t="shared" si="118"/>
        <v>music</v>
      </c>
      <c r="R1233" t="str">
        <f t="shared" si="119"/>
        <v>world music</v>
      </c>
      <c r="S1233" s="12">
        <f t="shared" si="114"/>
        <v>42193.941759259258</v>
      </c>
      <c r="T1233" s="12">
        <f t="shared" si="115"/>
        <v>42244.041666666672</v>
      </c>
      <c r="U1233" s="7">
        <f>Data[[#This Row],[goal]]*VLOOKUP(Data[[#This Row],[currency]], 'Exchange Rates'!$A$1:$C$14, 3, 0)</f>
        <v>5000</v>
      </c>
      <c r="V1233" s="7">
        <f>Data[[#This Row],[pledged]]*VLOOKUP(Data[[#This Row],[currency]], 'Exchange Rates'!$A$1:$C$14, 3, 0)</f>
        <v>0</v>
      </c>
    </row>
    <row r="1234" spans="1:22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8.0000000000000002E-3</v>
      </c>
      <c r="P1234" s="7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2">
        <f t="shared" si="114"/>
        <v>41506.848032407412</v>
      </c>
      <c r="T1234" s="12">
        <f t="shared" si="115"/>
        <v>41553.848032407412</v>
      </c>
      <c r="U1234" s="7">
        <f>Data[[#This Row],[goal]]*VLOOKUP(Data[[#This Row],[currency]], 'Exchange Rates'!$A$1:$C$14, 3, 0)</f>
        <v>5000</v>
      </c>
      <c r="V1234" s="7">
        <f>Data[[#This Row],[pledged]]*VLOOKUP(Data[[#This Row],[currency]], 'Exchange Rates'!$A$1:$C$14, 3, 0)</f>
        <v>40</v>
      </c>
    </row>
    <row r="1235" spans="1:22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0.11600000000000001</v>
      </c>
      <c r="P1235" s="7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2">
        <f t="shared" si="114"/>
        <v>40939.948773148149</v>
      </c>
      <c r="T1235" s="12">
        <f t="shared" si="115"/>
        <v>40960.948773148149</v>
      </c>
      <c r="U1235" s="7">
        <f>Data[[#This Row],[goal]]*VLOOKUP(Data[[#This Row],[currency]], 'Exchange Rates'!$A$1:$C$14, 3, 0)</f>
        <v>1000</v>
      </c>
      <c r="V1235" s="7">
        <f>Data[[#This Row],[pledged]]*VLOOKUP(Data[[#This Row],[currency]], 'Exchange Rates'!$A$1:$C$14, 3, 0)</f>
        <v>116</v>
      </c>
    </row>
    <row r="1236" spans="1:22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 s="7">
        <f t="shared" si="117"/>
        <v>0</v>
      </c>
      <c r="Q1236" t="str">
        <f t="shared" si="118"/>
        <v>music</v>
      </c>
      <c r="R1236" t="str">
        <f t="shared" si="119"/>
        <v>world music</v>
      </c>
      <c r="S1236" s="12">
        <f t="shared" si="114"/>
        <v>42007.788680555561</v>
      </c>
      <c r="T1236" s="12">
        <f t="shared" si="115"/>
        <v>42037.788680555561</v>
      </c>
      <c r="U1236" s="7">
        <f>Data[[#This Row],[goal]]*VLOOKUP(Data[[#This Row],[currency]], 'Exchange Rates'!$A$1:$C$14, 3, 0)</f>
        <v>38500</v>
      </c>
      <c r="V1236" s="7">
        <f>Data[[#This Row],[pledged]]*VLOOKUP(Data[[#This Row],[currency]], 'Exchange Rates'!$A$1:$C$14, 3, 0)</f>
        <v>0</v>
      </c>
    </row>
    <row r="1237" spans="1:22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2.787363950092912E-2</v>
      </c>
      <c r="P1237" s="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2">
        <f t="shared" si="114"/>
        <v>41583.135405092595</v>
      </c>
      <c r="T1237" s="12">
        <f t="shared" si="115"/>
        <v>41623.135405092595</v>
      </c>
      <c r="U1237" s="7">
        <f>Data[[#This Row],[goal]]*VLOOKUP(Data[[#This Row],[currency]], 'Exchange Rates'!$A$1:$C$14, 3, 0)</f>
        <v>7534</v>
      </c>
      <c r="V1237" s="7">
        <f>Data[[#This Row],[pledged]]*VLOOKUP(Data[[#This Row],[currency]], 'Exchange Rates'!$A$1:$C$14, 3, 0)</f>
        <v>210</v>
      </c>
    </row>
    <row r="1238" spans="1:22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 s="7">
        <f t="shared" si="117"/>
        <v>0</v>
      </c>
      <c r="Q1238" t="str">
        <f t="shared" si="118"/>
        <v>music</v>
      </c>
      <c r="R1238" t="str">
        <f t="shared" si="119"/>
        <v>world music</v>
      </c>
      <c r="S1238" s="12">
        <f t="shared" si="114"/>
        <v>41110.680138888885</v>
      </c>
      <c r="T1238" s="12">
        <f t="shared" si="115"/>
        <v>41118.666666666664</v>
      </c>
      <c r="U1238" s="7">
        <f>Data[[#This Row],[goal]]*VLOOKUP(Data[[#This Row],[currency]], 'Exchange Rates'!$A$1:$C$14, 3, 0)</f>
        <v>2500</v>
      </c>
      <c r="V1238" s="7">
        <f>Data[[#This Row],[pledged]]*VLOOKUP(Data[[#This Row],[currency]], 'Exchange Rates'!$A$1:$C$14, 3, 0)</f>
        <v>0</v>
      </c>
    </row>
    <row r="1239" spans="1:22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 s="7">
        <f t="shared" si="117"/>
        <v>0</v>
      </c>
      <c r="Q1239" t="str">
        <f t="shared" si="118"/>
        <v>music</v>
      </c>
      <c r="R1239" t="str">
        <f t="shared" si="119"/>
        <v>world music</v>
      </c>
      <c r="S1239" s="12">
        <f t="shared" si="114"/>
        <v>41125.283159722225</v>
      </c>
      <c r="T1239" s="12">
        <f t="shared" si="115"/>
        <v>41145.283159722225</v>
      </c>
      <c r="U1239" s="7">
        <f>Data[[#This Row],[goal]]*VLOOKUP(Data[[#This Row],[currency]], 'Exchange Rates'!$A$1:$C$14, 3, 0)</f>
        <v>25000</v>
      </c>
      <c r="V1239" s="7">
        <f>Data[[#This Row],[pledged]]*VLOOKUP(Data[[#This Row],[currency]], 'Exchange Rates'!$A$1:$C$14, 3, 0)</f>
        <v>0</v>
      </c>
    </row>
    <row r="1240" spans="1:22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0.17799999999999999</v>
      </c>
      <c r="P1240" s="7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2">
        <f t="shared" si="114"/>
        <v>40731.61037037037</v>
      </c>
      <c r="T1240" s="12">
        <f t="shared" si="115"/>
        <v>40761.61037037037</v>
      </c>
      <c r="U1240" s="7">
        <f>Data[[#This Row],[goal]]*VLOOKUP(Data[[#This Row],[currency]], 'Exchange Rates'!$A$1:$C$14, 3, 0)</f>
        <v>1000</v>
      </c>
      <c r="V1240" s="7">
        <f>Data[[#This Row],[pledged]]*VLOOKUP(Data[[#This Row],[currency]], 'Exchange Rates'!$A$1:$C$14, 3, 0)</f>
        <v>178</v>
      </c>
    </row>
    <row r="1241" spans="1:22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 s="7">
        <f t="shared" si="117"/>
        <v>0</v>
      </c>
      <c r="Q1241" t="str">
        <f t="shared" si="118"/>
        <v>music</v>
      </c>
      <c r="R1241" t="str">
        <f t="shared" si="119"/>
        <v>world music</v>
      </c>
      <c r="S1241" s="12">
        <f t="shared" si="114"/>
        <v>40883.962581018517</v>
      </c>
      <c r="T1241" s="12">
        <f t="shared" si="115"/>
        <v>40913.962581018517</v>
      </c>
      <c r="U1241" s="7">
        <f>Data[[#This Row],[goal]]*VLOOKUP(Data[[#This Row],[currency]], 'Exchange Rates'!$A$1:$C$14, 3, 0)</f>
        <v>2500</v>
      </c>
      <c r="V1241" s="7">
        <f>Data[[#This Row],[pledged]]*VLOOKUP(Data[[#This Row],[currency]], 'Exchange Rates'!$A$1:$C$14, 3, 0)</f>
        <v>0</v>
      </c>
    </row>
    <row r="1242" spans="1:22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3.0124999999999999E-2</v>
      </c>
      <c r="P1242" s="7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2">
        <f t="shared" si="114"/>
        <v>41409.040011574078</v>
      </c>
      <c r="T1242" s="12">
        <f t="shared" si="115"/>
        <v>41467.910416666666</v>
      </c>
      <c r="U1242" s="7">
        <f>Data[[#This Row],[goal]]*VLOOKUP(Data[[#This Row],[currency]], 'Exchange Rates'!$A$1:$C$14, 3, 0)</f>
        <v>8000</v>
      </c>
      <c r="V1242" s="7">
        <f>Data[[#This Row],[pledged]]*VLOOKUP(Data[[#This Row],[currency]], 'Exchange Rates'!$A$1:$C$14, 3, 0)</f>
        <v>241</v>
      </c>
    </row>
    <row r="1243" spans="1:22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0.50739999999999996</v>
      </c>
      <c r="P1243" s="7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2">
        <f t="shared" si="114"/>
        <v>41923.837731481479</v>
      </c>
      <c r="T1243" s="12">
        <f t="shared" si="115"/>
        <v>41946.249305555553</v>
      </c>
      <c r="U1243" s="7">
        <f>Data[[#This Row],[goal]]*VLOOKUP(Data[[#This Row],[currency]], 'Exchange Rates'!$A$1:$C$14, 3, 0)</f>
        <v>5000</v>
      </c>
      <c r="V1243" s="7">
        <f>Data[[#This Row],[pledged]]*VLOOKUP(Data[[#This Row],[currency]], 'Exchange Rates'!$A$1:$C$14, 3, 0)</f>
        <v>2537</v>
      </c>
    </row>
    <row r="1244" spans="1:22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5.4884742041712408E-3</v>
      </c>
      <c r="P1244" s="7">
        <f t="shared" si="117"/>
        <v>5</v>
      </c>
      <c r="Q1244" t="str">
        <f t="shared" si="118"/>
        <v>music</v>
      </c>
      <c r="R1244" t="str">
        <f t="shared" si="119"/>
        <v>world music</v>
      </c>
      <c r="S1244" s="12">
        <f t="shared" si="114"/>
        <v>40782.165532407409</v>
      </c>
      <c r="T1244" s="12">
        <f t="shared" si="115"/>
        <v>40797.554166666669</v>
      </c>
      <c r="U1244" s="7">
        <f>Data[[#This Row],[goal]]*VLOOKUP(Data[[#This Row],[currency]], 'Exchange Rates'!$A$1:$C$14, 3, 0)</f>
        <v>911</v>
      </c>
      <c r="V1244" s="7">
        <f>Data[[#This Row],[pledged]]*VLOOKUP(Data[[#This Row],[currency]], 'Exchange Rates'!$A$1:$C$14, 3, 0)</f>
        <v>5</v>
      </c>
    </row>
    <row r="1245" spans="1:22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0.14091666666666666</v>
      </c>
      <c r="P1245" s="7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2">
        <f t="shared" si="114"/>
        <v>40671.879293981481</v>
      </c>
      <c r="T1245" s="12">
        <f t="shared" si="115"/>
        <v>40732.875</v>
      </c>
      <c r="U1245" s="7">
        <f>Data[[#This Row],[goal]]*VLOOKUP(Data[[#This Row],[currency]], 'Exchange Rates'!$A$1:$C$14, 3, 0)</f>
        <v>12000</v>
      </c>
      <c r="V1245" s="7">
        <f>Data[[#This Row],[pledged]]*VLOOKUP(Data[[#This Row],[currency]], 'Exchange Rates'!$A$1:$C$14, 3, 0)</f>
        <v>1691</v>
      </c>
    </row>
    <row r="1246" spans="1:22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1.038</v>
      </c>
      <c r="P1246" s="7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2">
        <f t="shared" si="114"/>
        <v>41355.825497685182</v>
      </c>
      <c r="T1246" s="12">
        <f t="shared" si="115"/>
        <v>41386.875</v>
      </c>
      <c r="U1246" s="7">
        <f>Data[[#This Row],[goal]]*VLOOKUP(Data[[#This Row],[currency]], 'Exchange Rates'!$A$1:$C$14, 3, 0)</f>
        <v>2000</v>
      </c>
      <c r="V1246" s="7">
        <f>Data[[#This Row],[pledged]]*VLOOKUP(Data[[#This Row],[currency]], 'Exchange Rates'!$A$1:$C$14, 3, 0)</f>
        <v>2076</v>
      </c>
    </row>
    <row r="1247" spans="1:22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1.2024999999999999</v>
      </c>
      <c r="P1247" s="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2">
        <f t="shared" si="114"/>
        <v>41774.599930555552</v>
      </c>
      <c r="T1247" s="12">
        <f t="shared" si="115"/>
        <v>41804.599930555552</v>
      </c>
      <c r="U1247" s="7">
        <f>Data[[#This Row],[goal]]*VLOOKUP(Data[[#This Row],[currency]], 'Exchange Rates'!$A$1:$C$14, 3, 0)</f>
        <v>2000</v>
      </c>
      <c r="V1247" s="7">
        <f>Data[[#This Row],[pledged]]*VLOOKUP(Data[[#This Row],[currency]], 'Exchange Rates'!$A$1:$C$14, 3, 0)</f>
        <v>2405</v>
      </c>
    </row>
    <row r="1248" spans="1:22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1.17</v>
      </c>
      <c r="P1248" s="7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2">
        <f t="shared" si="114"/>
        <v>40838.043391203704</v>
      </c>
      <c r="T1248" s="12">
        <f t="shared" si="115"/>
        <v>40883.085057870368</v>
      </c>
      <c r="U1248" s="7">
        <f>Data[[#This Row],[goal]]*VLOOKUP(Data[[#This Row],[currency]], 'Exchange Rates'!$A$1:$C$14, 3, 0)</f>
        <v>2000</v>
      </c>
      <c r="V1248" s="7">
        <f>Data[[#This Row],[pledged]]*VLOOKUP(Data[[#This Row],[currency]], 'Exchange Rates'!$A$1:$C$14, 3, 0)</f>
        <v>2340</v>
      </c>
    </row>
    <row r="1249" spans="1:22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1.2214285714285715</v>
      </c>
      <c r="P1249" s="7">
        <f t="shared" si="117"/>
        <v>85.5</v>
      </c>
      <c r="Q1249" t="str">
        <f t="shared" si="118"/>
        <v>music</v>
      </c>
      <c r="R1249" t="str">
        <f t="shared" si="119"/>
        <v>rock</v>
      </c>
      <c r="S1249" s="12">
        <f t="shared" si="114"/>
        <v>41370.292303240742</v>
      </c>
      <c r="T1249" s="12">
        <f t="shared" si="115"/>
        <v>41400.292303240742</v>
      </c>
      <c r="U1249" s="7">
        <f>Data[[#This Row],[goal]]*VLOOKUP(Data[[#This Row],[currency]], 'Exchange Rates'!$A$1:$C$14, 3, 0)</f>
        <v>3500</v>
      </c>
      <c r="V1249" s="7">
        <f>Data[[#This Row],[pledged]]*VLOOKUP(Data[[#This Row],[currency]], 'Exchange Rates'!$A$1:$C$14, 3, 0)</f>
        <v>4275</v>
      </c>
    </row>
    <row r="1250" spans="1:22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1.5164</v>
      </c>
      <c r="P1250" s="7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2">
        <f t="shared" si="114"/>
        <v>41767.656863425924</v>
      </c>
      <c r="T1250" s="12">
        <f t="shared" si="115"/>
        <v>41803.290972222225</v>
      </c>
      <c r="U1250" s="7">
        <f>Data[[#This Row],[goal]]*VLOOKUP(Data[[#This Row],[currency]], 'Exchange Rates'!$A$1:$C$14, 3, 0)</f>
        <v>2500</v>
      </c>
      <c r="V1250" s="7">
        <f>Data[[#This Row],[pledged]]*VLOOKUP(Data[[#This Row],[currency]], 'Exchange Rates'!$A$1:$C$14, 3, 0)</f>
        <v>3791</v>
      </c>
    </row>
    <row r="1251" spans="1:22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1.0444</v>
      </c>
      <c r="P1251" s="7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2">
        <f t="shared" si="114"/>
        <v>41067.74086805556</v>
      </c>
      <c r="T1251" s="12">
        <f t="shared" si="115"/>
        <v>41097.74086805556</v>
      </c>
      <c r="U1251" s="7">
        <f>Data[[#This Row],[goal]]*VLOOKUP(Data[[#This Row],[currency]], 'Exchange Rates'!$A$1:$C$14, 3, 0)</f>
        <v>5000</v>
      </c>
      <c r="V1251" s="7">
        <f>Data[[#This Row],[pledged]]*VLOOKUP(Data[[#This Row],[currency]], 'Exchange Rates'!$A$1:$C$14, 3, 0)</f>
        <v>5222</v>
      </c>
    </row>
    <row r="1252" spans="1:22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2.0015333333333332</v>
      </c>
      <c r="P1252" s="7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2">
        <f t="shared" si="114"/>
        <v>41843.64271990741</v>
      </c>
      <c r="T1252" s="12">
        <f t="shared" si="115"/>
        <v>41888.64271990741</v>
      </c>
      <c r="U1252" s="7">
        <f>Data[[#This Row],[goal]]*VLOOKUP(Data[[#This Row],[currency]], 'Exchange Rates'!$A$1:$C$14, 3, 0)</f>
        <v>30000</v>
      </c>
      <c r="V1252" s="7">
        <f>Data[[#This Row],[pledged]]*VLOOKUP(Data[[#This Row],[currency]], 'Exchange Rates'!$A$1:$C$14, 3, 0)</f>
        <v>60046</v>
      </c>
    </row>
    <row r="1253" spans="1:22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1.018</v>
      </c>
      <c r="P1253" s="7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2">
        <f t="shared" si="114"/>
        <v>40751.814432870371</v>
      </c>
      <c r="T1253" s="12">
        <f t="shared" si="115"/>
        <v>40811.814432870371</v>
      </c>
      <c r="U1253" s="7">
        <f>Data[[#This Row],[goal]]*VLOOKUP(Data[[#This Row],[currency]], 'Exchange Rates'!$A$1:$C$14, 3, 0)</f>
        <v>6000</v>
      </c>
      <c r="V1253" s="7">
        <f>Data[[#This Row],[pledged]]*VLOOKUP(Data[[#This Row],[currency]], 'Exchange Rates'!$A$1:$C$14, 3, 0)</f>
        <v>6108</v>
      </c>
    </row>
    <row r="1254" spans="1:22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1.3765714285714286</v>
      </c>
      <c r="P1254" s="7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2">
        <f t="shared" si="114"/>
        <v>41543.988067129627</v>
      </c>
      <c r="T1254" s="12">
        <f t="shared" si="115"/>
        <v>41571.988067129627</v>
      </c>
      <c r="U1254" s="7">
        <f>Data[[#This Row],[goal]]*VLOOKUP(Data[[#This Row],[currency]], 'Exchange Rates'!$A$1:$C$14, 3, 0)</f>
        <v>3500</v>
      </c>
      <c r="V1254" s="7">
        <f>Data[[#This Row],[pledged]]*VLOOKUP(Data[[#This Row],[currency]], 'Exchange Rates'!$A$1:$C$14, 3, 0)</f>
        <v>4818</v>
      </c>
    </row>
    <row r="1255" spans="1:22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3038.3319999999999</v>
      </c>
      <c r="P1255" s="7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2">
        <f t="shared" si="114"/>
        <v>41855.783645833333</v>
      </c>
      <c r="T1255" s="12">
        <f t="shared" si="115"/>
        <v>41885.783645833333</v>
      </c>
      <c r="U1255" s="7">
        <f>Data[[#This Row],[goal]]*VLOOKUP(Data[[#This Row],[currency]], 'Exchange Rates'!$A$1:$C$14, 3, 0)</f>
        <v>10</v>
      </c>
      <c r="V1255" s="7">
        <f>Data[[#This Row],[pledged]]*VLOOKUP(Data[[#This Row],[currency]], 'Exchange Rates'!$A$1:$C$14, 3, 0)</f>
        <v>30383.32</v>
      </c>
    </row>
    <row r="1256" spans="1:22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1.9885074626865671</v>
      </c>
      <c r="P1256" s="7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2">
        <f t="shared" si="114"/>
        <v>40487.621365740742</v>
      </c>
      <c r="T1256" s="12">
        <f t="shared" si="115"/>
        <v>40544.207638888889</v>
      </c>
      <c r="U1256" s="7">
        <f>Data[[#This Row],[goal]]*VLOOKUP(Data[[#This Row],[currency]], 'Exchange Rates'!$A$1:$C$14, 3, 0)</f>
        <v>6700</v>
      </c>
      <c r="V1256" s="7">
        <f>Data[[#This Row],[pledged]]*VLOOKUP(Data[[#This Row],[currency]], 'Exchange Rates'!$A$1:$C$14, 3, 0)</f>
        <v>13323</v>
      </c>
    </row>
    <row r="1257" spans="1:22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2.0236666666666667</v>
      </c>
      <c r="P1257" s="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2">
        <f t="shared" si="114"/>
        <v>41579.845509259263</v>
      </c>
      <c r="T1257" s="12">
        <f t="shared" si="115"/>
        <v>41609.887175925927</v>
      </c>
      <c r="U1257" s="7">
        <f>Data[[#This Row],[goal]]*VLOOKUP(Data[[#This Row],[currency]], 'Exchange Rates'!$A$1:$C$14, 3, 0)</f>
        <v>3000</v>
      </c>
      <c r="V1257" s="7">
        <f>Data[[#This Row],[pledged]]*VLOOKUP(Data[[#This Row],[currency]], 'Exchange Rates'!$A$1:$C$14, 3, 0)</f>
        <v>6071</v>
      </c>
    </row>
    <row r="1258" spans="1:22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1.1796376666666666</v>
      </c>
      <c r="P1258" s="7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2">
        <f t="shared" si="114"/>
        <v>40921.919340277782</v>
      </c>
      <c r="T1258" s="12">
        <f t="shared" si="115"/>
        <v>40951.919340277782</v>
      </c>
      <c r="U1258" s="7">
        <f>Data[[#This Row],[goal]]*VLOOKUP(Data[[#This Row],[currency]], 'Exchange Rates'!$A$1:$C$14, 3, 0)</f>
        <v>30000</v>
      </c>
      <c r="V1258" s="7">
        <f>Data[[#This Row],[pledged]]*VLOOKUP(Data[[#This Row],[currency]], 'Exchange Rates'!$A$1:$C$14, 3, 0)</f>
        <v>35389.129999999997</v>
      </c>
    </row>
    <row r="1259" spans="1:22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2.9472727272727273</v>
      </c>
      <c r="P1259" s="7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2">
        <f t="shared" si="114"/>
        <v>40587.085532407407</v>
      </c>
      <c r="T1259" s="12">
        <f t="shared" si="115"/>
        <v>40636.043865740743</v>
      </c>
      <c r="U1259" s="7">
        <f>Data[[#This Row],[goal]]*VLOOKUP(Data[[#This Row],[currency]], 'Exchange Rates'!$A$1:$C$14, 3, 0)</f>
        <v>5500</v>
      </c>
      <c r="V1259" s="7">
        <f>Data[[#This Row],[pledged]]*VLOOKUP(Data[[#This Row],[currency]], 'Exchange Rates'!$A$1:$C$14, 3, 0)</f>
        <v>16210</v>
      </c>
    </row>
    <row r="1260" spans="1:22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2.1314633333333335</v>
      </c>
      <c r="P1260" s="7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2">
        <f t="shared" si="114"/>
        <v>41487.611250000002</v>
      </c>
      <c r="T1260" s="12">
        <f t="shared" si="115"/>
        <v>41517.611250000002</v>
      </c>
      <c r="U1260" s="7">
        <f>Data[[#This Row],[goal]]*VLOOKUP(Data[[#This Row],[currency]], 'Exchange Rates'!$A$1:$C$14, 3, 0)</f>
        <v>12000</v>
      </c>
      <c r="V1260" s="7">
        <f>Data[[#This Row],[pledged]]*VLOOKUP(Data[[#This Row],[currency]], 'Exchange Rates'!$A$1:$C$14, 3, 0)</f>
        <v>25577.56</v>
      </c>
    </row>
    <row r="1261" spans="1:22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1.0424</v>
      </c>
      <c r="P1261" s="7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2">
        <f t="shared" si="114"/>
        <v>41766.970648148148</v>
      </c>
      <c r="T1261" s="12">
        <f t="shared" si="115"/>
        <v>41799.165972222225</v>
      </c>
      <c r="U1261" s="7">
        <f>Data[[#This Row],[goal]]*VLOOKUP(Data[[#This Row],[currency]], 'Exchange Rates'!$A$1:$C$14, 3, 0)</f>
        <v>2500</v>
      </c>
      <c r="V1261" s="7">
        <f>Data[[#This Row],[pledged]]*VLOOKUP(Data[[#This Row],[currency]], 'Exchange Rates'!$A$1:$C$14, 3, 0)</f>
        <v>2606</v>
      </c>
    </row>
    <row r="1262" spans="1:22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1.1366666666666667</v>
      </c>
      <c r="P1262" s="7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2">
        <f t="shared" si="114"/>
        <v>41666.842824074076</v>
      </c>
      <c r="T1262" s="12">
        <f t="shared" si="115"/>
        <v>41696.842824074076</v>
      </c>
      <c r="U1262" s="7">
        <f>Data[[#This Row],[goal]]*VLOOKUP(Data[[#This Row],[currency]], 'Exchange Rates'!$A$1:$C$14, 3, 0)</f>
        <v>3300</v>
      </c>
      <c r="V1262" s="7">
        <f>Data[[#This Row],[pledged]]*VLOOKUP(Data[[#This Row],[currency]], 'Exchange Rates'!$A$1:$C$14, 3, 0)</f>
        <v>3751</v>
      </c>
    </row>
    <row r="1263" spans="1:22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1.0125</v>
      </c>
      <c r="P1263" s="7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2">
        <f t="shared" si="114"/>
        <v>41638.342905092592</v>
      </c>
      <c r="T1263" s="12">
        <f t="shared" si="115"/>
        <v>41668.342905092592</v>
      </c>
      <c r="U1263" s="7">
        <f>Data[[#This Row],[goal]]*VLOOKUP(Data[[#This Row],[currency]], 'Exchange Rates'!$A$1:$C$14, 3, 0)</f>
        <v>2000</v>
      </c>
      <c r="V1263" s="7">
        <f>Data[[#This Row],[pledged]]*VLOOKUP(Data[[#This Row],[currency]], 'Exchange Rates'!$A$1:$C$14, 3, 0)</f>
        <v>2025</v>
      </c>
    </row>
    <row r="1264" spans="1:22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1.2541538461538462</v>
      </c>
      <c r="P1264" s="7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2">
        <f t="shared" si="114"/>
        <v>41656.762638888889</v>
      </c>
      <c r="T1264" s="12">
        <f t="shared" si="115"/>
        <v>41686.762638888889</v>
      </c>
      <c r="U1264" s="7">
        <f>Data[[#This Row],[goal]]*VLOOKUP(Data[[#This Row],[currency]], 'Exchange Rates'!$A$1:$C$14, 3, 0)</f>
        <v>8580</v>
      </c>
      <c r="V1264" s="7">
        <f>Data[[#This Row],[pledged]]*VLOOKUP(Data[[#This Row],[currency]], 'Exchange Rates'!$A$1:$C$14, 3, 0)</f>
        <v>10760.640000000001</v>
      </c>
    </row>
    <row r="1265" spans="1:22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1.19</v>
      </c>
      <c r="P1265" s="7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2">
        <f t="shared" si="114"/>
        <v>41692.084143518521</v>
      </c>
      <c r="T1265" s="12">
        <f t="shared" si="115"/>
        <v>41727.041666666664</v>
      </c>
      <c r="U1265" s="7">
        <f>Data[[#This Row],[goal]]*VLOOKUP(Data[[#This Row],[currency]], 'Exchange Rates'!$A$1:$C$14, 3, 0)</f>
        <v>1500</v>
      </c>
      <c r="V1265" s="7">
        <f>Data[[#This Row],[pledged]]*VLOOKUP(Data[[#This Row],[currency]], 'Exchange Rates'!$A$1:$C$14, 3, 0)</f>
        <v>1785</v>
      </c>
    </row>
    <row r="1266" spans="1:22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1.6646153846153846</v>
      </c>
      <c r="P1266" s="7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2">
        <f t="shared" si="114"/>
        <v>41547.662997685184</v>
      </c>
      <c r="T1266" s="12">
        <f t="shared" si="115"/>
        <v>41576.662997685184</v>
      </c>
      <c r="U1266" s="7">
        <f>Data[[#This Row],[goal]]*VLOOKUP(Data[[#This Row],[currency]], 'Exchange Rates'!$A$1:$C$14, 3, 0)</f>
        <v>650</v>
      </c>
      <c r="V1266" s="7">
        <f>Data[[#This Row],[pledged]]*VLOOKUP(Data[[#This Row],[currency]], 'Exchange Rates'!$A$1:$C$14, 3, 0)</f>
        <v>1082</v>
      </c>
    </row>
    <row r="1267" spans="1:22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1.1914771428571429</v>
      </c>
      <c r="P1267" s="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2">
        <f t="shared" si="114"/>
        <v>40465.655266203699</v>
      </c>
      <c r="T1267" s="12">
        <f t="shared" si="115"/>
        <v>40512.655266203699</v>
      </c>
      <c r="U1267" s="7">
        <f>Data[[#This Row],[goal]]*VLOOKUP(Data[[#This Row],[currency]], 'Exchange Rates'!$A$1:$C$14, 3, 0)</f>
        <v>3500</v>
      </c>
      <c r="V1267" s="7">
        <f>Data[[#This Row],[pledged]]*VLOOKUP(Data[[#This Row],[currency]], 'Exchange Rates'!$A$1:$C$14, 3, 0)</f>
        <v>4170.17</v>
      </c>
    </row>
    <row r="1268" spans="1:22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1.0047368421052632</v>
      </c>
      <c r="P1268" s="7">
        <f t="shared" si="117"/>
        <v>190.9</v>
      </c>
      <c r="Q1268" t="str">
        <f t="shared" si="118"/>
        <v>music</v>
      </c>
      <c r="R1268" t="str">
        <f t="shared" si="119"/>
        <v>rock</v>
      </c>
      <c r="S1268" s="12">
        <f t="shared" si="114"/>
        <v>41620.87667824074</v>
      </c>
      <c r="T1268" s="12">
        <f t="shared" si="115"/>
        <v>41650.87667824074</v>
      </c>
      <c r="U1268" s="7">
        <f>Data[[#This Row],[goal]]*VLOOKUP(Data[[#This Row],[currency]], 'Exchange Rates'!$A$1:$C$14, 3, 0)</f>
        <v>9500</v>
      </c>
      <c r="V1268" s="7">
        <f>Data[[#This Row],[pledged]]*VLOOKUP(Data[[#This Row],[currency]], 'Exchange Rates'!$A$1:$C$14, 3, 0)</f>
        <v>9545</v>
      </c>
    </row>
    <row r="1269" spans="1:22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1.018</v>
      </c>
      <c r="P1269" s="7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2">
        <f t="shared" si="114"/>
        <v>41449.585162037038</v>
      </c>
      <c r="T1269" s="12">
        <f t="shared" si="115"/>
        <v>41479.585162037038</v>
      </c>
      <c r="U1269" s="7">
        <f>Data[[#This Row],[goal]]*VLOOKUP(Data[[#This Row],[currency]], 'Exchange Rates'!$A$1:$C$14, 3, 0)</f>
        <v>22000</v>
      </c>
      <c r="V1269" s="7">
        <f>Data[[#This Row],[pledged]]*VLOOKUP(Data[[#This Row],[currency]], 'Exchange Rates'!$A$1:$C$14, 3, 0)</f>
        <v>22396</v>
      </c>
    </row>
    <row r="1270" spans="1:22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1.1666666666666667</v>
      </c>
      <c r="P1270" s="7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2">
        <f t="shared" si="114"/>
        <v>41507.845451388886</v>
      </c>
      <c r="T1270" s="12">
        <f t="shared" si="115"/>
        <v>41537.845451388886</v>
      </c>
      <c r="U1270" s="7">
        <f>Data[[#This Row],[goal]]*VLOOKUP(Data[[#This Row],[currency]], 'Exchange Rates'!$A$1:$C$14, 3, 0)</f>
        <v>12000</v>
      </c>
      <c r="V1270" s="7">
        <f>Data[[#This Row],[pledged]]*VLOOKUP(Data[[#This Row],[currency]], 'Exchange Rates'!$A$1:$C$14, 3, 0)</f>
        <v>14000</v>
      </c>
    </row>
    <row r="1271" spans="1:22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1.0864893617021276</v>
      </c>
      <c r="P1271" s="7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2">
        <f t="shared" si="114"/>
        <v>42445.823055555549</v>
      </c>
      <c r="T1271" s="12">
        <f t="shared" si="115"/>
        <v>42476</v>
      </c>
      <c r="U1271" s="7">
        <f>Data[[#This Row],[goal]]*VLOOKUP(Data[[#This Row],[currency]], 'Exchange Rates'!$A$1:$C$14, 3, 0)</f>
        <v>18800</v>
      </c>
      <c r="V1271" s="7">
        <f>Data[[#This Row],[pledged]]*VLOOKUP(Data[[#This Row],[currency]], 'Exchange Rates'!$A$1:$C$14, 3, 0)</f>
        <v>20426</v>
      </c>
    </row>
    <row r="1272" spans="1:22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1.1472</v>
      </c>
      <c r="P1272" s="7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2">
        <f t="shared" si="114"/>
        <v>40933.856967592597</v>
      </c>
      <c r="T1272" s="12">
        <f t="shared" si="115"/>
        <v>40993.815300925926</v>
      </c>
      <c r="U1272" s="7">
        <f>Data[[#This Row],[goal]]*VLOOKUP(Data[[#This Row],[currency]], 'Exchange Rates'!$A$1:$C$14, 3, 0)</f>
        <v>10000</v>
      </c>
      <c r="V1272" s="7">
        <f>Data[[#This Row],[pledged]]*VLOOKUP(Data[[#This Row],[currency]], 'Exchange Rates'!$A$1:$C$14, 3, 0)</f>
        <v>11472</v>
      </c>
    </row>
    <row r="1273" spans="1:22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1.018</v>
      </c>
      <c r="P1273" s="7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2">
        <f t="shared" si="114"/>
        <v>41561.683553240742</v>
      </c>
      <c r="T1273" s="12">
        <f t="shared" si="115"/>
        <v>41591.725219907406</v>
      </c>
      <c r="U1273" s="7">
        <f>Data[[#This Row],[goal]]*VLOOKUP(Data[[#This Row],[currency]], 'Exchange Rates'!$A$1:$C$14, 3, 0)</f>
        <v>7500</v>
      </c>
      <c r="V1273" s="7">
        <f>Data[[#This Row],[pledged]]*VLOOKUP(Data[[#This Row],[currency]], 'Exchange Rates'!$A$1:$C$14, 3, 0)</f>
        <v>7635</v>
      </c>
    </row>
    <row r="1274" spans="1:22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1.06</v>
      </c>
      <c r="P1274" s="7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2">
        <f t="shared" si="114"/>
        <v>40274.745127314818</v>
      </c>
      <c r="T1274" s="12">
        <f t="shared" si="115"/>
        <v>40344.166666666664</v>
      </c>
      <c r="U1274" s="7">
        <f>Data[[#This Row],[goal]]*VLOOKUP(Data[[#This Row],[currency]], 'Exchange Rates'!$A$1:$C$14, 3, 0)</f>
        <v>5000</v>
      </c>
      <c r="V1274" s="7">
        <f>Data[[#This Row],[pledged]]*VLOOKUP(Data[[#This Row],[currency]], 'Exchange Rates'!$A$1:$C$14, 3, 0)</f>
        <v>5300</v>
      </c>
    </row>
    <row r="1275" spans="1:22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1.0349999999999999</v>
      </c>
      <c r="P1275" s="7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2">
        <f t="shared" si="114"/>
        <v>41852.730219907404</v>
      </c>
      <c r="T1275" s="12">
        <f t="shared" si="115"/>
        <v>41882.730219907404</v>
      </c>
      <c r="U1275" s="7">
        <f>Data[[#This Row],[goal]]*VLOOKUP(Data[[#This Row],[currency]], 'Exchange Rates'!$A$1:$C$14, 3, 0)</f>
        <v>5280</v>
      </c>
      <c r="V1275" s="7">
        <f>Data[[#This Row],[pledged]]*VLOOKUP(Data[[#This Row],[currency]], 'Exchange Rates'!$A$1:$C$14, 3, 0)</f>
        <v>5464.8</v>
      </c>
    </row>
    <row r="1276" spans="1:22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1.5497535999999998</v>
      </c>
      <c r="P1276" s="7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2">
        <f t="shared" si="114"/>
        <v>41116.690104166664</v>
      </c>
      <c r="T1276" s="12">
        <f t="shared" si="115"/>
        <v>41151.690104166664</v>
      </c>
      <c r="U1276" s="7">
        <f>Data[[#This Row],[goal]]*VLOOKUP(Data[[#This Row],[currency]], 'Exchange Rates'!$A$1:$C$14, 3, 0)</f>
        <v>25000</v>
      </c>
      <c r="V1276" s="7">
        <f>Data[[#This Row],[pledged]]*VLOOKUP(Data[[#This Row],[currency]], 'Exchange Rates'!$A$1:$C$14, 3, 0)</f>
        <v>38743.839999999997</v>
      </c>
    </row>
    <row r="1277" spans="1:22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1.6214066666666667</v>
      </c>
      <c r="P1277" s="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2">
        <f t="shared" si="114"/>
        <v>41458.867905092593</v>
      </c>
      <c r="T1277" s="12">
        <f t="shared" si="115"/>
        <v>41493.867905092593</v>
      </c>
      <c r="U1277" s="7">
        <f>Data[[#This Row],[goal]]*VLOOKUP(Data[[#This Row],[currency]], 'Exchange Rates'!$A$1:$C$14, 3, 0)</f>
        <v>15000</v>
      </c>
      <c r="V1277" s="7">
        <f>Data[[#This Row],[pledged]]*VLOOKUP(Data[[#This Row],[currency]], 'Exchange Rates'!$A$1:$C$14, 3, 0)</f>
        <v>24321.1</v>
      </c>
    </row>
    <row r="1278" spans="1:22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1.0442100000000001</v>
      </c>
      <c r="P1278" s="7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2">
        <f t="shared" si="114"/>
        <v>40007.704247685186</v>
      </c>
      <c r="T1278" s="12">
        <f t="shared" si="115"/>
        <v>40057.166666666664</v>
      </c>
      <c r="U1278" s="7">
        <f>Data[[#This Row],[goal]]*VLOOKUP(Data[[#This Row],[currency]], 'Exchange Rates'!$A$1:$C$14, 3, 0)</f>
        <v>3000</v>
      </c>
      <c r="V1278" s="7">
        <f>Data[[#This Row],[pledged]]*VLOOKUP(Data[[#This Row],[currency]], 'Exchange Rates'!$A$1:$C$14, 3, 0)</f>
        <v>3132.63</v>
      </c>
    </row>
    <row r="1279" spans="1:22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1.0612433333333333</v>
      </c>
      <c r="P1279" s="7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2">
        <f t="shared" si="114"/>
        <v>41121.561886574076</v>
      </c>
      <c r="T1279" s="12">
        <f t="shared" si="115"/>
        <v>41156.561886574076</v>
      </c>
      <c r="U1279" s="7">
        <f>Data[[#This Row],[goal]]*VLOOKUP(Data[[#This Row],[currency]], 'Exchange Rates'!$A$1:$C$14, 3, 0)</f>
        <v>15000</v>
      </c>
      <c r="V1279" s="7">
        <f>Data[[#This Row],[pledged]]*VLOOKUP(Data[[#This Row],[currency]], 'Exchange Rates'!$A$1:$C$14, 3, 0)</f>
        <v>15918.65</v>
      </c>
    </row>
    <row r="1280" spans="1:22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1.5493846153846154</v>
      </c>
      <c r="P1280" s="7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2">
        <f t="shared" si="114"/>
        <v>41786.555162037039</v>
      </c>
      <c r="T1280" s="12">
        <f t="shared" si="115"/>
        <v>41815.083333333336</v>
      </c>
      <c r="U1280" s="7">
        <f>Data[[#This Row],[goal]]*VLOOKUP(Data[[#This Row],[currency]], 'Exchange Rates'!$A$1:$C$14, 3, 0)</f>
        <v>6500</v>
      </c>
      <c r="V1280" s="7">
        <f>Data[[#This Row],[pledged]]*VLOOKUP(Data[[#This Row],[currency]], 'Exchange Rates'!$A$1:$C$14, 3, 0)</f>
        <v>10071</v>
      </c>
    </row>
    <row r="1281" spans="1:22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1.1077157238734421</v>
      </c>
      <c r="P1281" s="7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2">
        <f t="shared" si="114"/>
        <v>41682.099189814813</v>
      </c>
      <c r="T1281" s="12">
        <f t="shared" si="115"/>
        <v>41722.057523148149</v>
      </c>
      <c r="U1281" s="7">
        <f>Data[[#This Row],[goal]]*VLOOKUP(Data[[#This Row],[currency]], 'Exchange Rates'!$A$1:$C$14, 3, 0)</f>
        <v>12516</v>
      </c>
      <c r="V1281" s="7">
        <f>Data[[#This Row],[pledged]]*VLOOKUP(Data[[#This Row],[currency]], 'Exchange Rates'!$A$1:$C$14, 3, 0)</f>
        <v>13864.17</v>
      </c>
    </row>
    <row r="1282" spans="1:22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1.1091186666666666</v>
      </c>
      <c r="P1282" s="7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2">
        <f t="shared" ref="S1282:S1345" si="120">(((J1282/60)/60)/24)+DATE(1970,1,1)</f>
        <v>40513.757569444446</v>
      </c>
      <c r="T1282" s="12">
        <f t="shared" ref="T1282:T1345" si="121">(((I1282/60)/60)/24)+DATE(1970,1,1)</f>
        <v>40603.757569444446</v>
      </c>
      <c r="U1282" s="7">
        <f>Data[[#This Row],[goal]]*VLOOKUP(Data[[#This Row],[currency]], 'Exchange Rates'!$A$1:$C$14, 3, 0)</f>
        <v>15000</v>
      </c>
      <c r="V1282" s="7">
        <f>Data[[#This Row],[pledged]]*VLOOKUP(Data[[#This Row],[currency]], 'Exchange Rates'!$A$1:$C$14, 3, 0)</f>
        <v>16636.78</v>
      </c>
    </row>
    <row r="1283" spans="1:22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E1283/D1283</f>
        <v>1.1071428571428572</v>
      </c>
      <c r="P1283" s="7">
        <f t="shared" ref="P1283:P1346" si="123">IF(L1283 = 0, 0, E1283/L1283)</f>
        <v>104.72972972972973</v>
      </c>
      <c r="Q1283" t="str">
        <f t="shared" ref="Q1283:Q1346" si="124">MID(N1283, 1, FIND("/", N1283)-1)</f>
        <v>music</v>
      </c>
      <c r="R1283" t="str">
        <f t="shared" ref="R1283:R1346" si="125">MID(N1283,  FIND("/", N1283)+1, 100)</f>
        <v>rock</v>
      </c>
      <c r="S1283" s="12">
        <f t="shared" si="120"/>
        <v>41463.743472222224</v>
      </c>
      <c r="T1283" s="12">
        <f t="shared" si="121"/>
        <v>41483.743472222224</v>
      </c>
      <c r="U1283" s="7">
        <f>Data[[#This Row],[goal]]*VLOOKUP(Data[[#This Row],[currency]], 'Exchange Rates'!$A$1:$C$14, 3, 0)</f>
        <v>7000</v>
      </c>
      <c r="V1283" s="7">
        <f>Data[[#This Row],[pledged]]*VLOOKUP(Data[[#This Row],[currency]], 'Exchange Rates'!$A$1:$C$14, 3, 0)</f>
        <v>7750</v>
      </c>
    </row>
    <row r="1284" spans="1:22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1.2361333333333333</v>
      </c>
      <c r="P1284" s="7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2">
        <f t="shared" si="120"/>
        <v>41586.475173611114</v>
      </c>
      <c r="T1284" s="12">
        <f t="shared" si="121"/>
        <v>41617.207638888889</v>
      </c>
      <c r="U1284" s="7">
        <f>Data[[#This Row],[goal]]*VLOOKUP(Data[[#This Row],[currency]], 'Exchange Rates'!$A$1:$C$14, 3, 0)</f>
        <v>15000</v>
      </c>
      <c r="V1284" s="7">
        <f>Data[[#This Row],[pledged]]*VLOOKUP(Data[[#This Row],[currency]], 'Exchange Rates'!$A$1:$C$14, 3, 0)</f>
        <v>18542</v>
      </c>
    </row>
    <row r="1285" spans="1:22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2.1105</v>
      </c>
      <c r="P1285" s="7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2">
        <f t="shared" si="120"/>
        <v>41320.717465277776</v>
      </c>
      <c r="T1285" s="12">
        <f t="shared" si="121"/>
        <v>41344.166666666664</v>
      </c>
      <c r="U1285" s="7">
        <f>Data[[#This Row],[goal]]*VLOOKUP(Data[[#This Row],[currency]], 'Exchange Rates'!$A$1:$C$14, 3, 0)</f>
        <v>1000</v>
      </c>
      <c r="V1285" s="7">
        <f>Data[[#This Row],[pledged]]*VLOOKUP(Data[[#This Row],[currency]], 'Exchange Rates'!$A$1:$C$14, 3, 0)</f>
        <v>2110.5</v>
      </c>
    </row>
    <row r="1286" spans="1:22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1.01</v>
      </c>
      <c r="P1286" s="7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2">
        <f t="shared" si="120"/>
        <v>42712.23474537037</v>
      </c>
      <c r="T1286" s="12">
        <f t="shared" si="121"/>
        <v>42735.707638888889</v>
      </c>
      <c r="U1286" s="7">
        <f>Data[[#This Row],[goal]]*VLOOKUP(Data[[#This Row],[currency]], 'Exchange Rates'!$A$1:$C$14, 3, 0)</f>
        <v>2000</v>
      </c>
      <c r="V1286" s="7">
        <f>Data[[#This Row],[pledged]]*VLOOKUP(Data[[#This Row],[currency]], 'Exchange Rates'!$A$1:$C$14, 3, 0)</f>
        <v>2020</v>
      </c>
    </row>
    <row r="1287" spans="1:22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1.0165</v>
      </c>
      <c r="P1287" s="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2">
        <f t="shared" si="120"/>
        <v>42160.583043981482</v>
      </c>
      <c r="T1287" s="12">
        <f t="shared" si="121"/>
        <v>42175.583043981482</v>
      </c>
      <c r="U1287" s="7">
        <f>Data[[#This Row],[goal]]*VLOOKUP(Data[[#This Row],[currency]], 'Exchange Rates'!$A$1:$C$14, 3, 0)</f>
        <v>1540</v>
      </c>
      <c r="V1287" s="7">
        <f>Data[[#This Row],[pledged]]*VLOOKUP(Data[[#This Row],[currency]], 'Exchange Rates'!$A$1:$C$14, 3, 0)</f>
        <v>1565.41</v>
      </c>
    </row>
    <row r="1288" spans="1:22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1.0833333333333333</v>
      </c>
      <c r="P1288" s="7">
        <f t="shared" si="123"/>
        <v>81.25</v>
      </c>
      <c r="Q1288" t="str">
        <f t="shared" si="124"/>
        <v>theater</v>
      </c>
      <c r="R1288" t="str">
        <f t="shared" si="125"/>
        <v>plays</v>
      </c>
      <c r="S1288" s="12">
        <f t="shared" si="120"/>
        <v>42039.384571759263</v>
      </c>
      <c r="T1288" s="12">
        <f t="shared" si="121"/>
        <v>42052.583333333328</v>
      </c>
      <c r="U1288" s="7">
        <f>Data[[#This Row],[goal]]*VLOOKUP(Data[[#This Row],[currency]], 'Exchange Rates'!$A$1:$C$14, 3, 0)</f>
        <v>1155</v>
      </c>
      <c r="V1288" s="7">
        <f>Data[[#This Row],[pledged]]*VLOOKUP(Data[[#This Row],[currency]], 'Exchange Rates'!$A$1:$C$14, 3, 0)</f>
        <v>1251.25</v>
      </c>
    </row>
    <row r="1289" spans="1:22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2.42</v>
      </c>
      <c r="P1289" s="7">
        <f t="shared" si="123"/>
        <v>24.2</v>
      </c>
      <c r="Q1289" t="str">
        <f t="shared" si="124"/>
        <v>theater</v>
      </c>
      <c r="R1289" t="str">
        <f t="shared" si="125"/>
        <v>plays</v>
      </c>
      <c r="S1289" s="12">
        <f t="shared" si="120"/>
        <v>42107.621018518519</v>
      </c>
      <c r="T1289" s="12">
        <f t="shared" si="121"/>
        <v>42167.621018518519</v>
      </c>
      <c r="U1289" s="7">
        <f>Data[[#This Row],[goal]]*VLOOKUP(Data[[#This Row],[currency]], 'Exchange Rates'!$A$1:$C$14, 3, 0)</f>
        <v>192.5</v>
      </c>
      <c r="V1289" s="7">
        <f>Data[[#This Row],[pledged]]*VLOOKUP(Data[[#This Row],[currency]], 'Exchange Rates'!$A$1:$C$14, 3, 0)</f>
        <v>465.85</v>
      </c>
    </row>
    <row r="1290" spans="1:22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1.0044999999999999</v>
      </c>
      <c r="P1290" s="7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2">
        <f t="shared" si="120"/>
        <v>42561.154664351852</v>
      </c>
      <c r="T1290" s="12">
        <f t="shared" si="121"/>
        <v>42592.166666666672</v>
      </c>
      <c r="U1290" s="7">
        <f>Data[[#This Row],[goal]]*VLOOKUP(Data[[#This Row],[currency]], 'Exchange Rates'!$A$1:$C$14, 3, 0)</f>
        <v>4000</v>
      </c>
      <c r="V1290" s="7">
        <f>Data[[#This Row],[pledged]]*VLOOKUP(Data[[#This Row],[currency]], 'Exchange Rates'!$A$1:$C$14, 3, 0)</f>
        <v>4018</v>
      </c>
    </row>
    <row r="1291" spans="1:22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1.2506666666666666</v>
      </c>
      <c r="P1291" s="7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2">
        <f t="shared" si="120"/>
        <v>42709.134780092587</v>
      </c>
      <c r="T1291" s="12">
        <f t="shared" si="121"/>
        <v>42739.134780092587</v>
      </c>
      <c r="U1291" s="7">
        <f>Data[[#This Row],[goal]]*VLOOKUP(Data[[#This Row],[currency]], 'Exchange Rates'!$A$1:$C$14, 3, 0)</f>
        <v>1500</v>
      </c>
      <c r="V1291" s="7">
        <f>Data[[#This Row],[pledged]]*VLOOKUP(Data[[#This Row],[currency]], 'Exchange Rates'!$A$1:$C$14, 3, 0)</f>
        <v>1876</v>
      </c>
    </row>
    <row r="1292" spans="1:22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1.0857142857142856</v>
      </c>
      <c r="P1292" s="7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2">
        <f t="shared" si="120"/>
        <v>42086.614942129629</v>
      </c>
      <c r="T1292" s="12">
        <f t="shared" si="121"/>
        <v>42117.290972222225</v>
      </c>
      <c r="U1292" s="7">
        <f>Data[[#This Row],[goal]]*VLOOKUP(Data[[#This Row],[currency]], 'Exchange Rates'!$A$1:$C$14, 3, 0)</f>
        <v>3500</v>
      </c>
      <c r="V1292" s="7">
        <f>Data[[#This Row],[pledged]]*VLOOKUP(Data[[#This Row],[currency]], 'Exchange Rates'!$A$1:$C$14, 3, 0)</f>
        <v>3800</v>
      </c>
    </row>
    <row r="1293" spans="1:22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1.4570000000000001</v>
      </c>
      <c r="P1293" s="7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2">
        <f t="shared" si="120"/>
        <v>42064.652673611112</v>
      </c>
      <c r="T1293" s="12">
        <f t="shared" si="121"/>
        <v>42101.291666666672</v>
      </c>
      <c r="U1293" s="7">
        <f>Data[[#This Row],[goal]]*VLOOKUP(Data[[#This Row],[currency]], 'Exchange Rates'!$A$1:$C$14, 3, 0)</f>
        <v>3000</v>
      </c>
      <c r="V1293" s="7">
        <f>Data[[#This Row],[pledged]]*VLOOKUP(Data[[#This Row],[currency]], 'Exchange Rates'!$A$1:$C$14, 3, 0)</f>
        <v>4371</v>
      </c>
    </row>
    <row r="1294" spans="1:22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1.1000000000000001</v>
      </c>
      <c r="P1294" s="7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2">
        <f t="shared" si="120"/>
        <v>42256.764212962968</v>
      </c>
      <c r="T1294" s="12">
        <f t="shared" si="121"/>
        <v>42283.957638888889</v>
      </c>
      <c r="U1294" s="7">
        <f>Data[[#This Row],[goal]]*VLOOKUP(Data[[#This Row],[currency]], 'Exchange Rates'!$A$1:$C$14, 3, 0)</f>
        <v>1309</v>
      </c>
      <c r="V1294" s="7">
        <f>Data[[#This Row],[pledged]]*VLOOKUP(Data[[#This Row],[currency]], 'Exchange Rates'!$A$1:$C$14, 3, 0)</f>
        <v>1439.9</v>
      </c>
    </row>
    <row r="1295" spans="1:22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1.0223333333333333</v>
      </c>
      <c r="P1295" s="7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2">
        <f t="shared" si="120"/>
        <v>42292.701053240744</v>
      </c>
      <c r="T1295" s="12">
        <f t="shared" si="121"/>
        <v>42322.742719907401</v>
      </c>
      <c r="U1295" s="7">
        <f>Data[[#This Row],[goal]]*VLOOKUP(Data[[#This Row],[currency]], 'Exchange Rates'!$A$1:$C$14, 3, 0)</f>
        <v>15000</v>
      </c>
      <c r="V1295" s="7">
        <f>Data[[#This Row],[pledged]]*VLOOKUP(Data[[#This Row],[currency]], 'Exchange Rates'!$A$1:$C$14, 3, 0)</f>
        <v>15335</v>
      </c>
    </row>
    <row r="1296" spans="1:22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1.22</v>
      </c>
      <c r="P1296" s="7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2">
        <f t="shared" si="120"/>
        <v>42278.453668981485</v>
      </c>
      <c r="T1296" s="12">
        <f t="shared" si="121"/>
        <v>42296.458333333328</v>
      </c>
      <c r="U1296" s="7">
        <f>Data[[#This Row],[goal]]*VLOOKUP(Data[[#This Row],[currency]], 'Exchange Rates'!$A$1:$C$14, 3, 0)</f>
        <v>385</v>
      </c>
      <c r="V1296" s="7">
        <f>Data[[#This Row],[pledged]]*VLOOKUP(Data[[#This Row],[currency]], 'Exchange Rates'!$A$1:$C$14, 3, 0)</f>
        <v>469.7</v>
      </c>
    </row>
    <row r="1297" spans="1:22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1.0196000000000001</v>
      </c>
      <c r="P1297" s="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2">
        <f t="shared" si="120"/>
        <v>42184.572881944448</v>
      </c>
      <c r="T1297" s="12">
        <f t="shared" si="121"/>
        <v>42214.708333333328</v>
      </c>
      <c r="U1297" s="7">
        <f>Data[[#This Row],[goal]]*VLOOKUP(Data[[#This Row],[currency]], 'Exchange Rates'!$A$1:$C$14, 3, 0)</f>
        <v>1925</v>
      </c>
      <c r="V1297" s="7">
        <f>Data[[#This Row],[pledged]]*VLOOKUP(Data[[#This Row],[currency]], 'Exchange Rates'!$A$1:$C$14, 3, 0)</f>
        <v>1962.73</v>
      </c>
    </row>
    <row r="1298" spans="1:22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1.411764705882353</v>
      </c>
      <c r="P1298" s="7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2">
        <f t="shared" si="120"/>
        <v>42423.050613425927</v>
      </c>
      <c r="T1298" s="12">
        <f t="shared" si="121"/>
        <v>42443.008946759262</v>
      </c>
      <c r="U1298" s="7">
        <f>Data[[#This Row],[goal]]*VLOOKUP(Data[[#This Row],[currency]], 'Exchange Rates'!$A$1:$C$14, 3, 0)</f>
        <v>654.5</v>
      </c>
      <c r="V1298" s="7">
        <f>Data[[#This Row],[pledged]]*VLOOKUP(Data[[#This Row],[currency]], 'Exchange Rates'!$A$1:$C$14, 3, 0)</f>
        <v>924</v>
      </c>
    </row>
    <row r="1299" spans="1:22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1.0952500000000001</v>
      </c>
      <c r="P1299" s="7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2">
        <f t="shared" si="120"/>
        <v>42461.747199074074</v>
      </c>
      <c r="T1299" s="12">
        <f t="shared" si="121"/>
        <v>42491.747199074074</v>
      </c>
      <c r="U1299" s="7">
        <f>Data[[#This Row],[goal]]*VLOOKUP(Data[[#This Row],[currency]], 'Exchange Rates'!$A$1:$C$14, 3, 0)</f>
        <v>20000</v>
      </c>
      <c r="V1299" s="7">
        <f>Data[[#This Row],[pledged]]*VLOOKUP(Data[[#This Row],[currency]], 'Exchange Rates'!$A$1:$C$14, 3, 0)</f>
        <v>21905</v>
      </c>
    </row>
    <row r="1300" spans="1:22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1.0465</v>
      </c>
      <c r="P1300" s="7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2">
        <f t="shared" si="120"/>
        <v>42458.680925925932</v>
      </c>
      <c r="T1300" s="12">
        <f t="shared" si="121"/>
        <v>42488.680925925932</v>
      </c>
      <c r="U1300" s="7">
        <f>Data[[#This Row],[goal]]*VLOOKUP(Data[[#This Row],[currency]], 'Exchange Rates'!$A$1:$C$14, 3, 0)</f>
        <v>1540</v>
      </c>
      <c r="V1300" s="7">
        <f>Data[[#This Row],[pledged]]*VLOOKUP(Data[[#This Row],[currency]], 'Exchange Rates'!$A$1:$C$14, 3, 0)</f>
        <v>1611.6100000000001</v>
      </c>
    </row>
    <row r="1301" spans="1:22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1.24</v>
      </c>
      <c r="P1301" s="7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2">
        <f t="shared" si="120"/>
        <v>42169.814340277779</v>
      </c>
      <c r="T1301" s="12">
        <f t="shared" si="121"/>
        <v>42199.814340277779</v>
      </c>
      <c r="U1301" s="7">
        <f>Data[[#This Row],[goal]]*VLOOKUP(Data[[#This Row],[currency]], 'Exchange Rates'!$A$1:$C$14, 3, 0)</f>
        <v>3500</v>
      </c>
      <c r="V1301" s="7">
        <f>Data[[#This Row],[pledged]]*VLOOKUP(Data[[#This Row],[currency]], 'Exchange Rates'!$A$1:$C$14, 3, 0)</f>
        <v>4340</v>
      </c>
    </row>
    <row r="1302" spans="1:22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1.35</v>
      </c>
      <c r="P1302" s="7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2">
        <f t="shared" si="120"/>
        <v>42483.675208333334</v>
      </c>
      <c r="T1302" s="12">
        <f t="shared" si="121"/>
        <v>42522.789583333331</v>
      </c>
      <c r="U1302" s="7">
        <f>Data[[#This Row],[goal]]*VLOOKUP(Data[[#This Row],[currency]], 'Exchange Rates'!$A$1:$C$14, 3, 0)</f>
        <v>3000</v>
      </c>
      <c r="V1302" s="7">
        <f>Data[[#This Row],[pledged]]*VLOOKUP(Data[[#This Row],[currency]], 'Exchange Rates'!$A$1:$C$14, 3, 0)</f>
        <v>4050</v>
      </c>
    </row>
    <row r="1303" spans="1:22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1.0275000000000001</v>
      </c>
      <c r="P1303" s="7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2">
        <f t="shared" si="120"/>
        <v>42195.749745370369</v>
      </c>
      <c r="T1303" s="12">
        <f t="shared" si="121"/>
        <v>42206.125</v>
      </c>
      <c r="U1303" s="7">
        <f>Data[[#This Row],[goal]]*VLOOKUP(Data[[#This Row],[currency]], 'Exchange Rates'!$A$1:$C$14, 3, 0)</f>
        <v>2000</v>
      </c>
      <c r="V1303" s="7">
        <f>Data[[#This Row],[pledged]]*VLOOKUP(Data[[#This Row],[currency]], 'Exchange Rates'!$A$1:$C$14, 3, 0)</f>
        <v>2055</v>
      </c>
    </row>
    <row r="1304" spans="1:22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</v>
      </c>
      <c r="P1304" s="7">
        <f t="shared" si="123"/>
        <v>50</v>
      </c>
      <c r="Q1304" t="str">
        <f t="shared" si="124"/>
        <v>theater</v>
      </c>
      <c r="R1304" t="str">
        <f t="shared" si="125"/>
        <v>plays</v>
      </c>
      <c r="S1304" s="12">
        <f t="shared" si="120"/>
        <v>42675.057997685188</v>
      </c>
      <c r="T1304" s="12">
        <f t="shared" si="121"/>
        <v>42705.099664351852</v>
      </c>
      <c r="U1304" s="7">
        <f>Data[[#This Row],[goal]]*VLOOKUP(Data[[#This Row],[currency]], 'Exchange Rates'!$A$1:$C$14, 3, 0)</f>
        <v>2500</v>
      </c>
      <c r="V1304" s="7">
        <f>Data[[#This Row],[pledged]]*VLOOKUP(Data[[#This Row],[currency]], 'Exchange Rates'!$A$1:$C$14, 3, 0)</f>
        <v>2500</v>
      </c>
    </row>
    <row r="1305" spans="1:22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1.3026085714285716</v>
      </c>
      <c r="P1305" s="7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2">
        <f t="shared" si="120"/>
        <v>42566.441203703704</v>
      </c>
      <c r="T1305" s="12">
        <f t="shared" si="121"/>
        <v>42582.458333333328</v>
      </c>
      <c r="U1305" s="7">
        <f>Data[[#This Row],[goal]]*VLOOKUP(Data[[#This Row],[currency]], 'Exchange Rates'!$A$1:$C$14, 3, 0)</f>
        <v>2695</v>
      </c>
      <c r="V1305" s="7">
        <f>Data[[#This Row],[pledged]]*VLOOKUP(Data[[#This Row],[currency]], 'Exchange Rates'!$A$1:$C$14, 3, 0)</f>
        <v>3510.5300999999999</v>
      </c>
    </row>
    <row r="1306" spans="1:22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0.39627499999999999</v>
      </c>
      <c r="P1306" s="7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2">
        <f t="shared" si="120"/>
        <v>42747.194502314815</v>
      </c>
      <c r="T1306" s="12">
        <f t="shared" si="121"/>
        <v>42807.152835648143</v>
      </c>
      <c r="U1306" s="7">
        <f>Data[[#This Row],[goal]]*VLOOKUP(Data[[#This Row],[currency]], 'Exchange Rates'!$A$1:$C$14, 3, 0)</f>
        <v>30800</v>
      </c>
      <c r="V1306" s="7">
        <f>Data[[#This Row],[pledged]]*VLOOKUP(Data[[#This Row],[currency]], 'Exchange Rates'!$A$1:$C$14, 3, 0)</f>
        <v>12205.27</v>
      </c>
    </row>
    <row r="1307" spans="1:22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0.25976666666666665</v>
      </c>
      <c r="P1307" s="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2">
        <f t="shared" si="120"/>
        <v>42543.665601851855</v>
      </c>
      <c r="T1307" s="12">
        <f t="shared" si="121"/>
        <v>42572.729166666672</v>
      </c>
      <c r="U1307" s="7">
        <f>Data[[#This Row],[goal]]*VLOOKUP(Data[[#This Row],[currency]], 'Exchange Rates'!$A$1:$C$14, 3, 0)</f>
        <v>30000</v>
      </c>
      <c r="V1307" s="7">
        <f>Data[[#This Row],[pledged]]*VLOOKUP(Data[[#This Row],[currency]], 'Exchange Rates'!$A$1:$C$14, 3, 0)</f>
        <v>7793</v>
      </c>
    </row>
    <row r="1308" spans="1:22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0.65246363636363636</v>
      </c>
      <c r="P1308" s="7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2">
        <f t="shared" si="120"/>
        <v>41947.457569444443</v>
      </c>
      <c r="T1308" s="12">
        <f t="shared" si="121"/>
        <v>41977.457569444443</v>
      </c>
      <c r="U1308" s="7">
        <f>Data[[#This Row],[goal]]*VLOOKUP(Data[[#This Row],[currency]], 'Exchange Rates'!$A$1:$C$14, 3, 0)</f>
        <v>110000</v>
      </c>
      <c r="V1308" s="7">
        <f>Data[[#This Row],[pledged]]*VLOOKUP(Data[[#This Row],[currency]], 'Exchange Rates'!$A$1:$C$14, 3, 0)</f>
        <v>71771</v>
      </c>
    </row>
    <row r="1309" spans="1:22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0.11514000000000001</v>
      </c>
      <c r="P1309" s="7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2">
        <f t="shared" si="120"/>
        <v>42387.503229166665</v>
      </c>
      <c r="T1309" s="12">
        <f t="shared" si="121"/>
        <v>42417.503229166665</v>
      </c>
      <c r="U1309" s="7">
        <f>Data[[#This Row],[goal]]*VLOOKUP(Data[[#This Row],[currency]], 'Exchange Rates'!$A$1:$C$14, 3, 0)</f>
        <v>50000</v>
      </c>
      <c r="V1309" s="7">
        <f>Data[[#This Row],[pledged]]*VLOOKUP(Data[[#This Row],[currency]], 'Exchange Rates'!$A$1:$C$14, 3, 0)</f>
        <v>5757</v>
      </c>
    </row>
    <row r="1310" spans="1:22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0.11360000000000001</v>
      </c>
      <c r="P1310" s="7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2">
        <f t="shared" si="120"/>
        <v>42611.613564814819</v>
      </c>
      <c r="T1310" s="12">
        <f t="shared" si="121"/>
        <v>42651.613564814819</v>
      </c>
      <c r="U1310" s="7">
        <f>Data[[#This Row],[goal]]*VLOOKUP(Data[[#This Row],[currency]], 'Exchange Rates'!$A$1:$C$14, 3, 0)</f>
        <v>10000</v>
      </c>
      <c r="V1310" s="7">
        <f>Data[[#This Row],[pledged]]*VLOOKUP(Data[[#This Row],[currency]], 'Exchange Rates'!$A$1:$C$14, 3, 0)</f>
        <v>1136</v>
      </c>
    </row>
    <row r="1311" spans="1:22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1.1199130434782609</v>
      </c>
      <c r="P1311" s="7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2">
        <f t="shared" si="120"/>
        <v>42257.882731481484</v>
      </c>
      <c r="T1311" s="12">
        <f t="shared" si="121"/>
        <v>42292.882731481484</v>
      </c>
      <c r="U1311" s="7">
        <f>Data[[#This Row],[goal]]*VLOOKUP(Data[[#This Row],[currency]], 'Exchange Rates'!$A$1:$C$14, 3, 0)</f>
        <v>11500</v>
      </c>
      <c r="V1311" s="7">
        <f>Data[[#This Row],[pledged]]*VLOOKUP(Data[[#This Row],[currency]], 'Exchange Rates'!$A$1:$C$14, 3, 0)</f>
        <v>12879</v>
      </c>
    </row>
    <row r="1312" spans="1:22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0.155</v>
      </c>
      <c r="P1312" s="7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2">
        <f t="shared" si="120"/>
        <v>42556.667245370365</v>
      </c>
      <c r="T1312" s="12">
        <f t="shared" si="121"/>
        <v>42601.667245370365</v>
      </c>
      <c r="U1312" s="7">
        <f>Data[[#This Row],[goal]]*VLOOKUP(Data[[#This Row],[currency]], 'Exchange Rates'!$A$1:$C$14, 3, 0)</f>
        <v>20000</v>
      </c>
      <c r="V1312" s="7">
        <f>Data[[#This Row],[pledged]]*VLOOKUP(Data[[#This Row],[currency]], 'Exchange Rates'!$A$1:$C$14, 3, 0)</f>
        <v>3100</v>
      </c>
    </row>
    <row r="1313" spans="1:22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0.32028000000000001</v>
      </c>
      <c r="P1313" s="7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2">
        <f t="shared" si="120"/>
        <v>42669.802303240736</v>
      </c>
      <c r="T1313" s="12">
        <f t="shared" si="121"/>
        <v>42704.843969907408</v>
      </c>
      <c r="U1313" s="7">
        <f>Data[[#This Row],[goal]]*VLOOKUP(Data[[#This Row],[currency]], 'Exchange Rates'!$A$1:$C$14, 3, 0)</f>
        <v>250000</v>
      </c>
      <c r="V1313" s="7">
        <f>Data[[#This Row],[pledged]]*VLOOKUP(Data[[#This Row],[currency]], 'Exchange Rates'!$A$1:$C$14, 3, 0)</f>
        <v>80070</v>
      </c>
    </row>
    <row r="1314" spans="1:22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6.0869565217391303E-3</v>
      </c>
      <c r="P1314" s="7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2">
        <f t="shared" si="120"/>
        <v>42082.702800925923</v>
      </c>
      <c r="T1314" s="12">
        <f t="shared" si="121"/>
        <v>42112.702800925923</v>
      </c>
      <c r="U1314" s="7">
        <f>Data[[#This Row],[goal]]*VLOOKUP(Data[[#This Row],[currency]], 'Exchange Rates'!$A$1:$C$14, 3, 0)</f>
        <v>4600</v>
      </c>
      <c r="V1314" s="7">
        <f>Data[[#This Row],[pledged]]*VLOOKUP(Data[[#This Row],[currency]], 'Exchange Rates'!$A$1:$C$14, 3, 0)</f>
        <v>28</v>
      </c>
    </row>
    <row r="1315" spans="1:22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0.31114999999999998</v>
      </c>
      <c r="P1315" s="7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2">
        <f t="shared" si="120"/>
        <v>42402.709652777776</v>
      </c>
      <c r="T1315" s="12">
        <f t="shared" si="121"/>
        <v>42432.709652777776</v>
      </c>
      <c r="U1315" s="7">
        <f>Data[[#This Row],[goal]]*VLOOKUP(Data[[#This Row],[currency]], 'Exchange Rates'!$A$1:$C$14, 3, 0)</f>
        <v>40000</v>
      </c>
      <c r="V1315" s="7">
        <f>Data[[#This Row],[pledged]]*VLOOKUP(Data[[#This Row],[currency]], 'Exchange Rates'!$A$1:$C$14, 3, 0)</f>
        <v>12446</v>
      </c>
    </row>
    <row r="1316" spans="1:22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1.1266666666666666E-2</v>
      </c>
      <c r="P1316" s="7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2">
        <f t="shared" si="120"/>
        <v>42604.669675925921</v>
      </c>
      <c r="T1316" s="12">
        <f t="shared" si="121"/>
        <v>42664.669675925921</v>
      </c>
      <c r="U1316" s="7">
        <f>Data[[#This Row],[goal]]*VLOOKUP(Data[[#This Row],[currency]], 'Exchange Rates'!$A$1:$C$14, 3, 0)</f>
        <v>180000</v>
      </c>
      <c r="V1316" s="7">
        <f>Data[[#This Row],[pledged]]*VLOOKUP(Data[[#This Row],[currency]], 'Exchange Rates'!$A$1:$C$14, 3, 0)</f>
        <v>2028</v>
      </c>
    </row>
    <row r="1317" spans="1:22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0.40404000000000001</v>
      </c>
      <c r="P1317" s="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2">
        <f t="shared" si="120"/>
        <v>42278.498240740737</v>
      </c>
      <c r="T1317" s="12">
        <f t="shared" si="121"/>
        <v>42314.041666666672</v>
      </c>
      <c r="U1317" s="7">
        <f>Data[[#This Row],[goal]]*VLOOKUP(Data[[#This Row],[currency]], 'Exchange Rates'!$A$1:$C$14, 3, 0)</f>
        <v>100000</v>
      </c>
      <c r="V1317" s="7">
        <f>Data[[#This Row],[pledged]]*VLOOKUP(Data[[#This Row],[currency]], 'Exchange Rates'!$A$1:$C$14, 3, 0)</f>
        <v>40404</v>
      </c>
    </row>
    <row r="1318" spans="1:22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1.3333333333333333E-5</v>
      </c>
      <c r="P1318" s="7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2">
        <f t="shared" si="120"/>
        <v>42393.961909722217</v>
      </c>
      <c r="T1318" s="12">
        <f t="shared" si="121"/>
        <v>42428.961909722217</v>
      </c>
      <c r="U1318" s="7">
        <f>Data[[#This Row],[goal]]*VLOOKUP(Data[[#This Row],[currency]], 'Exchange Rates'!$A$1:$C$14, 3, 0)</f>
        <v>75000</v>
      </c>
      <c r="V1318" s="7">
        <f>Data[[#This Row],[pledged]]*VLOOKUP(Data[[#This Row],[currency]], 'Exchange Rates'!$A$1:$C$14, 3, 0)</f>
        <v>1</v>
      </c>
    </row>
    <row r="1319" spans="1:22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5.7334999999999997E-2</v>
      </c>
      <c r="P1319" s="7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2">
        <f t="shared" si="120"/>
        <v>42520.235486111109</v>
      </c>
      <c r="T1319" s="12">
        <f t="shared" si="121"/>
        <v>42572.583333333328</v>
      </c>
      <c r="U1319" s="7">
        <f>Data[[#This Row],[goal]]*VLOOKUP(Data[[#This Row],[currency]], 'Exchange Rates'!$A$1:$C$14, 3, 0)</f>
        <v>1256000</v>
      </c>
      <c r="V1319" s="7">
        <f>Data[[#This Row],[pledged]]*VLOOKUP(Data[[#This Row],[currency]], 'Exchange Rates'!$A$1:$C$14, 3, 0)</f>
        <v>72012.760000000009</v>
      </c>
    </row>
    <row r="1320" spans="1:22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0.15325</v>
      </c>
      <c r="P1320" s="7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2">
        <f t="shared" si="120"/>
        <v>41985.043657407412</v>
      </c>
      <c r="T1320" s="12">
        <f t="shared" si="121"/>
        <v>42015.043657407412</v>
      </c>
      <c r="U1320" s="7">
        <f>Data[[#This Row],[goal]]*VLOOKUP(Data[[#This Row],[currency]], 'Exchange Rates'!$A$1:$C$14, 3, 0)</f>
        <v>40000</v>
      </c>
      <c r="V1320" s="7">
        <f>Data[[#This Row],[pledged]]*VLOOKUP(Data[[#This Row],[currency]], 'Exchange Rates'!$A$1:$C$14, 3, 0)</f>
        <v>6130</v>
      </c>
    </row>
    <row r="1321" spans="1:22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0.15103448275862069</v>
      </c>
      <c r="P1321" s="7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2">
        <f t="shared" si="120"/>
        <v>41816.812094907407</v>
      </c>
      <c r="T1321" s="12">
        <f t="shared" si="121"/>
        <v>41831.666666666664</v>
      </c>
      <c r="U1321" s="7">
        <f>Data[[#This Row],[goal]]*VLOOKUP(Data[[#This Row],[currency]], 'Exchange Rates'!$A$1:$C$14, 3, 0)</f>
        <v>4466</v>
      </c>
      <c r="V1321" s="7">
        <f>Data[[#This Row],[pledged]]*VLOOKUP(Data[[#This Row],[currency]], 'Exchange Rates'!$A$1:$C$14, 3, 0)</f>
        <v>674.52</v>
      </c>
    </row>
    <row r="1322" spans="1:22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5.0299999999999997E-3</v>
      </c>
      <c r="P1322" s="7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2">
        <f t="shared" si="120"/>
        <v>42705.690347222218</v>
      </c>
      <c r="T1322" s="12">
        <f t="shared" si="121"/>
        <v>42734.958333333328</v>
      </c>
      <c r="U1322" s="7">
        <f>Data[[#This Row],[goal]]*VLOOKUP(Data[[#This Row],[currency]], 'Exchange Rates'!$A$1:$C$14, 3, 0)</f>
        <v>84000</v>
      </c>
      <c r="V1322" s="7">
        <f>Data[[#This Row],[pledged]]*VLOOKUP(Data[[#This Row],[currency]], 'Exchange Rates'!$A$1:$C$14, 3, 0)</f>
        <v>422.52</v>
      </c>
    </row>
    <row r="1323" spans="1:22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1.3028138528138528E-2</v>
      </c>
      <c r="P1323" s="7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2">
        <f t="shared" si="120"/>
        <v>42697.74927083333</v>
      </c>
      <c r="T1323" s="12">
        <f t="shared" si="121"/>
        <v>42727.74927083333</v>
      </c>
      <c r="U1323" s="7">
        <f>Data[[#This Row],[goal]]*VLOOKUP(Data[[#This Row],[currency]], 'Exchange Rates'!$A$1:$C$14, 3, 0)</f>
        <v>4060979.9999999995</v>
      </c>
      <c r="V1323" s="7">
        <f>Data[[#This Row],[pledged]]*VLOOKUP(Data[[#This Row],[currency]], 'Exchange Rates'!$A$1:$C$14, 3, 0)</f>
        <v>52907.009999999995</v>
      </c>
    </row>
    <row r="1324" spans="1:22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3.0285714285714286E-3</v>
      </c>
      <c r="P1324" s="7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2">
        <f t="shared" si="120"/>
        <v>42115.656539351854</v>
      </c>
      <c r="T1324" s="12">
        <f t="shared" si="121"/>
        <v>42145.656539351854</v>
      </c>
      <c r="U1324" s="7">
        <f>Data[[#This Row],[goal]]*VLOOKUP(Data[[#This Row],[currency]], 'Exchange Rates'!$A$1:$C$14, 3, 0)</f>
        <v>26950</v>
      </c>
      <c r="V1324" s="7">
        <f>Data[[#This Row],[pledged]]*VLOOKUP(Data[[#This Row],[currency]], 'Exchange Rates'!$A$1:$C$14, 3, 0)</f>
        <v>81.62</v>
      </c>
    </row>
    <row r="1325" spans="1:22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8.8800000000000004E-2</v>
      </c>
      <c r="P1325" s="7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2">
        <f t="shared" si="120"/>
        <v>42451.698449074072</v>
      </c>
      <c r="T1325" s="12">
        <f t="shared" si="121"/>
        <v>42486.288194444445</v>
      </c>
      <c r="U1325" s="7">
        <f>Data[[#This Row],[goal]]*VLOOKUP(Data[[#This Row],[currency]], 'Exchange Rates'!$A$1:$C$14, 3, 0)</f>
        <v>15000</v>
      </c>
      <c r="V1325" s="7">
        <f>Data[[#This Row],[pledged]]*VLOOKUP(Data[[#This Row],[currency]], 'Exchange Rates'!$A$1:$C$14, 3, 0)</f>
        <v>1332</v>
      </c>
    </row>
    <row r="1326" spans="1:22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9.8400000000000001E-2</v>
      </c>
      <c r="P1326" s="7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2">
        <f t="shared" si="120"/>
        <v>42626.633703703701</v>
      </c>
      <c r="T1326" s="12">
        <f t="shared" si="121"/>
        <v>42656.633703703701</v>
      </c>
      <c r="U1326" s="7">
        <f>Data[[#This Row],[goal]]*VLOOKUP(Data[[#This Row],[currency]], 'Exchange Rates'!$A$1:$C$14, 3, 0)</f>
        <v>50000</v>
      </c>
      <c r="V1326" s="7">
        <f>Data[[#This Row],[pledged]]*VLOOKUP(Data[[#This Row],[currency]], 'Exchange Rates'!$A$1:$C$14, 3, 0)</f>
        <v>4920</v>
      </c>
    </row>
    <row r="1327" spans="1:22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2.4299999999999999E-2</v>
      </c>
      <c r="P1327" s="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2">
        <f t="shared" si="120"/>
        <v>42704.086053240739</v>
      </c>
      <c r="T1327" s="12">
        <f t="shared" si="121"/>
        <v>42734.086053240739</v>
      </c>
      <c r="U1327" s="7">
        <f>Data[[#This Row],[goal]]*VLOOKUP(Data[[#This Row],[currency]], 'Exchange Rates'!$A$1:$C$14, 3, 0)</f>
        <v>20000</v>
      </c>
      <c r="V1327" s="7">
        <f>Data[[#This Row],[pledged]]*VLOOKUP(Data[[#This Row],[currency]], 'Exchange Rates'!$A$1:$C$14, 3, 0)</f>
        <v>486</v>
      </c>
    </row>
    <row r="1328" spans="1:22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1.1299999999999999E-2</v>
      </c>
      <c r="P1328" s="7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2">
        <f t="shared" si="120"/>
        <v>41974.791990740734</v>
      </c>
      <c r="T1328" s="12">
        <f t="shared" si="121"/>
        <v>42019.791990740734</v>
      </c>
      <c r="U1328" s="7">
        <f>Data[[#This Row],[goal]]*VLOOKUP(Data[[#This Row],[currency]], 'Exchange Rates'!$A$1:$C$14, 3, 0)</f>
        <v>100000</v>
      </c>
      <c r="V1328" s="7">
        <f>Data[[#This Row],[pledged]]*VLOOKUP(Data[[#This Row],[currency]], 'Exchange Rates'!$A$1:$C$14, 3, 0)</f>
        <v>1130</v>
      </c>
    </row>
    <row r="1329" spans="1:22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3.5520833333333335E-2</v>
      </c>
      <c r="P1329" s="7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2">
        <f t="shared" si="120"/>
        <v>42123.678645833337</v>
      </c>
      <c r="T1329" s="12">
        <f t="shared" si="121"/>
        <v>42153.678645833337</v>
      </c>
      <c r="U1329" s="7">
        <f>Data[[#This Row],[goal]]*VLOOKUP(Data[[#This Row],[currency]], 'Exchange Rates'!$A$1:$C$14, 3, 0)</f>
        <v>48000</v>
      </c>
      <c r="V1329" s="7">
        <f>Data[[#This Row],[pledged]]*VLOOKUP(Data[[#This Row],[currency]], 'Exchange Rates'!$A$1:$C$14, 3, 0)</f>
        <v>1705</v>
      </c>
    </row>
    <row r="1330" spans="1:22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2.3306666666666667E-2</v>
      </c>
      <c r="P1330" s="7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2">
        <f t="shared" si="120"/>
        <v>42612.642754629633</v>
      </c>
      <c r="T1330" s="12">
        <f t="shared" si="121"/>
        <v>42657.642754629633</v>
      </c>
      <c r="U1330" s="7">
        <f>Data[[#This Row],[goal]]*VLOOKUP(Data[[#This Row],[currency]], 'Exchange Rates'!$A$1:$C$14, 3, 0)</f>
        <v>75000</v>
      </c>
      <c r="V1330" s="7">
        <f>Data[[#This Row],[pledged]]*VLOOKUP(Data[[#This Row],[currency]], 'Exchange Rates'!$A$1:$C$14, 3, 0)</f>
        <v>1748</v>
      </c>
    </row>
    <row r="1331" spans="1:22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8.1600000000000006E-3</v>
      </c>
      <c r="P1331" s="7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2">
        <f t="shared" si="120"/>
        <v>41935.221585648149</v>
      </c>
      <c r="T1331" s="12">
        <f t="shared" si="121"/>
        <v>41975.263252314813</v>
      </c>
      <c r="U1331" s="7">
        <f>Data[[#This Row],[goal]]*VLOOKUP(Data[[#This Row],[currency]], 'Exchange Rates'!$A$1:$C$14, 3, 0)</f>
        <v>50000</v>
      </c>
      <c r="V1331" s="7">
        <f>Data[[#This Row],[pledged]]*VLOOKUP(Data[[#This Row],[currency]], 'Exchange Rates'!$A$1:$C$14, 3, 0)</f>
        <v>408</v>
      </c>
    </row>
    <row r="1332" spans="1:22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0.22494285714285714</v>
      </c>
      <c r="P1332" s="7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2">
        <f t="shared" si="120"/>
        <v>42522.276724537034</v>
      </c>
      <c r="T1332" s="12">
        <f t="shared" si="121"/>
        <v>42553.166666666672</v>
      </c>
      <c r="U1332" s="7">
        <f>Data[[#This Row],[goal]]*VLOOKUP(Data[[#This Row],[currency]], 'Exchange Rates'!$A$1:$C$14, 3, 0)</f>
        <v>35000</v>
      </c>
      <c r="V1332" s="7">
        <f>Data[[#This Row],[pledged]]*VLOOKUP(Data[[#This Row],[currency]], 'Exchange Rates'!$A$1:$C$14, 3, 0)</f>
        <v>7873</v>
      </c>
    </row>
    <row r="1333" spans="1:22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1.3668E-2</v>
      </c>
      <c r="P1333" s="7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2">
        <f t="shared" si="120"/>
        <v>42569.50409722222</v>
      </c>
      <c r="T1333" s="12">
        <f t="shared" si="121"/>
        <v>42599.50409722222</v>
      </c>
      <c r="U1333" s="7">
        <f>Data[[#This Row],[goal]]*VLOOKUP(Data[[#This Row],[currency]], 'Exchange Rates'!$A$1:$C$14, 3, 0)</f>
        <v>250000</v>
      </c>
      <c r="V1333" s="7">
        <f>Data[[#This Row],[pledged]]*VLOOKUP(Data[[#This Row],[currency]], 'Exchange Rates'!$A$1:$C$14, 3, 0)</f>
        <v>3417</v>
      </c>
    </row>
    <row r="1334" spans="1:22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 s="7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2">
        <f t="shared" si="120"/>
        <v>42732.060277777782</v>
      </c>
      <c r="T1334" s="12">
        <f t="shared" si="121"/>
        <v>42762.060277777782</v>
      </c>
      <c r="U1334" s="7">
        <f>Data[[#This Row],[goal]]*VLOOKUP(Data[[#This Row],[currency]], 'Exchange Rates'!$A$1:$C$14, 3, 0)</f>
        <v>9204.65</v>
      </c>
      <c r="V1334" s="7">
        <f>Data[[#This Row],[pledged]]*VLOOKUP(Data[[#This Row],[currency]], 'Exchange Rates'!$A$1:$C$14, 3, 0)</f>
        <v>0</v>
      </c>
    </row>
    <row r="1335" spans="1:22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 s="7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2">
        <f t="shared" si="120"/>
        <v>41806.106770833336</v>
      </c>
      <c r="T1335" s="12">
        <f t="shared" si="121"/>
        <v>41836.106770833336</v>
      </c>
      <c r="U1335" s="7">
        <f>Data[[#This Row],[goal]]*VLOOKUP(Data[[#This Row],[currency]], 'Exchange Rates'!$A$1:$C$14, 3, 0)</f>
        <v>3425.0000000000005</v>
      </c>
      <c r="V1335" s="7">
        <f>Data[[#This Row],[pledged]]*VLOOKUP(Data[[#This Row],[currency]], 'Exchange Rates'!$A$1:$C$14, 3, 0)</f>
        <v>0</v>
      </c>
    </row>
    <row r="1336" spans="1:22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0.10754135338345865</v>
      </c>
      <c r="P1336" s="7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2">
        <f t="shared" si="120"/>
        <v>42410.774155092593</v>
      </c>
      <c r="T1336" s="12">
        <f t="shared" si="121"/>
        <v>42440.774155092593</v>
      </c>
      <c r="U1336" s="7">
        <f>Data[[#This Row],[goal]]*VLOOKUP(Data[[#This Row],[currency]], 'Exchange Rates'!$A$1:$C$14, 3, 0)</f>
        <v>133000</v>
      </c>
      <c r="V1336" s="7">
        <f>Data[[#This Row],[pledged]]*VLOOKUP(Data[[#This Row],[currency]], 'Exchange Rates'!$A$1:$C$14, 3, 0)</f>
        <v>14303</v>
      </c>
    </row>
    <row r="1337" spans="1:22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0.1976</v>
      </c>
      <c r="P1337" s="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2">
        <f t="shared" si="120"/>
        <v>42313.936365740738</v>
      </c>
      <c r="T1337" s="12">
        <f t="shared" si="121"/>
        <v>42343.936365740738</v>
      </c>
      <c r="U1337" s="7">
        <f>Data[[#This Row],[goal]]*VLOOKUP(Data[[#This Row],[currency]], 'Exchange Rates'!$A$1:$C$14, 3, 0)</f>
        <v>25000</v>
      </c>
      <c r="V1337" s="7">
        <f>Data[[#This Row],[pledged]]*VLOOKUP(Data[[#This Row],[currency]], 'Exchange Rates'!$A$1:$C$14, 3, 0)</f>
        <v>4940</v>
      </c>
    </row>
    <row r="1338" spans="1:22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0.84946999999999995</v>
      </c>
      <c r="P1338" s="7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2">
        <f t="shared" si="120"/>
        <v>41955.863750000004</v>
      </c>
      <c r="T1338" s="12">
        <f t="shared" si="121"/>
        <v>41990.863750000004</v>
      </c>
      <c r="U1338" s="7">
        <f>Data[[#This Row],[goal]]*VLOOKUP(Data[[#This Row],[currency]], 'Exchange Rates'!$A$1:$C$14, 3, 0)</f>
        <v>100000</v>
      </c>
      <c r="V1338" s="7">
        <f>Data[[#This Row],[pledged]]*VLOOKUP(Data[[#This Row],[currency]], 'Exchange Rates'!$A$1:$C$14, 3, 0)</f>
        <v>84947</v>
      </c>
    </row>
    <row r="1339" spans="1:22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0.49381999999999998</v>
      </c>
      <c r="P1339" s="7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2">
        <f t="shared" si="120"/>
        <v>42767.577303240745</v>
      </c>
      <c r="T1339" s="12">
        <f t="shared" si="121"/>
        <v>42797.577303240745</v>
      </c>
      <c r="U1339" s="7">
        <f>Data[[#This Row],[goal]]*VLOOKUP(Data[[#This Row],[currency]], 'Exchange Rates'!$A$1:$C$14, 3, 0)</f>
        <v>50000</v>
      </c>
      <c r="V1339" s="7">
        <f>Data[[#This Row],[pledged]]*VLOOKUP(Data[[#This Row],[currency]], 'Exchange Rates'!$A$1:$C$14, 3, 0)</f>
        <v>24691</v>
      </c>
    </row>
    <row r="1340" spans="1:22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3.3033333333333331E-2</v>
      </c>
      <c r="P1340" s="7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2">
        <f t="shared" si="120"/>
        <v>42188.803622685184</v>
      </c>
      <c r="T1340" s="12">
        <f t="shared" si="121"/>
        <v>42218.803622685184</v>
      </c>
      <c r="U1340" s="7">
        <f>Data[[#This Row],[goal]]*VLOOKUP(Data[[#This Row],[currency]], 'Exchange Rates'!$A$1:$C$14, 3, 0)</f>
        <v>30000</v>
      </c>
      <c r="V1340" s="7">
        <f>Data[[#This Row],[pledged]]*VLOOKUP(Data[[#This Row],[currency]], 'Exchange Rates'!$A$1:$C$14, 3, 0)</f>
        <v>991</v>
      </c>
    </row>
    <row r="1341" spans="1:22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6.6339999999999996E-2</v>
      </c>
      <c r="P1341" s="7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2">
        <f t="shared" si="120"/>
        <v>41936.647164351853</v>
      </c>
      <c r="T1341" s="12">
        <f t="shared" si="121"/>
        <v>41981.688831018517</v>
      </c>
      <c r="U1341" s="7">
        <f>Data[[#This Row],[goal]]*VLOOKUP(Data[[#This Row],[currency]], 'Exchange Rates'!$A$1:$C$14, 3, 0)</f>
        <v>50000</v>
      </c>
      <c r="V1341" s="7">
        <f>Data[[#This Row],[pledged]]*VLOOKUP(Data[[#This Row],[currency]], 'Exchange Rates'!$A$1:$C$14, 3, 0)</f>
        <v>3317</v>
      </c>
    </row>
    <row r="1342" spans="1:22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 s="7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2">
        <f t="shared" si="120"/>
        <v>41836.595520833333</v>
      </c>
      <c r="T1342" s="12">
        <f t="shared" si="121"/>
        <v>41866.595520833333</v>
      </c>
      <c r="U1342" s="7">
        <f>Data[[#This Row],[goal]]*VLOOKUP(Data[[#This Row],[currency]], 'Exchange Rates'!$A$1:$C$14, 3, 0)</f>
        <v>1680</v>
      </c>
      <c r="V1342" s="7">
        <f>Data[[#This Row],[pledged]]*VLOOKUP(Data[[#This Row],[currency]], 'Exchange Rates'!$A$1:$C$14, 3, 0)</f>
        <v>0</v>
      </c>
    </row>
    <row r="1343" spans="1:22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0.7036</v>
      </c>
      <c r="P1343" s="7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2">
        <f t="shared" si="120"/>
        <v>42612.624039351853</v>
      </c>
      <c r="T1343" s="12">
        <f t="shared" si="121"/>
        <v>42644.624039351853</v>
      </c>
      <c r="U1343" s="7">
        <f>Data[[#This Row],[goal]]*VLOOKUP(Data[[#This Row],[currency]], 'Exchange Rates'!$A$1:$C$14, 3, 0)</f>
        <v>19250</v>
      </c>
      <c r="V1343" s="7">
        <f>Data[[#This Row],[pledged]]*VLOOKUP(Data[[#This Row],[currency]], 'Exchange Rates'!$A$1:$C$14, 3, 0)</f>
        <v>13544.300000000001</v>
      </c>
    </row>
    <row r="1344" spans="1:22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2E-3</v>
      </c>
      <c r="P1344" s="7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2">
        <f t="shared" si="120"/>
        <v>42172.816423611104</v>
      </c>
      <c r="T1344" s="12">
        <f t="shared" si="121"/>
        <v>42202.816423611104</v>
      </c>
      <c r="U1344" s="7">
        <f>Data[[#This Row],[goal]]*VLOOKUP(Data[[#This Row],[currency]], 'Exchange Rates'!$A$1:$C$14, 3, 0)</f>
        <v>50000</v>
      </c>
      <c r="V1344" s="7">
        <f>Data[[#This Row],[pledged]]*VLOOKUP(Data[[#This Row],[currency]], 'Exchange Rates'!$A$1:$C$14, 3, 0)</f>
        <v>100</v>
      </c>
    </row>
    <row r="1345" spans="1:22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1.02298</v>
      </c>
      <c r="P1345" s="7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2">
        <f t="shared" si="120"/>
        <v>42542.526423611111</v>
      </c>
      <c r="T1345" s="12">
        <f t="shared" si="121"/>
        <v>42601.165972222225</v>
      </c>
      <c r="U1345" s="7">
        <f>Data[[#This Row],[goal]]*VLOOKUP(Data[[#This Row],[currency]], 'Exchange Rates'!$A$1:$C$14, 3, 0)</f>
        <v>50000</v>
      </c>
      <c r="V1345" s="7">
        <f>Data[[#This Row],[pledged]]*VLOOKUP(Data[[#This Row],[currency]], 'Exchange Rates'!$A$1:$C$14, 3, 0)</f>
        <v>51149</v>
      </c>
    </row>
    <row r="1346" spans="1:22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3.7773333333333334</v>
      </c>
      <c r="P1346" s="7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2">
        <f t="shared" ref="S1346:S1409" si="126">(((J1346/60)/60)/24)+DATE(1970,1,1)</f>
        <v>42522.789803240739</v>
      </c>
      <c r="T1346" s="12">
        <f t="shared" ref="T1346:T1409" si="127">(((I1346/60)/60)/24)+DATE(1970,1,1)</f>
        <v>42551.789803240739</v>
      </c>
      <c r="U1346" s="7">
        <f>Data[[#This Row],[goal]]*VLOOKUP(Data[[#This Row],[currency]], 'Exchange Rates'!$A$1:$C$14, 3, 0)</f>
        <v>1980</v>
      </c>
      <c r="V1346" s="7">
        <f>Data[[#This Row],[pledged]]*VLOOKUP(Data[[#This Row],[currency]], 'Exchange Rates'!$A$1:$C$14, 3, 0)</f>
        <v>7479.1200000000008</v>
      </c>
    </row>
    <row r="1347" spans="1:22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E1347/D1347</f>
        <v>1.25</v>
      </c>
      <c r="P1347" s="7">
        <f t="shared" ref="P1347:P1410" si="129">IF(L1347 = 0, 0, E1347/L1347)</f>
        <v>53.571428571428569</v>
      </c>
      <c r="Q1347" t="str">
        <f t="shared" ref="Q1347:Q1410" si="130">MID(N1347, 1, FIND("/", N1347)-1)</f>
        <v>publishing</v>
      </c>
      <c r="R1347" t="str">
        <f t="shared" ref="R1347:R1410" si="131">MID(N1347,  FIND("/", N1347)+1, 100)</f>
        <v>nonfiction</v>
      </c>
      <c r="S1347" s="12">
        <f t="shared" si="126"/>
        <v>41799.814340277779</v>
      </c>
      <c r="T1347" s="12">
        <f t="shared" si="127"/>
        <v>41834.814340277779</v>
      </c>
      <c r="U1347" s="7">
        <f>Data[[#This Row],[goal]]*VLOOKUP(Data[[#This Row],[currency]], 'Exchange Rates'!$A$1:$C$14, 3, 0)</f>
        <v>300</v>
      </c>
      <c r="V1347" s="7">
        <f>Data[[#This Row],[pledged]]*VLOOKUP(Data[[#This Row],[currency]], 'Exchange Rates'!$A$1:$C$14, 3, 0)</f>
        <v>375</v>
      </c>
    </row>
    <row r="1348" spans="1:22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1.473265306122449</v>
      </c>
      <c r="P1348" s="7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2">
        <f t="shared" si="126"/>
        <v>41422.075821759259</v>
      </c>
      <c r="T1348" s="12">
        <f t="shared" si="127"/>
        <v>41452.075821759259</v>
      </c>
      <c r="U1348" s="7">
        <f>Data[[#This Row],[goal]]*VLOOKUP(Data[[#This Row],[currency]], 'Exchange Rates'!$A$1:$C$14, 3, 0)</f>
        <v>4900</v>
      </c>
      <c r="V1348" s="7">
        <f>Data[[#This Row],[pledged]]*VLOOKUP(Data[[#This Row],[currency]], 'Exchange Rates'!$A$1:$C$14, 3, 0)</f>
        <v>7219</v>
      </c>
    </row>
    <row r="1349" spans="1:22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1.022</v>
      </c>
      <c r="P1349" s="7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2">
        <f t="shared" si="126"/>
        <v>42040.638020833328</v>
      </c>
      <c r="T1349" s="12">
        <f t="shared" si="127"/>
        <v>42070.638020833328</v>
      </c>
      <c r="U1349" s="7">
        <f>Data[[#This Row],[goal]]*VLOOKUP(Data[[#This Row],[currency]], 'Exchange Rates'!$A$1:$C$14, 3, 0)</f>
        <v>2500</v>
      </c>
      <c r="V1349" s="7">
        <f>Data[[#This Row],[pledged]]*VLOOKUP(Data[[#This Row],[currency]], 'Exchange Rates'!$A$1:$C$14, 3, 0)</f>
        <v>2555</v>
      </c>
    </row>
    <row r="1350" spans="1:22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1.018723404255319</v>
      </c>
      <c r="P1350" s="7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2">
        <f t="shared" si="126"/>
        <v>41963.506168981476</v>
      </c>
      <c r="T1350" s="12">
        <f t="shared" si="127"/>
        <v>41991.506168981476</v>
      </c>
      <c r="U1350" s="7">
        <f>Data[[#This Row],[goal]]*VLOOKUP(Data[[#This Row],[currency]], 'Exchange Rates'!$A$1:$C$14, 3, 0)</f>
        <v>5875</v>
      </c>
      <c r="V1350" s="7">
        <f>Data[[#This Row],[pledged]]*VLOOKUP(Data[[#This Row],[currency]], 'Exchange Rates'!$A$1:$C$14, 3, 0)</f>
        <v>5985</v>
      </c>
    </row>
    <row r="1351" spans="1:22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2.0419999999999998</v>
      </c>
      <c r="P1351" s="7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2">
        <f t="shared" si="126"/>
        <v>42317.33258101852</v>
      </c>
      <c r="T1351" s="12">
        <f t="shared" si="127"/>
        <v>42354.290972222225</v>
      </c>
      <c r="U1351" s="7">
        <f>Data[[#This Row],[goal]]*VLOOKUP(Data[[#This Row],[currency]], 'Exchange Rates'!$A$1:$C$14, 3, 0)</f>
        <v>6600</v>
      </c>
      <c r="V1351" s="7">
        <f>Data[[#This Row],[pledged]]*VLOOKUP(Data[[#This Row],[currency]], 'Exchange Rates'!$A$1:$C$14, 3, 0)</f>
        <v>13477.2</v>
      </c>
    </row>
    <row r="1352" spans="1:22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1.0405</v>
      </c>
      <c r="P1352" s="7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2">
        <f t="shared" si="126"/>
        <v>42334.013124999998</v>
      </c>
      <c r="T1352" s="12">
        <f t="shared" si="127"/>
        <v>42364.013124999998</v>
      </c>
      <c r="U1352" s="7">
        <f>Data[[#This Row],[goal]]*VLOOKUP(Data[[#This Row],[currency]], 'Exchange Rates'!$A$1:$C$14, 3, 0)</f>
        <v>5000</v>
      </c>
      <c r="V1352" s="7">
        <f>Data[[#This Row],[pledged]]*VLOOKUP(Data[[#This Row],[currency]], 'Exchange Rates'!$A$1:$C$14, 3, 0)</f>
        <v>5202.5</v>
      </c>
    </row>
    <row r="1353" spans="1:22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1.0126500000000001</v>
      </c>
      <c r="P1353" s="7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2">
        <f t="shared" si="126"/>
        <v>42382.74009259259</v>
      </c>
      <c r="T1353" s="12">
        <f t="shared" si="127"/>
        <v>42412.74009259259</v>
      </c>
      <c r="U1353" s="7">
        <f>Data[[#This Row],[goal]]*VLOOKUP(Data[[#This Row],[currency]], 'Exchange Rates'!$A$1:$C$14, 3, 0)</f>
        <v>20000</v>
      </c>
      <c r="V1353" s="7">
        <f>Data[[#This Row],[pledged]]*VLOOKUP(Data[[#This Row],[currency]], 'Exchange Rates'!$A$1:$C$14, 3, 0)</f>
        <v>20253</v>
      </c>
    </row>
    <row r="1354" spans="1:22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1.3613999999999999</v>
      </c>
      <c r="P1354" s="7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2">
        <f t="shared" si="126"/>
        <v>42200.578310185185</v>
      </c>
      <c r="T1354" s="12">
        <f t="shared" si="127"/>
        <v>42252.165972222225</v>
      </c>
      <c r="U1354" s="7">
        <f>Data[[#This Row],[goal]]*VLOOKUP(Data[[#This Row],[currency]], 'Exchange Rates'!$A$1:$C$14, 3, 0)</f>
        <v>10000</v>
      </c>
      <c r="V1354" s="7">
        <f>Data[[#This Row],[pledged]]*VLOOKUP(Data[[#This Row],[currency]], 'Exchange Rates'!$A$1:$C$14, 3, 0)</f>
        <v>13614</v>
      </c>
    </row>
    <row r="1355" spans="1:22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1.3360000000000001</v>
      </c>
      <c r="P1355" s="7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2">
        <f t="shared" si="126"/>
        <v>41309.11791666667</v>
      </c>
      <c r="T1355" s="12">
        <f t="shared" si="127"/>
        <v>41344</v>
      </c>
      <c r="U1355" s="7">
        <f>Data[[#This Row],[goal]]*VLOOKUP(Data[[#This Row],[currency]], 'Exchange Rates'!$A$1:$C$14, 3, 0)</f>
        <v>1000</v>
      </c>
      <c r="V1355" s="7">
        <f>Data[[#This Row],[pledged]]*VLOOKUP(Data[[#This Row],[currency]], 'Exchange Rates'!$A$1:$C$14, 3, 0)</f>
        <v>1336</v>
      </c>
    </row>
    <row r="1356" spans="1:22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1.3025</v>
      </c>
      <c r="P1356" s="7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2">
        <f t="shared" si="126"/>
        <v>42502.807627314818</v>
      </c>
      <c r="T1356" s="12">
        <f t="shared" si="127"/>
        <v>42532.807627314818</v>
      </c>
      <c r="U1356" s="7">
        <f>Data[[#This Row],[goal]]*VLOOKUP(Data[[#This Row],[currency]], 'Exchange Rates'!$A$1:$C$14, 3, 0)</f>
        <v>924</v>
      </c>
      <c r="V1356" s="7">
        <f>Data[[#This Row],[pledged]]*VLOOKUP(Data[[#This Row],[currency]], 'Exchange Rates'!$A$1:$C$14, 3, 0)</f>
        <v>1203.51</v>
      </c>
    </row>
    <row r="1357" spans="1:22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1.2267999999999999</v>
      </c>
      <c r="P1357" s="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2">
        <f t="shared" si="126"/>
        <v>41213.254687499997</v>
      </c>
      <c r="T1357" s="12">
        <f t="shared" si="127"/>
        <v>41243.416666666664</v>
      </c>
      <c r="U1357" s="7">
        <f>Data[[#This Row],[goal]]*VLOOKUP(Data[[#This Row],[currency]], 'Exchange Rates'!$A$1:$C$14, 3, 0)</f>
        <v>1925</v>
      </c>
      <c r="V1357" s="7">
        <f>Data[[#This Row],[pledged]]*VLOOKUP(Data[[#This Row],[currency]], 'Exchange Rates'!$A$1:$C$14, 3, 0)</f>
        <v>2361.59</v>
      </c>
    </row>
    <row r="1358" spans="1:22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1.8281058823529412</v>
      </c>
      <c r="P1358" s="7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2">
        <f t="shared" si="126"/>
        <v>41430.038888888892</v>
      </c>
      <c r="T1358" s="12">
        <f t="shared" si="127"/>
        <v>41460.038888888892</v>
      </c>
      <c r="U1358" s="7">
        <f>Data[[#This Row],[goal]]*VLOOKUP(Data[[#This Row],[currency]], 'Exchange Rates'!$A$1:$C$14, 3, 0)</f>
        <v>3400</v>
      </c>
      <c r="V1358" s="7">
        <f>Data[[#This Row],[pledged]]*VLOOKUP(Data[[#This Row],[currency]], 'Exchange Rates'!$A$1:$C$14, 3, 0)</f>
        <v>6215.56</v>
      </c>
    </row>
    <row r="1359" spans="1:22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1.2529999999999999</v>
      </c>
      <c r="P1359" s="7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2">
        <f t="shared" si="126"/>
        <v>41304.962233796294</v>
      </c>
      <c r="T1359" s="12">
        <f t="shared" si="127"/>
        <v>41334.249305555553</v>
      </c>
      <c r="U1359" s="7">
        <f>Data[[#This Row],[goal]]*VLOOKUP(Data[[#This Row],[currency]], 'Exchange Rates'!$A$1:$C$14, 3, 0)</f>
        <v>2000</v>
      </c>
      <c r="V1359" s="7">
        <f>Data[[#This Row],[pledged]]*VLOOKUP(Data[[#This Row],[currency]], 'Exchange Rates'!$A$1:$C$14, 3, 0)</f>
        <v>2506</v>
      </c>
    </row>
    <row r="1360" spans="1:22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1.1166666666666667</v>
      </c>
      <c r="P1360" s="7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2">
        <f t="shared" si="126"/>
        <v>40689.570868055554</v>
      </c>
      <c r="T1360" s="12">
        <f t="shared" si="127"/>
        <v>40719.570868055554</v>
      </c>
      <c r="U1360" s="7">
        <f>Data[[#This Row],[goal]]*VLOOKUP(Data[[#This Row],[currency]], 'Exchange Rates'!$A$1:$C$14, 3, 0)</f>
        <v>3000</v>
      </c>
      <c r="V1360" s="7">
        <f>Data[[#This Row],[pledged]]*VLOOKUP(Data[[#This Row],[currency]], 'Exchange Rates'!$A$1:$C$14, 3, 0)</f>
        <v>3350</v>
      </c>
    </row>
    <row r="1361" spans="1:22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1.1575757575757575</v>
      </c>
      <c r="P1361" s="7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2">
        <f t="shared" si="126"/>
        <v>40668.814699074072</v>
      </c>
      <c r="T1361" s="12">
        <f t="shared" si="127"/>
        <v>40730.814699074072</v>
      </c>
      <c r="U1361" s="7">
        <f>Data[[#This Row],[goal]]*VLOOKUP(Data[[#This Row],[currency]], 'Exchange Rates'!$A$1:$C$14, 3, 0)</f>
        <v>660</v>
      </c>
      <c r="V1361" s="7">
        <f>Data[[#This Row],[pledged]]*VLOOKUP(Data[[#This Row],[currency]], 'Exchange Rates'!$A$1:$C$14, 3, 0)</f>
        <v>764</v>
      </c>
    </row>
    <row r="1362" spans="1:22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1.732</v>
      </c>
      <c r="P1362" s="7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2">
        <f t="shared" si="126"/>
        <v>41095.900694444441</v>
      </c>
      <c r="T1362" s="12">
        <f t="shared" si="127"/>
        <v>41123.900694444441</v>
      </c>
      <c r="U1362" s="7">
        <f>Data[[#This Row],[goal]]*VLOOKUP(Data[[#This Row],[currency]], 'Exchange Rates'!$A$1:$C$14, 3, 0)</f>
        <v>1500</v>
      </c>
      <c r="V1362" s="7">
        <f>Data[[#This Row],[pledged]]*VLOOKUP(Data[[#This Row],[currency]], 'Exchange Rates'!$A$1:$C$14, 3, 0)</f>
        <v>2598</v>
      </c>
    </row>
    <row r="1363" spans="1:22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1.2598333333333334</v>
      </c>
      <c r="P1363" s="7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2">
        <f t="shared" si="126"/>
        <v>41781.717268518521</v>
      </c>
      <c r="T1363" s="12">
        <f t="shared" si="127"/>
        <v>41811.717268518521</v>
      </c>
      <c r="U1363" s="7">
        <f>Data[[#This Row],[goal]]*VLOOKUP(Data[[#This Row],[currency]], 'Exchange Rates'!$A$1:$C$14, 3, 0)</f>
        <v>4620</v>
      </c>
      <c r="V1363" s="7">
        <f>Data[[#This Row],[pledged]]*VLOOKUP(Data[[#This Row],[currency]], 'Exchange Rates'!$A$1:$C$14, 3, 0)</f>
        <v>5820.43</v>
      </c>
    </row>
    <row r="1364" spans="1:22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1.091</v>
      </c>
      <c r="P1364" s="7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2">
        <f t="shared" si="126"/>
        <v>41464.934386574074</v>
      </c>
      <c r="T1364" s="12">
        <f t="shared" si="127"/>
        <v>41524.934386574074</v>
      </c>
      <c r="U1364" s="7">
        <f>Data[[#This Row],[goal]]*VLOOKUP(Data[[#This Row],[currency]], 'Exchange Rates'!$A$1:$C$14, 3, 0)</f>
        <v>1000</v>
      </c>
      <c r="V1364" s="7">
        <f>Data[[#This Row],[pledged]]*VLOOKUP(Data[[#This Row],[currency]], 'Exchange Rates'!$A$1:$C$14, 3, 0)</f>
        <v>1091</v>
      </c>
    </row>
    <row r="1365" spans="1:22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</v>
      </c>
      <c r="P1365" s="7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2">
        <f t="shared" si="126"/>
        <v>42396.8440625</v>
      </c>
      <c r="T1365" s="12">
        <f t="shared" si="127"/>
        <v>42415.332638888889</v>
      </c>
      <c r="U1365" s="7">
        <f>Data[[#This Row],[goal]]*VLOOKUP(Data[[#This Row],[currency]], 'Exchange Rates'!$A$1:$C$14, 3, 0)</f>
        <v>200</v>
      </c>
      <c r="V1365" s="7">
        <f>Data[[#This Row],[pledged]]*VLOOKUP(Data[[#This Row],[currency]], 'Exchange Rates'!$A$1:$C$14, 3, 0)</f>
        <v>200</v>
      </c>
    </row>
    <row r="1366" spans="1:22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1.1864285714285714</v>
      </c>
      <c r="P1366" s="7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2">
        <f t="shared" si="126"/>
        <v>41951.695671296293</v>
      </c>
      <c r="T1366" s="12">
        <f t="shared" si="127"/>
        <v>42011.6956712963</v>
      </c>
      <c r="U1366" s="7">
        <f>Data[[#This Row],[goal]]*VLOOKUP(Data[[#This Row],[currency]], 'Exchange Rates'!$A$1:$C$14, 3, 0)</f>
        <v>263760</v>
      </c>
      <c r="V1366" s="7">
        <f>Data[[#This Row],[pledged]]*VLOOKUP(Data[[#This Row],[currency]], 'Exchange Rates'!$A$1:$C$14, 3, 0)</f>
        <v>312932.40000000002</v>
      </c>
    </row>
    <row r="1367" spans="1:22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1.0026666666666666</v>
      </c>
      <c r="P1367" s="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2">
        <f t="shared" si="126"/>
        <v>42049.733240740738</v>
      </c>
      <c r="T1367" s="12">
        <f t="shared" si="127"/>
        <v>42079.691574074073</v>
      </c>
      <c r="U1367" s="7">
        <f>Data[[#This Row],[goal]]*VLOOKUP(Data[[#This Row],[currency]], 'Exchange Rates'!$A$1:$C$14, 3, 0)</f>
        <v>7500</v>
      </c>
      <c r="V1367" s="7">
        <f>Data[[#This Row],[pledged]]*VLOOKUP(Data[[#This Row],[currency]], 'Exchange Rates'!$A$1:$C$14, 3, 0)</f>
        <v>7520</v>
      </c>
    </row>
    <row r="1368" spans="1:22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1.2648920000000001</v>
      </c>
      <c r="P1368" s="7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2">
        <f t="shared" si="126"/>
        <v>41924.996099537035</v>
      </c>
      <c r="T1368" s="12">
        <f t="shared" si="127"/>
        <v>41970.037766203706</v>
      </c>
      <c r="U1368" s="7">
        <f>Data[[#This Row],[goal]]*VLOOKUP(Data[[#This Row],[currency]], 'Exchange Rates'!$A$1:$C$14, 3, 0)</f>
        <v>7500</v>
      </c>
      <c r="V1368" s="7">
        <f>Data[[#This Row],[pledged]]*VLOOKUP(Data[[#This Row],[currency]], 'Exchange Rates'!$A$1:$C$14, 3, 0)</f>
        <v>9486.69</v>
      </c>
    </row>
    <row r="1369" spans="1:22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1.1426000000000001</v>
      </c>
      <c r="P1369" s="7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2">
        <f t="shared" si="126"/>
        <v>42292.002893518518</v>
      </c>
      <c r="T1369" s="12">
        <f t="shared" si="127"/>
        <v>42322.044560185182</v>
      </c>
      <c r="U1369" s="7">
        <f>Data[[#This Row],[goal]]*VLOOKUP(Data[[#This Row],[currency]], 'Exchange Rates'!$A$1:$C$14, 3, 0)</f>
        <v>5000</v>
      </c>
      <c r="V1369" s="7">
        <f>Data[[#This Row],[pledged]]*VLOOKUP(Data[[#This Row],[currency]], 'Exchange Rates'!$A$1:$C$14, 3, 0)</f>
        <v>5713</v>
      </c>
    </row>
    <row r="1370" spans="1:22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1.107</v>
      </c>
      <c r="P1370" s="7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2">
        <f t="shared" si="126"/>
        <v>42146.190902777773</v>
      </c>
      <c r="T1370" s="12">
        <f t="shared" si="127"/>
        <v>42170.190902777773</v>
      </c>
      <c r="U1370" s="7">
        <f>Data[[#This Row],[goal]]*VLOOKUP(Data[[#This Row],[currency]], 'Exchange Rates'!$A$1:$C$14, 3, 0)</f>
        <v>5000</v>
      </c>
      <c r="V1370" s="7">
        <f>Data[[#This Row],[pledged]]*VLOOKUP(Data[[#This Row],[currency]], 'Exchange Rates'!$A$1:$C$14, 3, 0)</f>
        <v>5535</v>
      </c>
    </row>
    <row r="1371" spans="1:22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1.0534805315203954</v>
      </c>
      <c r="P1371" s="7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2">
        <f t="shared" si="126"/>
        <v>41710.594282407408</v>
      </c>
      <c r="T1371" s="12">
        <f t="shared" si="127"/>
        <v>41740.594282407408</v>
      </c>
      <c r="U1371" s="7">
        <f>Data[[#This Row],[goal]]*VLOOKUP(Data[[#This Row],[currency]], 'Exchange Rates'!$A$1:$C$14, 3, 0)</f>
        <v>32360</v>
      </c>
      <c r="V1371" s="7">
        <f>Data[[#This Row],[pledged]]*VLOOKUP(Data[[#This Row],[currency]], 'Exchange Rates'!$A$1:$C$14, 3, 0)</f>
        <v>34090.629999999997</v>
      </c>
    </row>
    <row r="1372" spans="1:22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1.0366666666666666</v>
      </c>
      <c r="P1372" s="7">
        <f t="shared" si="129"/>
        <v>77.75</v>
      </c>
      <c r="Q1372" t="str">
        <f t="shared" si="130"/>
        <v>music</v>
      </c>
      <c r="R1372" t="str">
        <f t="shared" si="131"/>
        <v>rock</v>
      </c>
      <c r="S1372" s="12">
        <f t="shared" si="126"/>
        <v>41548.00335648148</v>
      </c>
      <c r="T1372" s="12">
        <f t="shared" si="127"/>
        <v>41563.00335648148</v>
      </c>
      <c r="U1372" s="7">
        <f>Data[[#This Row],[goal]]*VLOOKUP(Data[[#This Row],[currency]], 'Exchange Rates'!$A$1:$C$14, 3, 0)</f>
        <v>1500</v>
      </c>
      <c r="V1372" s="7">
        <f>Data[[#This Row],[pledged]]*VLOOKUP(Data[[#This Row],[currency]], 'Exchange Rates'!$A$1:$C$14, 3, 0)</f>
        <v>1555</v>
      </c>
    </row>
    <row r="1373" spans="1:22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1.0708672667523933</v>
      </c>
      <c r="P1373" s="7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2">
        <f t="shared" si="126"/>
        <v>42101.758587962962</v>
      </c>
      <c r="T1373" s="12">
        <f t="shared" si="127"/>
        <v>42131.758587962962</v>
      </c>
      <c r="U1373" s="7">
        <f>Data[[#This Row],[goal]]*VLOOKUP(Data[[#This Row],[currency]], 'Exchange Rates'!$A$1:$C$14, 3, 0)</f>
        <v>6999</v>
      </c>
      <c r="V1373" s="7">
        <f>Data[[#This Row],[pledged]]*VLOOKUP(Data[[#This Row],[currency]], 'Exchange Rates'!$A$1:$C$14, 3, 0)</f>
        <v>7495</v>
      </c>
    </row>
    <row r="1374" spans="1:22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1.24</v>
      </c>
      <c r="P1374" s="7">
        <f t="shared" si="129"/>
        <v>38.75</v>
      </c>
      <c r="Q1374" t="str">
        <f t="shared" si="130"/>
        <v>music</v>
      </c>
      <c r="R1374" t="str">
        <f t="shared" si="131"/>
        <v>rock</v>
      </c>
      <c r="S1374" s="12">
        <f t="shared" si="126"/>
        <v>41072.739953703705</v>
      </c>
      <c r="T1374" s="12">
        <f t="shared" si="127"/>
        <v>41102.739953703705</v>
      </c>
      <c r="U1374" s="7">
        <f>Data[[#This Row],[goal]]*VLOOKUP(Data[[#This Row],[currency]], 'Exchange Rates'!$A$1:$C$14, 3, 0)</f>
        <v>500</v>
      </c>
      <c r="V1374" s="7">
        <f>Data[[#This Row],[pledged]]*VLOOKUP(Data[[#This Row],[currency]], 'Exchange Rates'!$A$1:$C$14, 3, 0)</f>
        <v>620</v>
      </c>
    </row>
    <row r="1375" spans="1:22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1.0501</v>
      </c>
      <c r="P1375" s="7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2">
        <f t="shared" si="126"/>
        <v>42704.95177083333</v>
      </c>
      <c r="T1375" s="12">
        <f t="shared" si="127"/>
        <v>42734.95177083333</v>
      </c>
      <c r="U1375" s="7">
        <f>Data[[#This Row],[goal]]*VLOOKUP(Data[[#This Row],[currency]], 'Exchange Rates'!$A$1:$C$14, 3, 0)</f>
        <v>10000</v>
      </c>
      <c r="V1375" s="7">
        <f>Data[[#This Row],[pledged]]*VLOOKUP(Data[[#This Row],[currency]], 'Exchange Rates'!$A$1:$C$14, 3, 0)</f>
        <v>10501</v>
      </c>
    </row>
    <row r="1376" spans="1:22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1.8946666666666667</v>
      </c>
      <c r="P1376" s="7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2">
        <f t="shared" si="126"/>
        <v>42424.161898148144</v>
      </c>
      <c r="T1376" s="12">
        <f t="shared" si="127"/>
        <v>42454.12023148148</v>
      </c>
      <c r="U1376" s="7">
        <f>Data[[#This Row],[goal]]*VLOOKUP(Data[[#This Row],[currency]], 'Exchange Rates'!$A$1:$C$14, 3, 0)</f>
        <v>1500</v>
      </c>
      <c r="V1376" s="7">
        <f>Data[[#This Row],[pledged]]*VLOOKUP(Data[[#This Row],[currency]], 'Exchange Rates'!$A$1:$C$14, 3, 0)</f>
        <v>2842</v>
      </c>
    </row>
    <row r="1377" spans="1:22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1.7132499999999999</v>
      </c>
      <c r="P1377" s="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2">
        <f t="shared" si="126"/>
        <v>42720.066192129627</v>
      </c>
      <c r="T1377" s="12">
        <f t="shared" si="127"/>
        <v>42750.066192129627</v>
      </c>
      <c r="U1377" s="7">
        <f>Data[[#This Row],[goal]]*VLOOKUP(Data[[#This Row],[currency]], 'Exchange Rates'!$A$1:$C$14, 3, 0)</f>
        <v>3360</v>
      </c>
      <c r="V1377" s="7">
        <f>Data[[#This Row],[pledged]]*VLOOKUP(Data[[#This Row],[currency]], 'Exchange Rates'!$A$1:$C$14, 3, 0)</f>
        <v>5756.5199999999995</v>
      </c>
    </row>
    <row r="1378" spans="1:22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2.5248648648648651</v>
      </c>
      <c r="P1378" s="7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2">
        <f t="shared" si="126"/>
        <v>42677.669050925921</v>
      </c>
      <c r="T1378" s="12">
        <f t="shared" si="127"/>
        <v>42707.710717592592</v>
      </c>
      <c r="U1378" s="7">
        <f>Data[[#This Row],[goal]]*VLOOKUP(Data[[#This Row],[currency]], 'Exchange Rates'!$A$1:$C$14, 3, 0)</f>
        <v>2849</v>
      </c>
      <c r="V1378" s="7">
        <f>Data[[#This Row],[pledged]]*VLOOKUP(Data[[#This Row],[currency]], 'Exchange Rates'!$A$1:$C$14, 3, 0)</f>
        <v>7193.34</v>
      </c>
    </row>
    <row r="1379" spans="1:22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1.1615384615384616</v>
      </c>
      <c r="P1379" s="7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2">
        <f t="shared" si="126"/>
        <v>42747.219560185185</v>
      </c>
      <c r="T1379" s="12">
        <f t="shared" si="127"/>
        <v>42769.174305555556</v>
      </c>
      <c r="U1379" s="7">
        <f>Data[[#This Row],[goal]]*VLOOKUP(Data[[#This Row],[currency]], 'Exchange Rates'!$A$1:$C$14, 3, 0)</f>
        <v>1300</v>
      </c>
      <c r="V1379" s="7">
        <f>Data[[#This Row],[pledged]]*VLOOKUP(Data[[#This Row],[currency]], 'Exchange Rates'!$A$1:$C$14, 3, 0)</f>
        <v>1510</v>
      </c>
    </row>
    <row r="1380" spans="1:22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2.0335000000000001</v>
      </c>
      <c r="P1380" s="7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2">
        <f t="shared" si="126"/>
        <v>42568.759374999994</v>
      </c>
      <c r="T1380" s="12">
        <f t="shared" si="127"/>
        <v>42583.759374999994</v>
      </c>
      <c r="U1380" s="7">
        <f>Data[[#This Row],[goal]]*VLOOKUP(Data[[#This Row],[currency]], 'Exchange Rates'!$A$1:$C$14, 3, 0)</f>
        <v>1540</v>
      </c>
      <c r="V1380" s="7">
        <f>Data[[#This Row],[pledged]]*VLOOKUP(Data[[#This Row],[currency]], 'Exchange Rates'!$A$1:$C$14, 3, 0)</f>
        <v>3131.59</v>
      </c>
    </row>
    <row r="1381" spans="1:22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1.1160000000000001</v>
      </c>
      <c r="P1381" s="7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2">
        <f t="shared" si="126"/>
        <v>42130.491620370376</v>
      </c>
      <c r="T1381" s="12">
        <f t="shared" si="127"/>
        <v>42160.491620370376</v>
      </c>
      <c r="U1381" s="7">
        <f>Data[[#This Row],[goal]]*VLOOKUP(Data[[#This Row],[currency]], 'Exchange Rates'!$A$1:$C$14, 3, 0)</f>
        <v>10000</v>
      </c>
      <c r="V1381" s="7">
        <f>Data[[#This Row],[pledged]]*VLOOKUP(Data[[#This Row],[currency]], 'Exchange Rates'!$A$1:$C$14, 3, 0)</f>
        <v>11160</v>
      </c>
    </row>
    <row r="1382" spans="1:22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4.24</v>
      </c>
      <c r="P1382" s="7">
        <f t="shared" si="129"/>
        <v>21.2</v>
      </c>
      <c r="Q1382" t="str">
        <f t="shared" si="130"/>
        <v>music</v>
      </c>
      <c r="R1382" t="str">
        <f t="shared" si="131"/>
        <v>rock</v>
      </c>
      <c r="S1382" s="12">
        <f t="shared" si="126"/>
        <v>42141.762800925921</v>
      </c>
      <c r="T1382" s="12">
        <f t="shared" si="127"/>
        <v>42164.083333333328</v>
      </c>
      <c r="U1382" s="7">
        <f>Data[[#This Row],[goal]]*VLOOKUP(Data[[#This Row],[currency]], 'Exchange Rates'!$A$1:$C$14, 3, 0)</f>
        <v>25</v>
      </c>
      <c r="V1382" s="7">
        <f>Data[[#This Row],[pledged]]*VLOOKUP(Data[[#This Row],[currency]], 'Exchange Rates'!$A$1:$C$14, 3, 0)</f>
        <v>106</v>
      </c>
    </row>
    <row r="1383" spans="1:22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1.071</v>
      </c>
      <c r="P1383" s="7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2">
        <f t="shared" si="126"/>
        <v>42703.214409722219</v>
      </c>
      <c r="T1383" s="12">
        <f t="shared" si="127"/>
        <v>42733.214409722219</v>
      </c>
      <c r="U1383" s="7">
        <f>Data[[#This Row],[goal]]*VLOOKUP(Data[[#This Row],[currency]], 'Exchange Rates'!$A$1:$C$14, 3, 0)</f>
        <v>5000</v>
      </c>
      <c r="V1383" s="7">
        <f>Data[[#This Row],[pledged]]*VLOOKUP(Data[[#This Row],[currency]], 'Exchange Rates'!$A$1:$C$14, 3, 0)</f>
        <v>5355</v>
      </c>
    </row>
    <row r="1384" spans="1:22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1.043625</v>
      </c>
      <c r="P1384" s="7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2">
        <f t="shared" si="126"/>
        <v>41370.800185185188</v>
      </c>
      <c r="T1384" s="12">
        <f t="shared" si="127"/>
        <v>41400.800185185188</v>
      </c>
      <c r="U1384" s="7">
        <f>Data[[#This Row],[goal]]*VLOOKUP(Data[[#This Row],[currency]], 'Exchange Rates'!$A$1:$C$14, 3, 0)</f>
        <v>8000</v>
      </c>
      <c r="V1384" s="7">
        <f>Data[[#This Row],[pledged]]*VLOOKUP(Data[[#This Row],[currency]], 'Exchange Rates'!$A$1:$C$14, 3, 0)</f>
        <v>8349</v>
      </c>
    </row>
    <row r="1385" spans="1:22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2.124090909090909</v>
      </c>
      <c r="P1385" s="7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2">
        <f t="shared" si="126"/>
        <v>42707.074976851851</v>
      </c>
      <c r="T1385" s="12">
        <f t="shared" si="127"/>
        <v>42727.074976851851</v>
      </c>
      <c r="U1385" s="7">
        <f>Data[[#This Row],[goal]]*VLOOKUP(Data[[#This Row],[currency]], 'Exchange Rates'!$A$1:$C$14, 3, 0)</f>
        <v>2904</v>
      </c>
      <c r="V1385" s="7">
        <f>Data[[#This Row],[pledged]]*VLOOKUP(Data[[#This Row],[currency]], 'Exchange Rates'!$A$1:$C$14, 3, 0)</f>
        <v>6168.3600000000006</v>
      </c>
    </row>
    <row r="1386" spans="1:22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1.2408571428571429</v>
      </c>
      <c r="P1386" s="7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2">
        <f t="shared" si="126"/>
        <v>42160.735208333332</v>
      </c>
      <c r="T1386" s="12">
        <f t="shared" si="127"/>
        <v>42190.735208333332</v>
      </c>
      <c r="U1386" s="7">
        <f>Data[[#This Row],[goal]]*VLOOKUP(Data[[#This Row],[currency]], 'Exchange Rates'!$A$1:$C$14, 3, 0)</f>
        <v>3500</v>
      </c>
      <c r="V1386" s="7">
        <f>Data[[#This Row],[pledged]]*VLOOKUP(Data[[#This Row],[currency]], 'Exchange Rates'!$A$1:$C$14, 3, 0)</f>
        <v>4343</v>
      </c>
    </row>
    <row r="1387" spans="1:22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1.10406125</v>
      </c>
      <c r="P1387" s="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2">
        <f t="shared" si="126"/>
        <v>42433.688900462963</v>
      </c>
      <c r="T1387" s="12">
        <f t="shared" si="127"/>
        <v>42489.507638888885</v>
      </c>
      <c r="U1387" s="7">
        <f>Data[[#This Row],[goal]]*VLOOKUP(Data[[#This Row],[currency]], 'Exchange Rates'!$A$1:$C$14, 3, 0)</f>
        <v>6720</v>
      </c>
      <c r="V1387" s="7">
        <f>Data[[#This Row],[pledged]]*VLOOKUP(Data[[#This Row],[currency]], 'Exchange Rates'!$A$1:$C$14, 3, 0)</f>
        <v>7419.2915999999996</v>
      </c>
    </row>
    <row r="1388" spans="1:22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2.1875</v>
      </c>
      <c r="P1388" s="7">
        <f t="shared" si="129"/>
        <v>62.5</v>
      </c>
      <c r="Q1388" t="str">
        <f t="shared" si="130"/>
        <v>music</v>
      </c>
      <c r="R1388" t="str">
        <f t="shared" si="131"/>
        <v>rock</v>
      </c>
      <c r="S1388" s="12">
        <f t="shared" si="126"/>
        <v>42184.646863425922</v>
      </c>
      <c r="T1388" s="12">
        <f t="shared" si="127"/>
        <v>42214.646863425922</v>
      </c>
      <c r="U1388" s="7">
        <f>Data[[#This Row],[goal]]*VLOOKUP(Data[[#This Row],[currency]], 'Exchange Rates'!$A$1:$C$14, 3, 0)</f>
        <v>400</v>
      </c>
      <c r="V1388" s="7">
        <f>Data[[#This Row],[pledged]]*VLOOKUP(Data[[#This Row],[currency]], 'Exchange Rates'!$A$1:$C$14, 3, 0)</f>
        <v>875</v>
      </c>
    </row>
    <row r="1389" spans="1:22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1.36625</v>
      </c>
      <c r="P1389" s="7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2">
        <f t="shared" si="126"/>
        <v>42126.92123842593</v>
      </c>
      <c r="T1389" s="12">
        <f t="shared" si="127"/>
        <v>42158.1875</v>
      </c>
      <c r="U1389" s="7">
        <f>Data[[#This Row],[goal]]*VLOOKUP(Data[[#This Row],[currency]], 'Exchange Rates'!$A$1:$C$14, 3, 0)</f>
        <v>4000</v>
      </c>
      <c r="V1389" s="7">
        <f>Data[[#This Row],[pledged]]*VLOOKUP(Data[[#This Row],[currency]], 'Exchange Rates'!$A$1:$C$14, 3, 0)</f>
        <v>5465</v>
      </c>
    </row>
    <row r="1390" spans="1:22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1.348074</v>
      </c>
      <c r="P1390" s="7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2">
        <f t="shared" si="126"/>
        <v>42634.614780092597</v>
      </c>
      <c r="T1390" s="12">
        <f t="shared" si="127"/>
        <v>42660.676388888889</v>
      </c>
      <c r="U1390" s="7">
        <f>Data[[#This Row],[goal]]*VLOOKUP(Data[[#This Row],[currency]], 'Exchange Rates'!$A$1:$C$14, 3, 0)</f>
        <v>5000</v>
      </c>
      <c r="V1390" s="7">
        <f>Data[[#This Row],[pledged]]*VLOOKUP(Data[[#This Row],[currency]], 'Exchange Rates'!$A$1:$C$14, 3, 0)</f>
        <v>6740.37</v>
      </c>
    </row>
    <row r="1391" spans="1:22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1.454</v>
      </c>
      <c r="P1391" s="7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2">
        <f t="shared" si="126"/>
        <v>42565.480983796297</v>
      </c>
      <c r="T1391" s="12">
        <f t="shared" si="127"/>
        <v>42595.480983796297</v>
      </c>
      <c r="U1391" s="7">
        <f>Data[[#This Row],[goal]]*VLOOKUP(Data[[#This Row],[currency]], 'Exchange Rates'!$A$1:$C$14, 3, 0)</f>
        <v>385</v>
      </c>
      <c r="V1391" s="7">
        <f>Data[[#This Row],[pledged]]*VLOOKUP(Data[[#This Row],[currency]], 'Exchange Rates'!$A$1:$C$14, 3, 0)</f>
        <v>559.79</v>
      </c>
    </row>
    <row r="1392" spans="1:22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1.0910714285714285</v>
      </c>
      <c r="P1392" s="7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2">
        <f t="shared" si="126"/>
        <v>42087.803310185183</v>
      </c>
      <c r="T1392" s="12">
        <f t="shared" si="127"/>
        <v>42121.716666666667</v>
      </c>
      <c r="U1392" s="7">
        <f>Data[[#This Row],[goal]]*VLOOKUP(Data[[#This Row],[currency]], 'Exchange Rates'!$A$1:$C$14, 3, 0)</f>
        <v>2800</v>
      </c>
      <c r="V1392" s="7">
        <f>Data[[#This Row],[pledged]]*VLOOKUP(Data[[#This Row],[currency]], 'Exchange Rates'!$A$1:$C$14, 3, 0)</f>
        <v>3055</v>
      </c>
    </row>
    <row r="1393" spans="1:22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1.1020000000000001</v>
      </c>
      <c r="P1393" s="7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2">
        <f t="shared" si="126"/>
        <v>42193.650671296295</v>
      </c>
      <c r="T1393" s="12">
        <f t="shared" si="127"/>
        <v>42238.207638888889</v>
      </c>
      <c r="U1393" s="7">
        <f>Data[[#This Row],[goal]]*VLOOKUP(Data[[#This Row],[currency]], 'Exchange Rates'!$A$1:$C$14, 3, 0)</f>
        <v>500</v>
      </c>
      <c r="V1393" s="7">
        <f>Data[[#This Row],[pledged]]*VLOOKUP(Data[[#This Row],[currency]], 'Exchange Rates'!$A$1:$C$14, 3, 0)</f>
        <v>551</v>
      </c>
    </row>
    <row r="1394" spans="1:22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1.1364000000000001</v>
      </c>
      <c r="P1394" s="7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2">
        <f t="shared" si="126"/>
        <v>42401.154930555553</v>
      </c>
      <c r="T1394" s="12">
        <f t="shared" si="127"/>
        <v>42432.154930555553</v>
      </c>
      <c r="U1394" s="7">
        <f>Data[[#This Row],[goal]]*VLOOKUP(Data[[#This Row],[currency]], 'Exchange Rates'!$A$1:$C$14, 3, 0)</f>
        <v>2500</v>
      </c>
      <c r="V1394" s="7">
        <f>Data[[#This Row],[pledged]]*VLOOKUP(Data[[#This Row],[currency]], 'Exchange Rates'!$A$1:$C$14, 3, 0)</f>
        <v>2841</v>
      </c>
    </row>
    <row r="1395" spans="1:22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1.0235000000000001</v>
      </c>
      <c r="P1395" s="7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2">
        <f t="shared" si="126"/>
        <v>42553.681979166664</v>
      </c>
      <c r="T1395" s="12">
        <f t="shared" si="127"/>
        <v>42583.681979166664</v>
      </c>
      <c r="U1395" s="7">
        <f>Data[[#This Row],[goal]]*VLOOKUP(Data[[#This Row],[currency]], 'Exchange Rates'!$A$1:$C$14, 3, 0)</f>
        <v>10000</v>
      </c>
      <c r="V1395" s="7">
        <f>Data[[#This Row],[pledged]]*VLOOKUP(Data[[#This Row],[currency]], 'Exchange Rates'!$A$1:$C$14, 3, 0)</f>
        <v>10235</v>
      </c>
    </row>
    <row r="1396" spans="1:22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1.2213333333333334</v>
      </c>
      <c r="P1396" s="7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2">
        <f t="shared" si="126"/>
        <v>42752.144976851851</v>
      </c>
      <c r="T1396" s="12">
        <f t="shared" si="127"/>
        <v>42795.125</v>
      </c>
      <c r="U1396" s="7">
        <f>Data[[#This Row],[goal]]*VLOOKUP(Data[[#This Row],[currency]], 'Exchange Rates'!$A$1:$C$14, 3, 0)</f>
        <v>750</v>
      </c>
      <c r="V1396" s="7">
        <f>Data[[#This Row],[pledged]]*VLOOKUP(Data[[#This Row],[currency]], 'Exchange Rates'!$A$1:$C$14, 3, 0)</f>
        <v>916</v>
      </c>
    </row>
    <row r="1397" spans="1:22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1.1188571428571428</v>
      </c>
      <c r="P1397" s="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2">
        <f t="shared" si="126"/>
        <v>42719.90834490741</v>
      </c>
      <c r="T1397" s="12">
        <f t="shared" si="127"/>
        <v>42749.90834490741</v>
      </c>
      <c r="U1397" s="7">
        <f>Data[[#This Row],[goal]]*VLOOKUP(Data[[#This Row],[currency]], 'Exchange Rates'!$A$1:$C$14, 3, 0)</f>
        <v>3500</v>
      </c>
      <c r="V1397" s="7">
        <f>Data[[#This Row],[pledged]]*VLOOKUP(Data[[#This Row],[currency]], 'Exchange Rates'!$A$1:$C$14, 3, 0)</f>
        <v>3916</v>
      </c>
    </row>
    <row r="1398" spans="1:22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1.073</v>
      </c>
      <c r="P1398" s="7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2">
        <f t="shared" si="126"/>
        <v>42018.99863425926</v>
      </c>
      <c r="T1398" s="12">
        <f t="shared" si="127"/>
        <v>42048.99863425926</v>
      </c>
      <c r="U1398" s="7">
        <f>Data[[#This Row],[goal]]*VLOOKUP(Data[[#This Row],[currency]], 'Exchange Rates'!$A$1:$C$14, 3, 0)</f>
        <v>6000</v>
      </c>
      <c r="V1398" s="7">
        <f>Data[[#This Row],[pledged]]*VLOOKUP(Data[[#This Row],[currency]], 'Exchange Rates'!$A$1:$C$14, 3, 0)</f>
        <v>6438</v>
      </c>
    </row>
    <row r="1399" spans="1:22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1.1385000000000001</v>
      </c>
      <c r="P1399" s="7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2">
        <f t="shared" si="126"/>
        <v>42640.917939814812</v>
      </c>
      <c r="T1399" s="12">
        <f t="shared" si="127"/>
        <v>42670.888194444444</v>
      </c>
      <c r="U1399" s="7">
        <f>Data[[#This Row],[goal]]*VLOOKUP(Data[[#This Row],[currency]], 'Exchange Rates'!$A$1:$C$14, 3, 0)</f>
        <v>10000</v>
      </c>
      <c r="V1399" s="7">
        <f>Data[[#This Row],[pledged]]*VLOOKUP(Data[[#This Row],[currency]], 'Exchange Rates'!$A$1:$C$14, 3, 0)</f>
        <v>11385</v>
      </c>
    </row>
    <row r="1400" spans="1:22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1.0968181818181819</v>
      </c>
      <c r="P1400" s="7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2">
        <f t="shared" si="126"/>
        <v>42526.874236111107</v>
      </c>
      <c r="T1400" s="12">
        <f t="shared" si="127"/>
        <v>42556.874236111107</v>
      </c>
      <c r="U1400" s="7">
        <f>Data[[#This Row],[goal]]*VLOOKUP(Data[[#This Row],[currency]], 'Exchange Rates'!$A$1:$C$14, 3, 0)</f>
        <v>4400</v>
      </c>
      <c r="V1400" s="7">
        <f>Data[[#This Row],[pledged]]*VLOOKUP(Data[[#This Row],[currency]], 'Exchange Rates'!$A$1:$C$14, 3, 0)</f>
        <v>4826</v>
      </c>
    </row>
    <row r="1401" spans="1:22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1.2614444444444444</v>
      </c>
      <c r="P1401" s="7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2">
        <f t="shared" si="126"/>
        <v>41889.004317129627</v>
      </c>
      <c r="T1401" s="12">
        <f t="shared" si="127"/>
        <v>41919.004317129627</v>
      </c>
      <c r="U1401" s="7">
        <f>Data[[#This Row],[goal]]*VLOOKUP(Data[[#This Row],[currency]], 'Exchange Rates'!$A$1:$C$14, 3, 0)</f>
        <v>9000</v>
      </c>
      <c r="V1401" s="7">
        <f>Data[[#This Row],[pledged]]*VLOOKUP(Data[[#This Row],[currency]], 'Exchange Rates'!$A$1:$C$14, 3, 0)</f>
        <v>11353</v>
      </c>
    </row>
    <row r="1402" spans="1:22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1.6742857142857144</v>
      </c>
      <c r="P1402" s="7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2">
        <f t="shared" si="126"/>
        <v>42498.341122685189</v>
      </c>
      <c r="T1402" s="12">
        <f t="shared" si="127"/>
        <v>42533.229166666672</v>
      </c>
      <c r="U1402" s="7">
        <f>Data[[#This Row],[goal]]*VLOOKUP(Data[[#This Row],[currency]], 'Exchange Rates'!$A$1:$C$14, 3, 0)</f>
        <v>269.5</v>
      </c>
      <c r="V1402" s="7">
        <f>Data[[#This Row],[pledged]]*VLOOKUP(Data[[#This Row],[currency]], 'Exchange Rates'!$A$1:$C$14, 3, 0)</f>
        <v>451.22</v>
      </c>
    </row>
    <row r="1403" spans="1:22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4.9652000000000003</v>
      </c>
      <c r="P1403" s="7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2">
        <f t="shared" si="126"/>
        <v>41399.99622685185</v>
      </c>
      <c r="T1403" s="12">
        <f t="shared" si="127"/>
        <v>41420.99622685185</v>
      </c>
      <c r="U1403" s="7">
        <f>Data[[#This Row],[goal]]*VLOOKUP(Data[[#This Row],[currency]], 'Exchange Rates'!$A$1:$C$14, 3, 0)</f>
        <v>2500</v>
      </c>
      <c r="V1403" s="7">
        <f>Data[[#This Row],[pledged]]*VLOOKUP(Data[[#This Row],[currency]], 'Exchange Rates'!$A$1:$C$14, 3, 0)</f>
        <v>12413</v>
      </c>
    </row>
    <row r="1404" spans="1:22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1.0915999999999999</v>
      </c>
      <c r="P1404" s="7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2">
        <f t="shared" si="126"/>
        <v>42065.053368055553</v>
      </c>
      <c r="T1404" s="12">
        <f t="shared" si="127"/>
        <v>42125.011701388896</v>
      </c>
      <c r="U1404" s="7">
        <f>Data[[#This Row],[goal]]*VLOOKUP(Data[[#This Row],[currency]], 'Exchange Rates'!$A$1:$C$14, 3, 0)</f>
        <v>1925</v>
      </c>
      <c r="V1404" s="7">
        <f>Data[[#This Row],[pledged]]*VLOOKUP(Data[[#This Row],[currency]], 'Exchange Rates'!$A$1:$C$14, 3, 0)</f>
        <v>2101.33</v>
      </c>
    </row>
    <row r="1405" spans="1:22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1.0257499999999999</v>
      </c>
      <c r="P1405" s="7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2">
        <f t="shared" si="126"/>
        <v>41451.062905092593</v>
      </c>
      <c r="T1405" s="12">
        <f t="shared" si="127"/>
        <v>41481.062905092593</v>
      </c>
      <c r="U1405" s="7">
        <f>Data[[#This Row],[goal]]*VLOOKUP(Data[[#This Row],[currency]], 'Exchange Rates'!$A$1:$C$14, 3, 0)</f>
        <v>4000</v>
      </c>
      <c r="V1405" s="7">
        <f>Data[[#This Row],[pledged]]*VLOOKUP(Data[[#This Row],[currency]], 'Exchange Rates'!$A$1:$C$14, 3, 0)</f>
        <v>4103</v>
      </c>
    </row>
    <row r="1406" spans="1:22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1.6620689655172414E-2</v>
      </c>
      <c r="P1406" s="7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2">
        <f t="shared" si="126"/>
        <v>42032.510243055556</v>
      </c>
      <c r="T1406" s="12">
        <f t="shared" si="127"/>
        <v>42057.510243055556</v>
      </c>
      <c r="U1406" s="7">
        <f>Data[[#This Row],[goal]]*VLOOKUP(Data[[#This Row],[currency]], 'Exchange Rates'!$A$1:$C$14, 3, 0)</f>
        <v>11165</v>
      </c>
      <c r="V1406" s="7">
        <f>Data[[#This Row],[pledged]]*VLOOKUP(Data[[#This Row],[currency]], 'Exchange Rates'!$A$1:$C$14, 3, 0)</f>
        <v>185.57</v>
      </c>
    </row>
    <row r="1407" spans="1:22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4.1999999999999997E-3</v>
      </c>
      <c r="P1407" s="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2">
        <f t="shared" si="126"/>
        <v>41941.680567129632</v>
      </c>
      <c r="T1407" s="12">
        <f t="shared" si="127"/>
        <v>41971.722233796296</v>
      </c>
      <c r="U1407" s="7">
        <f>Data[[#This Row],[goal]]*VLOOKUP(Data[[#This Row],[currency]], 'Exchange Rates'!$A$1:$C$14, 3, 0)</f>
        <v>25000</v>
      </c>
      <c r="V1407" s="7">
        <f>Data[[#This Row],[pledged]]*VLOOKUP(Data[[#This Row],[currency]], 'Exchange Rates'!$A$1:$C$14, 3, 0)</f>
        <v>105</v>
      </c>
    </row>
    <row r="1408" spans="1:22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1.25E-3</v>
      </c>
      <c r="P1408" s="7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2">
        <f t="shared" si="126"/>
        <v>42297.432951388888</v>
      </c>
      <c r="T1408" s="12">
        <f t="shared" si="127"/>
        <v>42350.416666666672</v>
      </c>
      <c r="U1408" s="7">
        <f>Data[[#This Row],[goal]]*VLOOKUP(Data[[#This Row],[currency]], 'Exchange Rates'!$A$1:$C$14, 3, 0)</f>
        <v>10080</v>
      </c>
      <c r="V1408" s="7">
        <f>Data[[#This Row],[pledged]]*VLOOKUP(Data[[#This Row],[currency]], 'Exchange Rates'!$A$1:$C$14, 3, 0)</f>
        <v>12.6</v>
      </c>
    </row>
    <row r="1409" spans="1:22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5.0000000000000001E-3</v>
      </c>
      <c r="P1409" s="7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2">
        <f t="shared" si="126"/>
        <v>41838.536782407406</v>
      </c>
      <c r="T1409" s="12">
        <f t="shared" si="127"/>
        <v>41863.536782407406</v>
      </c>
      <c r="U1409" s="7">
        <f>Data[[#This Row],[goal]]*VLOOKUP(Data[[#This Row],[currency]], 'Exchange Rates'!$A$1:$C$14, 3, 0)</f>
        <v>3000</v>
      </c>
      <c r="V1409" s="7">
        <f>Data[[#This Row],[pledged]]*VLOOKUP(Data[[#This Row],[currency]], 'Exchange Rates'!$A$1:$C$14, 3, 0)</f>
        <v>15</v>
      </c>
    </row>
    <row r="1410" spans="1:22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7.1999999999999995E-2</v>
      </c>
      <c r="P1410" s="7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2">
        <f t="shared" ref="S1410:S1473" si="132">(((J1410/60)/60)/24)+DATE(1970,1,1)</f>
        <v>42291.872175925921</v>
      </c>
      <c r="T1410" s="12">
        <f t="shared" ref="T1410:T1473" si="133">(((I1410/60)/60)/24)+DATE(1970,1,1)</f>
        <v>42321.913842592592</v>
      </c>
      <c r="U1410" s="7">
        <f>Data[[#This Row],[goal]]*VLOOKUP(Data[[#This Row],[currency]], 'Exchange Rates'!$A$1:$C$14, 3, 0)</f>
        <v>770</v>
      </c>
      <c r="V1410" s="7">
        <f>Data[[#This Row],[pledged]]*VLOOKUP(Data[[#This Row],[currency]], 'Exchange Rates'!$A$1:$C$14, 3, 0)</f>
        <v>55.44</v>
      </c>
    </row>
    <row r="1411" spans="1:22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E1411/D1411</f>
        <v>0</v>
      </c>
      <c r="P1411" s="7">
        <f t="shared" ref="P1411:P1474" si="135">IF(L1411 = 0, 0, E1411/L1411)</f>
        <v>0</v>
      </c>
      <c r="Q1411" t="str">
        <f t="shared" ref="Q1411:Q1474" si="136">MID(N1411, 1, FIND("/", N1411)-1)</f>
        <v>publishing</v>
      </c>
      <c r="R1411" t="str">
        <f t="shared" ref="R1411:R1474" si="137">MID(N1411,  FIND("/", N1411)+1, 100)</f>
        <v>translations</v>
      </c>
      <c r="S1411" s="12">
        <f t="shared" si="132"/>
        <v>41945.133506944447</v>
      </c>
      <c r="T1411" s="12">
        <f t="shared" si="133"/>
        <v>42005.175173611111</v>
      </c>
      <c r="U1411" s="7">
        <f>Data[[#This Row],[goal]]*VLOOKUP(Data[[#This Row],[currency]], 'Exchange Rates'!$A$1:$C$14, 3, 0)</f>
        <v>4000</v>
      </c>
      <c r="V1411" s="7">
        <f>Data[[#This Row],[pledged]]*VLOOKUP(Data[[#This Row],[currency]], 'Exchange Rates'!$A$1:$C$14, 3, 0)</f>
        <v>0</v>
      </c>
    </row>
    <row r="1412" spans="1:22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1.6666666666666666E-4</v>
      </c>
      <c r="P1412" s="7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2">
        <f t="shared" si="132"/>
        <v>42479.318518518514</v>
      </c>
      <c r="T1412" s="12">
        <f t="shared" si="133"/>
        <v>42524.318518518514</v>
      </c>
      <c r="U1412" s="7">
        <f>Data[[#This Row],[goal]]*VLOOKUP(Data[[#This Row],[currency]], 'Exchange Rates'!$A$1:$C$14, 3, 0)</f>
        <v>5040</v>
      </c>
      <c r="V1412" s="7">
        <f>Data[[#This Row],[pledged]]*VLOOKUP(Data[[#This Row],[currency]], 'Exchange Rates'!$A$1:$C$14, 3, 0)</f>
        <v>0.84</v>
      </c>
    </row>
    <row r="1413" spans="1:22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2.3333333333333335E-3</v>
      </c>
      <c r="P1413" s="7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2">
        <f t="shared" si="132"/>
        <v>42013.059027777781</v>
      </c>
      <c r="T1413" s="12">
        <f t="shared" si="133"/>
        <v>42041.059027777781</v>
      </c>
      <c r="U1413" s="7">
        <f>Data[[#This Row],[goal]]*VLOOKUP(Data[[#This Row],[currency]], 'Exchange Rates'!$A$1:$C$14, 3, 0)</f>
        <v>2310</v>
      </c>
      <c r="V1413" s="7">
        <f>Data[[#This Row],[pledged]]*VLOOKUP(Data[[#This Row],[currency]], 'Exchange Rates'!$A$1:$C$14, 3, 0)</f>
        <v>5.3900000000000006</v>
      </c>
    </row>
    <row r="1414" spans="1:22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4.5714285714285714E-2</v>
      </c>
      <c r="P1414" s="7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2">
        <f t="shared" si="132"/>
        <v>41947.063645833332</v>
      </c>
      <c r="T1414" s="12">
        <f t="shared" si="133"/>
        <v>41977.063645833332</v>
      </c>
      <c r="U1414" s="7">
        <f>Data[[#This Row],[goal]]*VLOOKUP(Data[[#This Row],[currency]], 'Exchange Rates'!$A$1:$C$14, 3, 0)</f>
        <v>7000</v>
      </c>
      <c r="V1414" s="7">
        <f>Data[[#This Row],[pledged]]*VLOOKUP(Data[[#This Row],[currency]], 'Exchange Rates'!$A$1:$C$14, 3, 0)</f>
        <v>320</v>
      </c>
    </row>
    <row r="1415" spans="1:22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0.05</v>
      </c>
      <c r="P1415" s="7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2">
        <f t="shared" si="132"/>
        <v>42360.437152777777</v>
      </c>
      <c r="T1415" s="12">
        <f t="shared" si="133"/>
        <v>42420.437152777777</v>
      </c>
      <c r="U1415" s="7">
        <f>Data[[#This Row],[goal]]*VLOOKUP(Data[[#This Row],[currency]], 'Exchange Rates'!$A$1:$C$14, 3, 0)</f>
        <v>1680</v>
      </c>
      <c r="V1415" s="7">
        <f>Data[[#This Row],[pledged]]*VLOOKUP(Data[[#This Row],[currency]], 'Exchange Rates'!$A$1:$C$14, 3, 0)</f>
        <v>84</v>
      </c>
    </row>
    <row r="1416" spans="1:22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2E-3</v>
      </c>
      <c r="P1416" s="7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2">
        <f t="shared" si="132"/>
        <v>42708.25309027778</v>
      </c>
      <c r="T1416" s="12">
        <f t="shared" si="133"/>
        <v>42738.25309027778</v>
      </c>
      <c r="U1416" s="7">
        <f>Data[[#This Row],[goal]]*VLOOKUP(Data[[#This Row],[currency]], 'Exchange Rates'!$A$1:$C$14, 3, 0)</f>
        <v>500</v>
      </c>
      <c r="V1416" s="7">
        <f>Data[[#This Row],[pledged]]*VLOOKUP(Data[[#This Row],[currency]], 'Exchange Rates'!$A$1:$C$14, 3, 0)</f>
        <v>1</v>
      </c>
    </row>
    <row r="1417" spans="1:22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0.18181818181818182</v>
      </c>
      <c r="P1417" s="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2">
        <f t="shared" si="132"/>
        <v>42192.675821759258</v>
      </c>
      <c r="T1417" s="12">
        <f t="shared" si="133"/>
        <v>42232.675821759258</v>
      </c>
      <c r="U1417" s="7">
        <f>Data[[#This Row],[goal]]*VLOOKUP(Data[[#This Row],[currency]], 'Exchange Rates'!$A$1:$C$14, 3, 0)</f>
        <v>4400</v>
      </c>
      <c r="V1417" s="7">
        <f>Data[[#This Row],[pledged]]*VLOOKUP(Data[[#This Row],[currency]], 'Exchange Rates'!$A$1:$C$14, 3, 0)</f>
        <v>800</v>
      </c>
    </row>
    <row r="1418" spans="1:22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 s="7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2">
        <f t="shared" si="132"/>
        <v>42299.926145833335</v>
      </c>
      <c r="T1418" s="12">
        <f t="shared" si="133"/>
        <v>42329.967812499999</v>
      </c>
      <c r="U1418" s="7">
        <f>Data[[#This Row],[goal]]*VLOOKUP(Data[[#This Row],[currency]], 'Exchange Rates'!$A$1:$C$14, 3, 0)</f>
        <v>50000</v>
      </c>
      <c r="V1418" s="7">
        <f>Data[[#This Row],[pledged]]*VLOOKUP(Data[[#This Row],[currency]], 'Exchange Rates'!$A$1:$C$14, 3, 0)</f>
        <v>0</v>
      </c>
    </row>
    <row r="1419" spans="1:22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1.2222222222222223E-2</v>
      </c>
      <c r="P1419" s="7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2">
        <f t="shared" si="132"/>
        <v>42232.15016203704</v>
      </c>
      <c r="T1419" s="12">
        <f t="shared" si="133"/>
        <v>42262.465972222228</v>
      </c>
      <c r="U1419" s="7">
        <f>Data[[#This Row],[goal]]*VLOOKUP(Data[[#This Row],[currency]], 'Exchange Rates'!$A$1:$C$14, 3, 0)</f>
        <v>4500</v>
      </c>
      <c r="V1419" s="7">
        <f>Data[[#This Row],[pledged]]*VLOOKUP(Data[[#This Row],[currency]], 'Exchange Rates'!$A$1:$C$14, 3, 0)</f>
        <v>55</v>
      </c>
    </row>
    <row r="1420" spans="1:22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2E-3</v>
      </c>
      <c r="P1420" s="7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2">
        <f t="shared" si="132"/>
        <v>42395.456412037034</v>
      </c>
      <c r="T1420" s="12">
        <f t="shared" si="133"/>
        <v>42425.456412037034</v>
      </c>
      <c r="U1420" s="7">
        <f>Data[[#This Row],[goal]]*VLOOKUP(Data[[#This Row],[currency]], 'Exchange Rates'!$A$1:$C$14, 3, 0)</f>
        <v>2520</v>
      </c>
      <c r="V1420" s="7">
        <f>Data[[#This Row],[pledged]]*VLOOKUP(Data[[#This Row],[currency]], 'Exchange Rates'!$A$1:$C$14, 3, 0)</f>
        <v>5.04</v>
      </c>
    </row>
    <row r="1421" spans="1:22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7.0634920634920634E-2</v>
      </c>
      <c r="P1421" s="7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2">
        <f t="shared" si="132"/>
        <v>42622.456238425926</v>
      </c>
      <c r="T1421" s="12">
        <f t="shared" si="133"/>
        <v>42652.456238425926</v>
      </c>
      <c r="U1421" s="7">
        <f>Data[[#This Row],[goal]]*VLOOKUP(Data[[#This Row],[currency]], 'Exchange Rates'!$A$1:$C$14, 3, 0)</f>
        <v>6300</v>
      </c>
      <c r="V1421" s="7">
        <f>Data[[#This Row],[pledged]]*VLOOKUP(Data[[#This Row],[currency]], 'Exchange Rates'!$A$1:$C$14, 3, 0)</f>
        <v>445</v>
      </c>
    </row>
    <row r="1422" spans="1:22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2.7272727272727271E-2</v>
      </c>
      <c r="P1422" s="7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2">
        <f t="shared" si="132"/>
        <v>42524.667662037042</v>
      </c>
      <c r="T1422" s="12">
        <f t="shared" si="133"/>
        <v>42549.667662037042</v>
      </c>
      <c r="U1422" s="7">
        <f>Data[[#This Row],[goal]]*VLOOKUP(Data[[#This Row],[currency]], 'Exchange Rates'!$A$1:$C$14, 3, 0)</f>
        <v>110</v>
      </c>
      <c r="V1422" s="7">
        <f>Data[[#This Row],[pledged]]*VLOOKUP(Data[[#This Row],[currency]], 'Exchange Rates'!$A$1:$C$14, 3, 0)</f>
        <v>3</v>
      </c>
    </row>
    <row r="1423" spans="1:22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1E-3</v>
      </c>
      <c r="P1423" s="7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2">
        <f t="shared" si="132"/>
        <v>42013.915613425925</v>
      </c>
      <c r="T1423" s="12">
        <f t="shared" si="133"/>
        <v>42043.915613425925</v>
      </c>
      <c r="U1423" s="7">
        <f>Data[[#This Row],[goal]]*VLOOKUP(Data[[#This Row],[currency]], 'Exchange Rates'!$A$1:$C$14, 3, 0)</f>
        <v>1757999.9999999998</v>
      </c>
      <c r="V1423" s="7">
        <f>Data[[#This Row],[pledged]]*VLOOKUP(Data[[#This Row],[currency]], 'Exchange Rates'!$A$1:$C$14, 3, 0)</f>
        <v>1757.9999999999998</v>
      </c>
    </row>
    <row r="1424" spans="1:22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1.0399999999999999E-3</v>
      </c>
      <c r="P1424" s="7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2">
        <f t="shared" si="132"/>
        <v>42604.239629629628</v>
      </c>
      <c r="T1424" s="12">
        <f t="shared" si="133"/>
        <v>42634.239629629628</v>
      </c>
      <c r="U1424" s="7">
        <f>Data[[#This Row],[goal]]*VLOOKUP(Data[[#This Row],[currency]], 'Exchange Rates'!$A$1:$C$14, 3, 0)</f>
        <v>37250</v>
      </c>
      <c r="V1424" s="7">
        <f>Data[[#This Row],[pledged]]*VLOOKUP(Data[[#This Row],[currency]], 'Exchange Rates'!$A$1:$C$14, 3, 0)</f>
        <v>38.74</v>
      </c>
    </row>
    <row r="1425" spans="1:22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3.3333333333333335E-3</v>
      </c>
      <c r="P1425" s="7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2">
        <f t="shared" si="132"/>
        <v>42340.360312500001</v>
      </c>
      <c r="T1425" s="12">
        <f t="shared" si="133"/>
        <v>42370.360312500001</v>
      </c>
      <c r="U1425" s="7">
        <f>Data[[#This Row],[goal]]*VLOOKUP(Data[[#This Row],[currency]], 'Exchange Rates'!$A$1:$C$14, 3, 0)</f>
        <v>41100</v>
      </c>
      <c r="V1425" s="7">
        <f>Data[[#This Row],[pledged]]*VLOOKUP(Data[[#This Row],[currency]], 'Exchange Rates'!$A$1:$C$14, 3, 0)</f>
        <v>137</v>
      </c>
    </row>
    <row r="1426" spans="1:22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0.2036</v>
      </c>
      <c r="P1426" s="7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2">
        <f t="shared" si="132"/>
        <v>42676.717615740738</v>
      </c>
      <c r="T1426" s="12">
        <f t="shared" si="133"/>
        <v>42689.759282407409</v>
      </c>
      <c r="U1426" s="7">
        <f>Data[[#This Row],[goal]]*VLOOKUP(Data[[#This Row],[currency]], 'Exchange Rates'!$A$1:$C$14, 3, 0)</f>
        <v>7500</v>
      </c>
      <c r="V1426" s="7">
        <f>Data[[#This Row],[pledged]]*VLOOKUP(Data[[#This Row],[currency]], 'Exchange Rates'!$A$1:$C$14, 3, 0)</f>
        <v>1527</v>
      </c>
    </row>
    <row r="1427" spans="1:22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 s="7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2">
        <f t="shared" si="132"/>
        <v>42093.131469907406</v>
      </c>
      <c r="T1427" s="12">
        <f t="shared" si="133"/>
        <v>42123.131469907406</v>
      </c>
      <c r="U1427" s="7">
        <f>Data[[#This Row],[goal]]*VLOOKUP(Data[[#This Row],[currency]], 'Exchange Rates'!$A$1:$C$14, 3, 0)</f>
        <v>13000</v>
      </c>
      <c r="V1427" s="7">
        <f>Data[[#This Row],[pledged]]*VLOOKUP(Data[[#This Row],[currency]], 'Exchange Rates'!$A$1:$C$14, 3, 0)</f>
        <v>0</v>
      </c>
    </row>
    <row r="1428" spans="1:22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 s="7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2">
        <f t="shared" si="132"/>
        <v>42180.390277777777</v>
      </c>
      <c r="T1428" s="12">
        <f t="shared" si="133"/>
        <v>42240.390277777777</v>
      </c>
      <c r="U1428" s="7">
        <f>Data[[#This Row],[goal]]*VLOOKUP(Data[[#This Row],[currency]], 'Exchange Rates'!$A$1:$C$14, 3, 0)</f>
        <v>840</v>
      </c>
      <c r="V1428" s="7">
        <f>Data[[#This Row],[pledged]]*VLOOKUP(Data[[#This Row],[currency]], 'Exchange Rates'!$A$1:$C$14, 3, 0)</f>
        <v>0</v>
      </c>
    </row>
    <row r="1429" spans="1:22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8.3799999999999999E-2</v>
      </c>
      <c r="P1429" s="7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2">
        <f t="shared" si="132"/>
        <v>42601.851678240739</v>
      </c>
      <c r="T1429" s="12">
        <f t="shared" si="133"/>
        <v>42631.851678240739</v>
      </c>
      <c r="U1429" s="7">
        <f>Data[[#This Row],[goal]]*VLOOKUP(Data[[#This Row],[currency]], 'Exchange Rates'!$A$1:$C$14, 3, 0)</f>
        <v>4200</v>
      </c>
      <c r="V1429" s="7">
        <f>Data[[#This Row],[pledged]]*VLOOKUP(Data[[#This Row],[currency]], 'Exchange Rates'!$A$1:$C$14, 3, 0)</f>
        <v>351.96</v>
      </c>
    </row>
    <row r="1430" spans="1:22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4.4999999999999998E-2</v>
      </c>
      <c r="P1430" s="7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2">
        <f t="shared" si="132"/>
        <v>42432.379826388889</v>
      </c>
      <c r="T1430" s="12">
        <f t="shared" si="133"/>
        <v>42462.338159722218</v>
      </c>
      <c r="U1430" s="7">
        <f>Data[[#This Row],[goal]]*VLOOKUP(Data[[#This Row],[currency]], 'Exchange Rates'!$A$1:$C$14, 3, 0)</f>
        <v>840</v>
      </c>
      <c r="V1430" s="7">
        <f>Data[[#This Row],[pledged]]*VLOOKUP(Data[[#This Row],[currency]], 'Exchange Rates'!$A$1:$C$14, 3, 0)</f>
        <v>37.799999999999997</v>
      </c>
    </row>
    <row r="1431" spans="1:22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 s="7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2">
        <f t="shared" si="132"/>
        <v>42074.060671296291</v>
      </c>
      <c r="T1431" s="12">
        <f t="shared" si="133"/>
        <v>42104.060671296291</v>
      </c>
      <c r="U1431" s="7">
        <f>Data[[#This Row],[goal]]*VLOOKUP(Data[[#This Row],[currency]], 'Exchange Rates'!$A$1:$C$14, 3, 0)</f>
        <v>10000</v>
      </c>
      <c r="V1431" s="7">
        <f>Data[[#This Row],[pledged]]*VLOOKUP(Data[[#This Row],[currency]], 'Exchange Rates'!$A$1:$C$14, 3, 0)</f>
        <v>0</v>
      </c>
    </row>
    <row r="1432" spans="1:22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8.0600000000000005E-2</v>
      </c>
      <c r="P1432" s="7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2">
        <f t="shared" si="132"/>
        <v>41961.813518518517</v>
      </c>
      <c r="T1432" s="12">
        <f t="shared" si="133"/>
        <v>41992.813518518517</v>
      </c>
      <c r="U1432" s="7">
        <f>Data[[#This Row],[goal]]*VLOOKUP(Data[[#This Row],[currency]], 'Exchange Rates'!$A$1:$C$14, 3, 0)</f>
        <v>5000</v>
      </c>
      <c r="V1432" s="7">
        <f>Data[[#This Row],[pledged]]*VLOOKUP(Data[[#This Row],[currency]], 'Exchange Rates'!$A$1:$C$14, 3, 0)</f>
        <v>403</v>
      </c>
    </row>
    <row r="1433" spans="1:22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0.31947058823529412</v>
      </c>
      <c r="P1433" s="7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2">
        <f t="shared" si="132"/>
        <v>42304.210833333331</v>
      </c>
      <c r="T1433" s="12">
        <f t="shared" si="133"/>
        <v>42334.252500000002</v>
      </c>
      <c r="U1433" s="7">
        <f>Data[[#This Row],[goal]]*VLOOKUP(Data[[#This Row],[currency]], 'Exchange Rates'!$A$1:$C$14, 3, 0)</f>
        <v>17000</v>
      </c>
      <c r="V1433" s="7">
        <f>Data[[#This Row],[pledged]]*VLOOKUP(Data[[#This Row],[currency]], 'Exchange Rates'!$A$1:$C$14, 3, 0)</f>
        <v>5431</v>
      </c>
    </row>
    <row r="1434" spans="1:22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 s="7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2">
        <f t="shared" si="132"/>
        <v>42175.780416666668</v>
      </c>
      <c r="T1434" s="12">
        <f t="shared" si="133"/>
        <v>42205.780416666668</v>
      </c>
      <c r="U1434" s="7">
        <f>Data[[#This Row],[goal]]*VLOOKUP(Data[[#This Row],[currency]], 'Exchange Rates'!$A$1:$C$14, 3, 0)</f>
        <v>40000</v>
      </c>
      <c r="V1434" s="7">
        <f>Data[[#This Row],[pledged]]*VLOOKUP(Data[[#This Row],[currency]], 'Exchange Rates'!$A$1:$C$14, 3, 0)</f>
        <v>0</v>
      </c>
    </row>
    <row r="1435" spans="1:22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6.7083333333333328E-2</v>
      </c>
      <c r="P1435" s="7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2">
        <f t="shared" si="132"/>
        <v>42673.625868055555</v>
      </c>
      <c r="T1435" s="12">
        <f t="shared" si="133"/>
        <v>42714.458333333328</v>
      </c>
      <c r="U1435" s="7">
        <f>Data[[#This Row],[goal]]*VLOOKUP(Data[[#This Row],[currency]], 'Exchange Rates'!$A$1:$C$14, 3, 0)</f>
        <v>10080</v>
      </c>
      <c r="V1435" s="7">
        <f>Data[[#This Row],[pledged]]*VLOOKUP(Data[[#This Row],[currency]], 'Exchange Rates'!$A$1:$C$14, 3, 0)</f>
        <v>676.19999999999993</v>
      </c>
    </row>
    <row r="1436" spans="1:22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9.987804878048781E-2</v>
      </c>
      <c r="P1436" s="7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2">
        <f t="shared" si="132"/>
        <v>42142.767106481479</v>
      </c>
      <c r="T1436" s="12">
        <f t="shared" si="133"/>
        <v>42163.625</v>
      </c>
      <c r="U1436" s="7">
        <f>Data[[#This Row],[goal]]*VLOOKUP(Data[[#This Row],[currency]], 'Exchange Rates'!$A$1:$C$14, 3, 0)</f>
        <v>514960</v>
      </c>
      <c r="V1436" s="7">
        <f>Data[[#This Row],[pledged]]*VLOOKUP(Data[[#This Row],[currency]], 'Exchange Rates'!$A$1:$C$14, 3, 0)</f>
        <v>51433.200000000004</v>
      </c>
    </row>
    <row r="1437" spans="1:22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1E-3</v>
      </c>
      <c r="P1437" s="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2">
        <f t="shared" si="132"/>
        <v>42258.780324074076</v>
      </c>
      <c r="T1437" s="12">
        <f t="shared" si="133"/>
        <v>42288.780324074076</v>
      </c>
      <c r="U1437" s="7">
        <f>Data[[#This Row],[goal]]*VLOOKUP(Data[[#This Row],[currency]], 'Exchange Rates'!$A$1:$C$14, 3, 0)</f>
        <v>12600</v>
      </c>
      <c r="V1437" s="7">
        <f>Data[[#This Row],[pledged]]*VLOOKUP(Data[[#This Row],[currency]], 'Exchange Rates'!$A$1:$C$14, 3, 0)</f>
        <v>12.6</v>
      </c>
    </row>
    <row r="1438" spans="1:22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7.7000000000000002E-3</v>
      </c>
      <c r="P1438" s="7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2">
        <f t="shared" si="132"/>
        <v>42391.35019675926</v>
      </c>
      <c r="T1438" s="12">
        <f t="shared" si="133"/>
        <v>42421.35019675926</v>
      </c>
      <c r="U1438" s="7">
        <f>Data[[#This Row],[goal]]*VLOOKUP(Data[[#This Row],[currency]], 'Exchange Rates'!$A$1:$C$14, 3, 0)</f>
        <v>8400</v>
      </c>
      <c r="V1438" s="7">
        <f>Data[[#This Row],[pledged]]*VLOOKUP(Data[[#This Row],[currency]], 'Exchange Rates'!$A$1:$C$14, 3, 0)</f>
        <v>64.679999999999993</v>
      </c>
    </row>
    <row r="1439" spans="1:22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0.26900000000000002</v>
      </c>
      <c r="P1439" s="7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2">
        <f t="shared" si="132"/>
        <v>41796.531701388885</v>
      </c>
      <c r="T1439" s="12">
        <f t="shared" si="133"/>
        <v>41833.207638888889</v>
      </c>
      <c r="U1439" s="7">
        <f>Data[[#This Row],[goal]]*VLOOKUP(Data[[#This Row],[currency]], 'Exchange Rates'!$A$1:$C$14, 3, 0)</f>
        <v>3000</v>
      </c>
      <c r="V1439" s="7">
        <f>Data[[#This Row],[pledged]]*VLOOKUP(Data[[#This Row],[currency]], 'Exchange Rates'!$A$1:$C$14, 3, 0)</f>
        <v>807</v>
      </c>
    </row>
    <row r="1440" spans="1:22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0.03</v>
      </c>
      <c r="P1440" s="7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2">
        <f t="shared" si="132"/>
        <v>42457.871516203704</v>
      </c>
      <c r="T1440" s="12">
        <f t="shared" si="133"/>
        <v>42487.579861111109</v>
      </c>
      <c r="U1440" s="7">
        <f>Data[[#This Row],[goal]]*VLOOKUP(Data[[#This Row],[currency]], 'Exchange Rates'!$A$1:$C$14, 3, 0)</f>
        <v>125600</v>
      </c>
      <c r="V1440" s="7">
        <f>Data[[#This Row],[pledged]]*VLOOKUP(Data[[#This Row],[currency]], 'Exchange Rates'!$A$1:$C$14, 3, 0)</f>
        <v>3768</v>
      </c>
    </row>
    <row r="1441" spans="1:22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6.6055045871559637E-2</v>
      </c>
      <c r="P1441" s="7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2">
        <f t="shared" si="132"/>
        <v>42040.829872685179</v>
      </c>
      <c r="T1441" s="12">
        <f t="shared" si="133"/>
        <v>42070.829872685179</v>
      </c>
      <c r="U1441" s="7">
        <f>Data[[#This Row],[goal]]*VLOOKUP(Data[[#This Row],[currency]], 'Exchange Rates'!$A$1:$C$14, 3, 0)</f>
        <v>3597</v>
      </c>
      <c r="V1441" s="7">
        <f>Data[[#This Row],[pledged]]*VLOOKUP(Data[[#This Row],[currency]], 'Exchange Rates'!$A$1:$C$14, 3, 0)</f>
        <v>237.60000000000002</v>
      </c>
    </row>
    <row r="1442" spans="1:22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7.6923076923076926E-5</v>
      </c>
      <c r="P1442" s="7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2">
        <f t="shared" si="132"/>
        <v>42486.748414351852</v>
      </c>
      <c r="T1442" s="12">
        <f t="shared" si="133"/>
        <v>42516.748414351852</v>
      </c>
      <c r="U1442" s="7">
        <f>Data[[#This Row],[goal]]*VLOOKUP(Data[[#This Row],[currency]], 'Exchange Rates'!$A$1:$C$14, 3, 0)</f>
        <v>10920</v>
      </c>
      <c r="V1442" s="7">
        <f>Data[[#This Row],[pledged]]*VLOOKUP(Data[[#This Row],[currency]], 'Exchange Rates'!$A$1:$C$14, 3, 0)</f>
        <v>0.84</v>
      </c>
    </row>
    <row r="1443" spans="1:22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1.1222222222222222E-2</v>
      </c>
      <c r="P1443" s="7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2">
        <f t="shared" si="132"/>
        <v>42198.765844907408</v>
      </c>
      <c r="T1443" s="12">
        <f t="shared" si="133"/>
        <v>42258.765844907408</v>
      </c>
      <c r="U1443" s="7">
        <f>Data[[#This Row],[goal]]*VLOOKUP(Data[[#This Row],[currency]], 'Exchange Rates'!$A$1:$C$14, 3, 0)</f>
        <v>138600</v>
      </c>
      <c r="V1443" s="7">
        <f>Data[[#This Row],[pledged]]*VLOOKUP(Data[[#This Row],[currency]], 'Exchange Rates'!$A$1:$C$14, 3, 0)</f>
        <v>1555.4</v>
      </c>
    </row>
    <row r="1444" spans="1:22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 s="7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2">
        <f t="shared" si="132"/>
        <v>42485.64534722222</v>
      </c>
      <c r="T1444" s="12">
        <f t="shared" si="133"/>
        <v>42515.64534722222</v>
      </c>
      <c r="U1444" s="7">
        <f>Data[[#This Row],[goal]]*VLOOKUP(Data[[#This Row],[currency]], 'Exchange Rates'!$A$1:$C$14, 3, 0)</f>
        <v>1500</v>
      </c>
      <c r="V1444" s="7">
        <f>Data[[#This Row],[pledged]]*VLOOKUP(Data[[#This Row],[currency]], 'Exchange Rates'!$A$1:$C$14, 3, 0)</f>
        <v>0</v>
      </c>
    </row>
    <row r="1445" spans="1:22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 s="7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2">
        <f t="shared" si="132"/>
        <v>42707.926030092596</v>
      </c>
      <c r="T1445" s="12">
        <f t="shared" si="133"/>
        <v>42737.926030092596</v>
      </c>
      <c r="U1445" s="7">
        <f>Data[[#This Row],[goal]]*VLOOKUP(Data[[#This Row],[currency]], 'Exchange Rates'!$A$1:$C$14, 3, 0)</f>
        <v>10920</v>
      </c>
      <c r="V1445" s="7">
        <f>Data[[#This Row],[pledged]]*VLOOKUP(Data[[#This Row],[currency]], 'Exchange Rates'!$A$1:$C$14, 3, 0)</f>
        <v>0</v>
      </c>
    </row>
    <row r="1446" spans="1:22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 s="7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2">
        <f t="shared" si="132"/>
        <v>42199.873402777783</v>
      </c>
      <c r="T1446" s="12">
        <f t="shared" si="133"/>
        <v>42259.873402777783</v>
      </c>
      <c r="U1446" s="7">
        <f>Data[[#This Row],[goal]]*VLOOKUP(Data[[#This Row],[currency]], 'Exchange Rates'!$A$1:$C$14, 3, 0)</f>
        <v>4158</v>
      </c>
      <c r="V1446" s="7">
        <f>Data[[#This Row],[pledged]]*VLOOKUP(Data[[#This Row],[currency]], 'Exchange Rates'!$A$1:$C$14, 3, 0)</f>
        <v>0</v>
      </c>
    </row>
    <row r="1447" spans="1:22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 s="7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2">
        <f t="shared" si="132"/>
        <v>42139.542303240742</v>
      </c>
      <c r="T1447" s="12">
        <f t="shared" si="133"/>
        <v>42169.542303240742</v>
      </c>
      <c r="U1447" s="7">
        <f>Data[[#This Row],[goal]]*VLOOKUP(Data[[#This Row],[currency]], 'Exchange Rates'!$A$1:$C$14, 3, 0)</f>
        <v>109200</v>
      </c>
      <c r="V1447" s="7">
        <f>Data[[#This Row],[pledged]]*VLOOKUP(Data[[#This Row],[currency]], 'Exchange Rates'!$A$1:$C$14, 3, 0)</f>
        <v>0</v>
      </c>
    </row>
    <row r="1448" spans="1:22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 s="7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2">
        <f t="shared" si="132"/>
        <v>42461.447662037041</v>
      </c>
      <c r="T1448" s="12">
        <f t="shared" si="133"/>
        <v>42481.447662037041</v>
      </c>
      <c r="U1448" s="7">
        <f>Data[[#This Row],[goal]]*VLOOKUP(Data[[#This Row],[currency]], 'Exchange Rates'!$A$1:$C$14, 3, 0)</f>
        <v>756</v>
      </c>
      <c r="V1448" s="7">
        <f>Data[[#This Row],[pledged]]*VLOOKUP(Data[[#This Row],[currency]], 'Exchange Rates'!$A$1:$C$14, 3, 0)</f>
        <v>0</v>
      </c>
    </row>
    <row r="1449" spans="1:22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1.4999999999999999E-4</v>
      </c>
      <c r="P1449" s="7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2">
        <f t="shared" si="132"/>
        <v>42529.730717592596</v>
      </c>
      <c r="T1449" s="12">
        <f t="shared" si="133"/>
        <v>42559.730717592596</v>
      </c>
      <c r="U1449" s="7">
        <f>Data[[#This Row],[goal]]*VLOOKUP(Data[[#This Row],[currency]], 'Exchange Rates'!$A$1:$C$14, 3, 0)</f>
        <v>500000</v>
      </c>
      <c r="V1449" s="7">
        <f>Data[[#This Row],[pledged]]*VLOOKUP(Data[[#This Row],[currency]], 'Exchange Rates'!$A$1:$C$14, 3, 0)</f>
        <v>75</v>
      </c>
    </row>
    <row r="1450" spans="1:22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 s="7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2">
        <f t="shared" si="132"/>
        <v>42115.936550925922</v>
      </c>
      <c r="T1450" s="12">
        <f t="shared" si="133"/>
        <v>42146.225694444445</v>
      </c>
      <c r="U1450" s="7">
        <f>Data[[#This Row],[goal]]*VLOOKUP(Data[[#This Row],[currency]], 'Exchange Rates'!$A$1:$C$14, 3, 0)</f>
        <v>274000</v>
      </c>
      <c r="V1450" s="7">
        <f>Data[[#This Row],[pledged]]*VLOOKUP(Data[[#This Row],[currency]], 'Exchange Rates'!$A$1:$C$14, 3, 0)</f>
        <v>0</v>
      </c>
    </row>
    <row r="1451" spans="1:22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 s="7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2">
        <f t="shared" si="132"/>
        <v>42086.811400462961</v>
      </c>
      <c r="T1451" s="12">
        <f t="shared" si="133"/>
        <v>42134.811400462961</v>
      </c>
      <c r="U1451" s="7">
        <f>Data[[#This Row],[goal]]*VLOOKUP(Data[[#This Row],[currency]], 'Exchange Rates'!$A$1:$C$14, 3, 0)</f>
        <v>8888</v>
      </c>
      <c r="V1451" s="7">
        <f>Data[[#This Row],[pledged]]*VLOOKUP(Data[[#This Row],[currency]], 'Exchange Rates'!$A$1:$C$14, 3, 0)</f>
        <v>0</v>
      </c>
    </row>
    <row r="1452" spans="1:22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1.0000000000000001E-5</v>
      </c>
      <c r="P1452" s="7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2">
        <f t="shared" si="132"/>
        <v>42390.171261574069</v>
      </c>
      <c r="T1452" s="12">
        <f t="shared" si="133"/>
        <v>42420.171261574069</v>
      </c>
      <c r="U1452" s="7">
        <f>Data[[#This Row],[goal]]*VLOOKUP(Data[[#This Row],[currency]], 'Exchange Rates'!$A$1:$C$14, 3, 0)</f>
        <v>100000</v>
      </c>
      <c r="V1452" s="7">
        <f>Data[[#This Row],[pledged]]*VLOOKUP(Data[[#This Row],[currency]], 'Exchange Rates'!$A$1:$C$14, 3, 0)</f>
        <v>1</v>
      </c>
    </row>
    <row r="1453" spans="1:22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1.0554089709762533E-4</v>
      </c>
      <c r="P1453" s="7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2">
        <f t="shared" si="132"/>
        <v>41931.959016203706</v>
      </c>
      <c r="T1453" s="12">
        <f t="shared" si="133"/>
        <v>41962.00068287037</v>
      </c>
      <c r="U1453" s="7">
        <f>Data[[#This Row],[goal]]*VLOOKUP(Data[[#This Row],[currency]], 'Exchange Rates'!$A$1:$C$14, 3, 0)</f>
        <v>18950</v>
      </c>
      <c r="V1453" s="7">
        <f>Data[[#This Row],[pledged]]*VLOOKUP(Data[[#This Row],[currency]], 'Exchange Rates'!$A$1:$C$14, 3, 0)</f>
        <v>2</v>
      </c>
    </row>
    <row r="1454" spans="1:22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 s="7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2">
        <f t="shared" si="132"/>
        <v>41818.703275462962</v>
      </c>
      <c r="T1454" s="12">
        <f t="shared" si="133"/>
        <v>41848.703275462962</v>
      </c>
      <c r="U1454" s="7">
        <f>Data[[#This Row],[goal]]*VLOOKUP(Data[[#This Row],[currency]], 'Exchange Rates'!$A$1:$C$14, 3, 0)</f>
        <v>14000</v>
      </c>
      <c r="V1454" s="7">
        <f>Data[[#This Row],[pledged]]*VLOOKUP(Data[[#This Row],[currency]], 'Exchange Rates'!$A$1:$C$14, 3, 0)</f>
        <v>0</v>
      </c>
    </row>
    <row r="1455" spans="1:22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 s="7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2">
        <f t="shared" si="132"/>
        <v>42795.696145833332</v>
      </c>
      <c r="T1455" s="12">
        <f t="shared" si="133"/>
        <v>42840.654479166667</v>
      </c>
      <c r="U1455" s="7">
        <f>Data[[#This Row],[goal]]*VLOOKUP(Data[[#This Row],[currency]], 'Exchange Rates'!$A$1:$C$14, 3, 0)</f>
        <v>21000</v>
      </c>
      <c r="V1455" s="7">
        <f>Data[[#This Row],[pledged]]*VLOOKUP(Data[[#This Row],[currency]], 'Exchange Rates'!$A$1:$C$14, 3, 0)</f>
        <v>0</v>
      </c>
    </row>
    <row r="1456" spans="1:22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8.5714285714285719E-3</v>
      </c>
      <c r="P1456" s="7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2">
        <f t="shared" si="132"/>
        <v>42463.866666666669</v>
      </c>
      <c r="T1456" s="12">
        <f t="shared" si="133"/>
        <v>42484.915972222225</v>
      </c>
      <c r="U1456" s="7">
        <f>Data[[#This Row],[goal]]*VLOOKUP(Data[[#This Row],[currency]], 'Exchange Rates'!$A$1:$C$14, 3, 0)</f>
        <v>1470</v>
      </c>
      <c r="V1456" s="7">
        <f>Data[[#This Row],[pledged]]*VLOOKUP(Data[[#This Row],[currency]], 'Exchange Rates'!$A$1:$C$14, 3, 0)</f>
        <v>12.6</v>
      </c>
    </row>
    <row r="1457" spans="1:22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0.105</v>
      </c>
      <c r="P1457" s="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2">
        <f t="shared" si="132"/>
        <v>41832.672685185185</v>
      </c>
      <c r="T1457" s="12">
        <f t="shared" si="133"/>
        <v>41887.568749999999</v>
      </c>
      <c r="U1457" s="7">
        <f>Data[[#This Row],[goal]]*VLOOKUP(Data[[#This Row],[currency]], 'Exchange Rates'!$A$1:$C$14, 3, 0)</f>
        <v>15000</v>
      </c>
      <c r="V1457" s="7">
        <f>Data[[#This Row],[pledged]]*VLOOKUP(Data[[#This Row],[currency]], 'Exchange Rates'!$A$1:$C$14, 3, 0)</f>
        <v>1575</v>
      </c>
    </row>
    <row r="1458" spans="1:22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2.9000000000000001E-2</v>
      </c>
      <c r="P1458" s="7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2">
        <f t="shared" si="132"/>
        <v>42708.668576388889</v>
      </c>
      <c r="T1458" s="12">
        <f t="shared" si="133"/>
        <v>42738.668576388889</v>
      </c>
      <c r="U1458" s="7">
        <f>Data[[#This Row],[goal]]*VLOOKUP(Data[[#This Row],[currency]], 'Exchange Rates'!$A$1:$C$14, 3, 0)</f>
        <v>4200</v>
      </c>
      <c r="V1458" s="7">
        <f>Data[[#This Row],[pledged]]*VLOOKUP(Data[[#This Row],[currency]], 'Exchange Rates'!$A$1:$C$14, 3, 0)</f>
        <v>121.8</v>
      </c>
    </row>
    <row r="1459" spans="1:22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 s="7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2">
        <f t="shared" si="132"/>
        <v>42289.89634259259</v>
      </c>
      <c r="T1459" s="12">
        <f t="shared" si="133"/>
        <v>42319.938009259262</v>
      </c>
      <c r="U1459" s="7">
        <f>Data[[#This Row],[goal]]*VLOOKUP(Data[[#This Row],[currency]], 'Exchange Rates'!$A$1:$C$14, 3, 0)</f>
        <v>6000</v>
      </c>
      <c r="V1459" s="7">
        <f>Data[[#This Row],[pledged]]*VLOOKUP(Data[[#This Row],[currency]], 'Exchange Rates'!$A$1:$C$14, 3, 0)</f>
        <v>0</v>
      </c>
    </row>
    <row r="1460" spans="1:22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 s="7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2">
        <f t="shared" si="132"/>
        <v>41831.705555555556</v>
      </c>
      <c r="T1460" s="12">
        <f t="shared" si="133"/>
        <v>41862.166666666664</v>
      </c>
      <c r="U1460" s="7">
        <f>Data[[#This Row],[goal]]*VLOOKUP(Data[[#This Row],[currency]], 'Exchange Rates'!$A$1:$C$14, 3, 0)</f>
        <v>5000</v>
      </c>
      <c r="V1460" s="7">
        <f>Data[[#This Row],[pledged]]*VLOOKUP(Data[[#This Row],[currency]], 'Exchange Rates'!$A$1:$C$14, 3, 0)</f>
        <v>0</v>
      </c>
    </row>
    <row r="1461" spans="1:22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 s="7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2">
        <f t="shared" si="132"/>
        <v>42312.204814814817</v>
      </c>
      <c r="T1461" s="12">
        <f t="shared" si="133"/>
        <v>42340.725694444445</v>
      </c>
      <c r="U1461" s="7">
        <f>Data[[#This Row],[goal]]*VLOOKUP(Data[[#This Row],[currency]], 'Exchange Rates'!$A$1:$C$14, 3, 0)</f>
        <v>232360</v>
      </c>
      <c r="V1461" s="7">
        <f>Data[[#This Row],[pledged]]*VLOOKUP(Data[[#This Row],[currency]], 'Exchange Rates'!$A$1:$C$14, 3, 0)</f>
        <v>0</v>
      </c>
    </row>
    <row r="1462" spans="1:22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 s="7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2">
        <f t="shared" si="132"/>
        <v>41915.896967592591</v>
      </c>
      <c r="T1462" s="12">
        <f t="shared" si="133"/>
        <v>41973.989583333328</v>
      </c>
      <c r="U1462" s="7">
        <f>Data[[#This Row],[goal]]*VLOOKUP(Data[[#This Row],[currency]], 'Exchange Rates'!$A$1:$C$14, 3, 0)</f>
        <v>25000000</v>
      </c>
      <c r="V1462" s="7">
        <f>Data[[#This Row],[pledged]]*VLOOKUP(Data[[#This Row],[currency]], 'Exchange Rates'!$A$1:$C$14, 3, 0)</f>
        <v>0</v>
      </c>
    </row>
    <row r="1463" spans="1:22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1.012446</v>
      </c>
      <c r="P1463" s="7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2">
        <f t="shared" si="132"/>
        <v>41899.645300925928</v>
      </c>
      <c r="T1463" s="12">
        <f t="shared" si="133"/>
        <v>41933</v>
      </c>
      <c r="U1463" s="7">
        <f>Data[[#This Row],[goal]]*VLOOKUP(Data[[#This Row],[currency]], 'Exchange Rates'!$A$1:$C$14, 3, 0)</f>
        <v>15000</v>
      </c>
      <c r="V1463" s="7">
        <f>Data[[#This Row],[pledged]]*VLOOKUP(Data[[#This Row],[currency]], 'Exchange Rates'!$A$1:$C$14, 3, 0)</f>
        <v>15186.69</v>
      </c>
    </row>
    <row r="1464" spans="1:22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1.085175</v>
      </c>
      <c r="P1464" s="7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2">
        <f t="shared" si="132"/>
        <v>41344.662858796299</v>
      </c>
      <c r="T1464" s="12">
        <f t="shared" si="133"/>
        <v>41374.662858796299</v>
      </c>
      <c r="U1464" s="7">
        <f>Data[[#This Row],[goal]]*VLOOKUP(Data[[#This Row],[currency]], 'Exchange Rates'!$A$1:$C$14, 3, 0)</f>
        <v>4000</v>
      </c>
      <c r="V1464" s="7">
        <f>Data[[#This Row],[pledged]]*VLOOKUP(Data[[#This Row],[currency]], 'Exchange Rates'!$A$1:$C$14, 3, 0)</f>
        <v>4340.7</v>
      </c>
    </row>
    <row r="1465" spans="1:22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1.4766666666666666</v>
      </c>
      <c r="P1465" s="7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2">
        <f t="shared" si="132"/>
        <v>41326.911319444444</v>
      </c>
      <c r="T1465" s="12">
        <f t="shared" si="133"/>
        <v>41371.869652777779</v>
      </c>
      <c r="U1465" s="7">
        <f>Data[[#This Row],[goal]]*VLOOKUP(Data[[#This Row],[currency]], 'Exchange Rates'!$A$1:$C$14, 3, 0)</f>
        <v>600</v>
      </c>
      <c r="V1465" s="7">
        <f>Data[[#This Row],[pledged]]*VLOOKUP(Data[[#This Row],[currency]], 'Exchange Rates'!$A$1:$C$14, 3, 0)</f>
        <v>886</v>
      </c>
    </row>
    <row r="1466" spans="1:22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1.6319999999999999</v>
      </c>
      <c r="P1466" s="7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2">
        <f t="shared" si="132"/>
        <v>41291.661550925928</v>
      </c>
      <c r="T1466" s="12">
        <f t="shared" si="133"/>
        <v>41321.661550925928</v>
      </c>
      <c r="U1466" s="7">
        <f>Data[[#This Row],[goal]]*VLOOKUP(Data[[#This Row],[currency]], 'Exchange Rates'!$A$1:$C$14, 3, 0)</f>
        <v>5000</v>
      </c>
      <c r="V1466" s="7">
        <f>Data[[#This Row],[pledged]]*VLOOKUP(Data[[#This Row],[currency]], 'Exchange Rates'!$A$1:$C$14, 3, 0)</f>
        <v>8160</v>
      </c>
    </row>
    <row r="1467" spans="1:22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4.5641449999999999</v>
      </c>
      <c r="P1467" s="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2">
        <f t="shared" si="132"/>
        <v>40959.734398148146</v>
      </c>
      <c r="T1467" s="12">
        <f t="shared" si="133"/>
        <v>40990.125</v>
      </c>
      <c r="U1467" s="7">
        <f>Data[[#This Row],[goal]]*VLOOKUP(Data[[#This Row],[currency]], 'Exchange Rates'!$A$1:$C$14, 3, 0)</f>
        <v>30000</v>
      </c>
      <c r="V1467" s="7">
        <f>Data[[#This Row],[pledged]]*VLOOKUP(Data[[#This Row],[currency]], 'Exchange Rates'!$A$1:$C$14, 3, 0)</f>
        <v>136924.35</v>
      </c>
    </row>
    <row r="1468" spans="1:22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1.0787731249999999</v>
      </c>
      <c r="P1468" s="7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2">
        <f t="shared" si="132"/>
        <v>42340.172060185185</v>
      </c>
      <c r="T1468" s="12">
        <f t="shared" si="133"/>
        <v>42381.208333333328</v>
      </c>
      <c r="U1468" s="7">
        <f>Data[[#This Row],[goal]]*VLOOKUP(Data[[#This Row],[currency]], 'Exchange Rates'!$A$1:$C$14, 3, 0)</f>
        <v>16000</v>
      </c>
      <c r="V1468" s="7">
        <f>Data[[#This Row],[pledged]]*VLOOKUP(Data[[#This Row],[currency]], 'Exchange Rates'!$A$1:$C$14, 3, 0)</f>
        <v>17260.37</v>
      </c>
    </row>
    <row r="1469" spans="1:22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1.1508</v>
      </c>
      <c r="P1469" s="7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2">
        <f t="shared" si="132"/>
        <v>40933.80190972222</v>
      </c>
      <c r="T1469" s="12">
        <f t="shared" si="133"/>
        <v>40993.760243055556</v>
      </c>
      <c r="U1469" s="7">
        <f>Data[[#This Row],[goal]]*VLOOKUP(Data[[#This Row],[currency]], 'Exchange Rates'!$A$1:$C$14, 3, 0)</f>
        <v>40000</v>
      </c>
      <c r="V1469" s="7">
        <f>Data[[#This Row],[pledged]]*VLOOKUP(Data[[#This Row],[currency]], 'Exchange Rates'!$A$1:$C$14, 3, 0)</f>
        <v>46032</v>
      </c>
    </row>
    <row r="1470" spans="1:22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1.0236842105263158</v>
      </c>
      <c r="P1470" s="7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2">
        <f t="shared" si="132"/>
        <v>40646.014456018522</v>
      </c>
      <c r="T1470" s="12">
        <f t="shared" si="133"/>
        <v>40706.014456018522</v>
      </c>
      <c r="U1470" s="7">
        <f>Data[[#This Row],[goal]]*VLOOKUP(Data[[#This Row],[currency]], 'Exchange Rates'!$A$1:$C$14, 3, 0)</f>
        <v>9500</v>
      </c>
      <c r="V1470" s="7">
        <f>Data[[#This Row],[pledged]]*VLOOKUP(Data[[#This Row],[currency]], 'Exchange Rates'!$A$1:$C$14, 3, 0)</f>
        <v>9725</v>
      </c>
    </row>
    <row r="1471" spans="1:22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1.0842485875706214</v>
      </c>
      <c r="P1471" s="7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2">
        <f t="shared" si="132"/>
        <v>41290.598483796297</v>
      </c>
      <c r="T1471" s="12">
        <f t="shared" si="133"/>
        <v>41320.598483796297</v>
      </c>
      <c r="U1471" s="7">
        <f>Data[[#This Row],[goal]]*VLOOKUP(Data[[#This Row],[currency]], 'Exchange Rates'!$A$1:$C$14, 3, 0)</f>
        <v>44250</v>
      </c>
      <c r="V1471" s="7">
        <f>Data[[#This Row],[pledged]]*VLOOKUP(Data[[#This Row],[currency]], 'Exchange Rates'!$A$1:$C$14, 3, 0)</f>
        <v>47978</v>
      </c>
    </row>
    <row r="1472" spans="1:22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1.2513333333333334</v>
      </c>
      <c r="P1472" s="7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2">
        <f t="shared" si="132"/>
        <v>41250.827118055553</v>
      </c>
      <c r="T1472" s="12">
        <f t="shared" si="133"/>
        <v>41271.827118055553</v>
      </c>
      <c r="U1472" s="7">
        <f>Data[[#This Row],[goal]]*VLOOKUP(Data[[#This Row],[currency]], 'Exchange Rates'!$A$1:$C$14, 3, 0)</f>
        <v>1500</v>
      </c>
      <c r="V1472" s="7">
        <f>Data[[#This Row],[pledged]]*VLOOKUP(Data[[#This Row],[currency]], 'Exchange Rates'!$A$1:$C$14, 3, 0)</f>
        <v>1877</v>
      </c>
    </row>
    <row r="1473" spans="1:22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1.03840625</v>
      </c>
      <c r="P1473" s="7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2">
        <f t="shared" si="132"/>
        <v>42073.957569444443</v>
      </c>
      <c r="T1473" s="12">
        <f t="shared" si="133"/>
        <v>42103.957569444443</v>
      </c>
      <c r="U1473" s="7">
        <f>Data[[#This Row],[goal]]*VLOOKUP(Data[[#This Row],[currency]], 'Exchange Rates'!$A$1:$C$14, 3, 0)</f>
        <v>32000</v>
      </c>
      <c r="V1473" s="7">
        <f>Data[[#This Row],[pledged]]*VLOOKUP(Data[[#This Row],[currency]], 'Exchange Rates'!$A$1:$C$14, 3, 0)</f>
        <v>33229</v>
      </c>
    </row>
    <row r="1474" spans="1:22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1.3870400000000001</v>
      </c>
      <c r="P1474" s="7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2">
        <f t="shared" ref="S1474:S1537" si="138">(((J1474/60)/60)/24)+DATE(1970,1,1)</f>
        <v>41533.542858796296</v>
      </c>
      <c r="T1474" s="12">
        <f t="shared" ref="T1474:T1537" si="139">(((I1474/60)/60)/24)+DATE(1970,1,1)</f>
        <v>41563.542858796296</v>
      </c>
      <c r="U1474" s="7">
        <f>Data[[#This Row],[goal]]*VLOOKUP(Data[[#This Row],[currency]], 'Exchange Rates'!$A$1:$C$14, 3, 0)</f>
        <v>25000</v>
      </c>
      <c r="V1474" s="7">
        <f>Data[[#This Row],[pledged]]*VLOOKUP(Data[[#This Row],[currency]], 'Exchange Rates'!$A$1:$C$14, 3, 0)</f>
        <v>34676</v>
      </c>
    </row>
    <row r="1475" spans="1:22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E1475/D1475</f>
        <v>1.20516</v>
      </c>
      <c r="P1475" s="7">
        <f t="shared" ref="P1475:P1538" si="141">IF(L1475 = 0, 0, E1475/L1475)</f>
        <v>38.462553191489363</v>
      </c>
      <c r="Q1475" t="str">
        <f t="shared" ref="Q1475:Q1538" si="142">MID(N1475, 1, FIND("/", N1475)-1)</f>
        <v>publishing</v>
      </c>
      <c r="R1475" t="str">
        <f t="shared" ref="R1475:R1538" si="143">MID(N1475,  FIND("/", N1475)+1, 100)</f>
        <v>radio &amp; podcasts</v>
      </c>
      <c r="S1475" s="12">
        <f t="shared" si="138"/>
        <v>40939.979618055557</v>
      </c>
      <c r="T1475" s="12">
        <f t="shared" si="139"/>
        <v>40969.979618055557</v>
      </c>
      <c r="U1475" s="7">
        <f>Data[[#This Row],[goal]]*VLOOKUP(Data[[#This Row],[currency]], 'Exchange Rates'!$A$1:$C$14, 3, 0)</f>
        <v>1500</v>
      </c>
      <c r="V1475" s="7">
        <f>Data[[#This Row],[pledged]]*VLOOKUP(Data[[#This Row],[currency]], 'Exchange Rates'!$A$1:$C$14, 3, 0)</f>
        <v>1807.74</v>
      </c>
    </row>
    <row r="1476" spans="1:22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1.1226666666666667</v>
      </c>
      <c r="P1476" s="7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2">
        <f t="shared" si="138"/>
        <v>41500.727916666663</v>
      </c>
      <c r="T1476" s="12">
        <f t="shared" si="139"/>
        <v>41530.727916666663</v>
      </c>
      <c r="U1476" s="7">
        <f>Data[[#This Row],[goal]]*VLOOKUP(Data[[#This Row],[currency]], 'Exchange Rates'!$A$1:$C$14, 3, 0)</f>
        <v>3000</v>
      </c>
      <c r="V1476" s="7">
        <f>Data[[#This Row],[pledged]]*VLOOKUP(Data[[#This Row],[currency]], 'Exchange Rates'!$A$1:$C$14, 3, 0)</f>
        <v>3368</v>
      </c>
    </row>
    <row r="1477" spans="1:22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1.8866966666666667</v>
      </c>
      <c r="P1477" s="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2">
        <f t="shared" si="138"/>
        <v>41960.722951388889</v>
      </c>
      <c r="T1477" s="12">
        <f t="shared" si="139"/>
        <v>41993.207638888889</v>
      </c>
      <c r="U1477" s="7">
        <f>Data[[#This Row],[goal]]*VLOOKUP(Data[[#This Row],[currency]], 'Exchange Rates'!$A$1:$C$14, 3, 0)</f>
        <v>15000</v>
      </c>
      <c r="V1477" s="7">
        <f>Data[[#This Row],[pledged]]*VLOOKUP(Data[[#This Row],[currency]], 'Exchange Rates'!$A$1:$C$14, 3, 0)</f>
        <v>28300.45</v>
      </c>
    </row>
    <row r="1478" spans="1:22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6.6155466666666669</v>
      </c>
      <c r="P1478" s="7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2">
        <f t="shared" si="138"/>
        <v>40766.041921296295</v>
      </c>
      <c r="T1478" s="12">
        <f t="shared" si="139"/>
        <v>40796.041921296295</v>
      </c>
      <c r="U1478" s="7">
        <f>Data[[#This Row],[goal]]*VLOOKUP(Data[[#This Row],[currency]], 'Exchange Rates'!$A$1:$C$14, 3, 0)</f>
        <v>6000</v>
      </c>
      <c r="V1478" s="7">
        <f>Data[[#This Row],[pledged]]*VLOOKUP(Data[[#This Row],[currency]], 'Exchange Rates'!$A$1:$C$14, 3, 0)</f>
        <v>39693.279999999999</v>
      </c>
    </row>
    <row r="1479" spans="1:22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1.1131</v>
      </c>
      <c r="P1479" s="7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2">
        <f t="shared" si="138"/>
        <v>40840.615787037037</v>
      </c>
      <c r="T1479" s="12">
        <f t="shared" si="139"/>
        <v>40900.125</v>
      </c>
      <c r="U1479" s="7">
        <f>Data[[#This Row],[goal]]*VLOOKUP(Data[[#This Row],[currency]], 'Exchange Rates'!$A$1:$C$14, 3, 0)</f>
        <v>30000</v>
      </c>
      <c r="V1479" s="7">
        <f>Data[[#This Row],[pledged]]*VLOOKUP(Data[[#This Row],[currency]], 'Exchange Rates'!$A$1:$C$14, 3, 0)</f>
        <v>33393</v>
      </c>
    </row>
    <row r="1480" spans="1:22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11.8161422</v>
      </c>
      <c r="P1480" s="7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2">
        <f t="shared" si="138"/>
        <v>41394.871678240743</v>
      </c>
      <c r="T1480" s="12">
        <f t="shared" si="139"/>
        <v>41408.871678240743</v>
      </c>
      <c r="U1480" s="7">
        <f>Data[[#This Row],[goal]]*VLOOKUP(Data[[#This Row],[currency]], 'Exchange Rates'!$A$1:$C$14, 3, 0)</f>
        <v>50000</v>
      </c>
      <c r="V1480" s="7">
        <f>Data[[#This Row],[pledged]]*VLOOKUP(Data[[#This Row],[currency]], 'Exchange Rates'!$A$1:$C$14, 3, 0)</f>
        <v>590807.11</v>
      </c>
    </row>
    <row r="1481" spans="1:22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1.37375</v>
      </c>
      <c r="P1481" s="7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2">
        <f t="shared" si="138"/>
        <v>41754.745243055557</v>
      </c>
      <c r="T1481" s="12">
        <f t="shared" si="139"/>
        <v>41769.165972222225</v>
      </c>
      <c r="U1481" s="7">
        <f>Data[[#This Row],[goal]]*VLOOKUP(Data[[#This Row],[currency]], 'Exchange Rates'!$A$1:$C$14, 3, 0)</f>
        <v>1600</v>
      </c>
      <c r="V1481" s="7">
        <f>Data[[#This Row],[pledged]]*VLOOKUP(Data[[#This Row],[currency]], 'Exchange Rates'!$A$1:$C$14, 3, 0)</f>
        <v>2198</v>
      </c>
    </row>
    <row r="1482" spans="1:22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1.170404</v>
      </c>
      <c r="P1482" s="7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2">
        <f t="shared" si="138"/>
        <v>41464.934016203704</v>
      </c>
      <c r="T1482" s="12">
        <f t="shared" si="139"/>
        <v>41481.708333333336</v>
      </c>
      <c r="U1482" s="7">
        <f>Data[[#This Row],[goal]]*VLOOKUP(Data[[#This Row],[currency]], 'Exchange Rates'!$A$1:$C$14, 3, 0)</f>
        <v>50000</v>
      </c>
      <c r="V1482" s="7">
        <f>Data[[#This Row],[pledged]]*VLOOKUP(Data[[#This Row],[currency]], 'Exchange Rates'!$A$1:$C$14, 3, 0)</f>
        <v>58520.2</v>
      </c>
    </row>
    <row r="1483" spans="1:22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2.1000000000000001E-2</v>
      </c>
      <c r="P1483" s="7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2">
        <f t="shared" si="138"/>
        <v>41550.922974537039</v>
      </c>
      <c r="T1483" s="12">
        <f t="shared" si="139"/>
        <v>41580.922974537039</v>
      </c>
      <c r="U1483" s="7">
        <f>Data[[#This Row],[goal]]*VLOOKUP(Data[[#This Row],[currency]], 'Exchange Rates'!$A$1:$C$14, 3, 0)</f>
        <v>6600</v>
      </c>
      <c r="V1483" s="7">
        <f>Data[[#This Row],[pledged]]*VLOOKUP(Data[[#This Row],[currency]], 'Exchange Rates'!$A$1:$C$14, 3, 0)</f>
        <v>138.6</v>
      </c>
    </row>
    <row r="1484" spans="1:22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1E-3</v>
      </c>
      <c r="P1484" s="7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2">
        <f t="shared" si="138"/>
        <v>41136.85805555556</v>
      </c>
      <c r="T1484" s="12">
        <f t="shared" si="139"/>
        <v>41159.32708333333</v>
      </c>
      <c r="U1484" s="7">
        <f>Data[[#This Row],[goal]]*VLOOKUP(Data[[#This Row],[currency]], 'Exchange Rates'!$A$1:$C$14, 3, 0)</f>
        <v>5000</v>
      </c>
      <c r="V1484" s="7">
        <f>Data[[#This Row],[pledged]]*VLOOKUP(Data[[#This Row],[currency]], 'Exchange Rates'!$A$1:$C$14, 3, 0)</f>
        <v>5</v>
      </c>
    </row>
    <row r="1485" spans="1:22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7.1428571428571426E-3</v>
      </c>
      <c r="P1485" s="7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2">
        <f t="shared" si="138"/>
        <v>42548.192997685182</v>
      </c>
      <c r="T1485" s="12">
        <f t="shared" si="139"/>
        <v>42573.192997685182</v>
      </c>
      <c r="U1485" s="7">
        <f>Data[[#This Row],[goal]]*VLOOKUP(Data[[#This Row],[currency]], 'Exchange Rates'!$A$1:$C$14, 3, 0)</f>
        <v>7000</v>
      </c>
      <c r="V1485" s="7">
        <f>Data[[#This Row],[pledged]]*VLOOKUP(Data[[#This Row],[currency]], 'Exchange Rates'!$A$1:$C$14, 3, 0)</f>
        <v>50</v>
      </c>
    </row>
    <row r="1486" spans="1:22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 s="7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2">
        <f t="shared" si="138"/>
        <v>41053.200960648144</v>
      </c>
      <c r="T1486" s="12">
        <f t="shared" si="139"/>
        <v>41111.618750000001</v>
      </c>
      <c r="U1486" s="7">
        <f>Data[[#This Row],[goal]]*VLOOKUP(Data[[#This Row],[currency]], 'Exchange Rates'!$A$1:$C$14, 3, 0)</f>
        <v>2000</v>
      </c>
      <c r="V1486" s="7">
        <f>Data[[#This Row],[pledged]]*VLOOKUP(Data[[#This Row],[currency]], 'Exchange Rates'!$A$1:$C$14, 3, 0)</f>
        <v>0</v>
      </c>
    </row>
    <row r="1487" spans="1:22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2.2388059701492536E-2</v>
      </c>
      <c r="P1487" s="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2">
        <f t="shared" si="138"/>
        <v>42130.795983796299</v>
      </c>
      <c r="T1487" s="12">
        <f t="shared" si="139"/>
        <v>42175.795983796299</v>
      </c>
      <c r="U1487" s="7">
        <f>Data[[#This Row],[goal]]*VLOOKUP(Data[[#This Row],[currency]], 'Exchange Rates'!$A$1:$C$14, 3, 0)</f>
        <v>6700</v>
      </c>
      <c r="V1487" s="7">
        <f>Data[[#This Row],[pledged]]*VLOOKUP(Data[[#This Row],[currency]], 'Exchange Rates'!$A$1:$C$14, 3, 0)</f>
        <v>150</v>
      </c>
    </row>
    <row r="1488" spans="1:22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2.3999999999999998E-3</v>
      </c>
      <c r="P1488" s="7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2">
        <f t="shared" si="138"/>
        <v>42032.168530092589</v>
      </c>
      <c r="T1488" s="12">
        <f t="shared" si="139"/>
        <v>42062.168530092589</v>
      </c>
      <c r="U1488" s="7">
        <f>Data[[#This Row],[goal]]*VLOOKUP(Data[[#This Row],[currency]], 'Exchange Rates'!$A$1:$C$14, 3, 0)</f>
        <v>20000</v>
      </c>
      <c r="V1488" s="7">
        <f>Data[[#This Row],[pledged]]*VLOOKUP(Data[[#This Row],[currency]], 'Exchange Rates'!$A$1:$C$14, 3, 0)</f>
        <v>48</v>
      </c>
    </row>
    <row r="1489" spans="1:22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 s="7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2">
        <f t="shared" si="138"/>
        <v>42554.917488425926</v>
      </c>
      <c r="T1489" s="12">
        <f t="shared" si="139"/>
        <v>42584.917488425926</v>
      </c>
      <c r="U1489" s="7">
        <f>Data[[#This Row],[goal]]*VLOOKUP(Data[[#This Row],[currency]], 'Exchange Rates'!$A$1:$C$14, 3, 0)</f>
        <v>10000</v>
      </c>
      <c r="V1489" s="7">
        <f>Data[[#This Row],[pledged]]*VLOOKUP(Data[[#This Row],[currency]], 'Exchange Rates'!$A$1:$C$14, 3, 0)</f>
        <v>0</v>
      </c>
    </row>
    <row r="1490" spans="1:22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2.4E-2</v>
      </c>
      <c r="P1490" s="7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2">
        <f t="shared" si="138"/>
        <v>41614.563194444447</v>
      </c>
      <c r="T1490" s="12">
        <f t="shared" si="139"/>
        <v>41644.563194444447</v>
      </c>
      <c r="U1490" s="7">
        <f>Data[[#This Row],[goal]]*VLOOKUP(Data[[#This Row],[currency]], 'Exchange Rates'!$A$1:$C$14, 3, 0)</f>
        <v>20550</v>
      </c>
      <c r="V1490" s="7">
        <f>Data[[#This Row],[pledged]]*VLOOKUP(Data[[#This Row],[currency]], 'Exchange Rates'!$A$1:$C$14, 3, 0)</f>
        <v>493.20000000000005</v>
      </c>
    </row>
    <row r="1491" spans="1:22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 s="7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2">
        <f t="shared" si="138"/>
        <v>41198.611712962964</v>
      </c>
      <c r="T1491" s="12">
        <f t="shared" si="139"/>
        <v>41228.653379629628</v>
      </c>
      <c r="U1491" s="7">
        <f>Data[[#This Row],[goal]]*VLOOKUP(Data[[#This Row],[currency]], 'Exchange Rates'!$A$1:$C$14, 3, 0)</f>
        <v>5000</v>
      </c>
      <c r="V1491" s="7">
        <f>Data[[#This Row],[pledged]]*VLOOKUP(Data[[#This Row],[currency]], 'Exchange Rates'!$A$1:$C$14, 3, 0)</f>
        <v>0</v>
      </c>
    </row>
    <row r="1492" spans="1:22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0.30862068965517242</v>
      </c>
      <c r="P1492" s="7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2">
        <f t="shared" si="138"/>
        <v>41520.561041666668</v>
      </c>
      <c r="T1492" s="12">
        <f t="shared" si="139"/>
        <v>41549.561041666668</v>
      </c>
      <c r="U1492" s="7">
        <f>Data[[#This Row],[goal]]*VLOOKUP(Data[[#This Row],[currency]], 'Exchange Rates'!$A$1:$C$14, 3, 0)</f>
        <v>2900</v>
      </c>
      <c r="V1492" s="7">
        <f>Data[[#This Row],[pledged]]*VLOOKUP(Data[[#This Row],[currency]], 'Exchange Rates'!$A$1:$C$14, 3, 0)</f>
        <v>895</v>
      </c>
    </row>
    <row r="1493" spans="1:22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8.3333333333333329E-2</v>
      </c>
      <c r="P1493" s="7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2">
        <f t="shared" si="138"/>
        <v>41991.713460648149</v>
      </c>
      <c r="T1493" s="12">
        <f t="shared" si="139"/>
        <v>42050.651388888888</v>
      </c>
      <c r="U1493" s="7">
        <f>Data[[#This Row],[goal]]*VLOOKUP(Data[[#This Row],[currency]], 'Exchange Rates'!$A$1:$C$14, 3, 0)</f>
        <v>1200</v>
      </c>
      <c r="V1493" s="7">
        <f>Data[[#This Row],[pledged]]*VLOOKUP(Data[[#This Row],[currency]], 'Exchange Rates'!$A$1:$C$14, 3, 0)</f>
        <v>100</v>
      </c>
    </row>
    <row r="1494" spans="1:22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7.4999999999999997E-3</v>
      </c>
      <c r="P1494" s="7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2">
        <f t="shared" si="138"/>
        <v>40682.884791666671</v>
      </c>
      <c r="T1494" s="12">
        <f t="shared" si="139"/>
        <v>40712.884791666671</v>
      </c>
      <c r="U1494" s="7">
        <f>Data[[#This Row],[goal]]*VLOOKUP(Data[[#This Row],[currency]], 'Exchange Rates'!$A$1:$C$14, 3, 0)</f>
        <v>4000</v>
      </c>
      <c r="V1494" s="7">
        <f>Data[[#This Row],[pledged]]*VLOOKUP(Data[[#This Row],[currency]], 'Exchange Rates'!$A$1:$C$14, 3, 0)</f>
        <v>30</v>
      </c>
    </row>
    <row r="1495" spans="1:22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 s="7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2">
        <f t="shared" si="138"/>
        <v>41411.866608796299</v>
      </c>
      <c r="T1495" s="12">
        <f t="shared" si="139"/>
        <v>41441.866608796299</v>
      </c>
      <c r="U1495" s="7">
        <f>Data[[#This Row],[goal]]*VLOOKUP(Data[[#This Row],[currency]], 'Exchange Rates'!$A$1:$C$14, 3, 0)</f>
        <v>2400</v>
      </c>
      <c r="V1495" s="7">
        <f>Data[[#This Row],[pledged]]*VLOOKUP(Data[[#This Row],[currency]], 'Exchange Rates'!$A$1:$C$14, 3, 0)</f>
        <v>0</v>
      </c>
    </row>
    <row r="1496" spans="1:22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8.8999999999999996E-2</v>
      </c>
      <c r="P1496" s="7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2">
        <f t="shared" si="138"/>
        <v>42067.722372685181</v>
      </c>
      <c r="T1496" s="12">
        <f t="shared" si="139"/>
        <v>42097.651388888888</v>
      </c>
      <c r="U1496" s="7">
        <f>Data[[#This Row],[goal]]*VLOOKUP(Data[[#This Row],[currency]], 'Exchange Rates'!$A$1:$C$14, 3, 0)</f>
        <v>5000</v>
      </c>
      <c r="V1496" s="7">
        <f>Data[[#This Row],[pledged]]*VLOOKUP(Data[[#This Row],[currency]], 'Exchange Rates'!$A$1:$C$14, 3, 0)</f>
        <v>445</v>
      </c>
    </row>
    <row r="1497" spans="1:22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 s="7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2">
        <f t="shared" si="138"/>
        <v>40752.789710648147</v>
      </c>
      <c r="T1497" s="12">
        <f t="shared" si="139"/>
        <v>40782.789710648147</v>
      </c>
      <c r="U1497" s="7">
        <f>Data[[#This Row],[goal]]*VLOOKUP(Data[[#This Row],[currency]], 'Exchange Rates'!$A$1:$C$14, 3, 0)</f>
        <v>2000</v>
      </c>
      <c r="V1497" s="7">
        <f>Data[[#This Row],[pledged]]*VLOOKUP(Data[[#This Row],[currency]], 'Exchange Rates'!$A$1:$C$14, 3, 0)</f>
        <v>0</v>
      </c>
    </row>
    <row r="1498" spans="1:22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 s="7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2">
        <f t="shared" si="138"/>
        <v>41838.475219907406</v>
      </c>
      <c r="T1498" s="12">
        <f t="shared" si="139"/>
        <v>41898.475219907406</v>
      </c>
      <c r="U1498" s="7">
        <f>Data[[#This Row],[goal]]*VLOOKUP(Data[[#This Row],[currency]], 'Exchange Rates'!$A$1:$C$14, 3, 0)</f>
        <v>1500</v>
      </c>
      <c r="V1498" s="7">
        <f>Data[[#This Row],[pledged]]*VLOOKUP(Data[[#This Row],[currency]], 'Exchange Rates'!$A$1:$C$14, 3, 0)</f>
        <v>0</v>
      </c>
    </row>
    <row r="1499" spans="1:22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6.666666666666667E-5</v>
      </c>
      <c r="P1499" s="7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2">
        <f t="shared" si="138"/>
        <v>41444.64261574074</v>
      </c>
      <c r="T1499" s="12">
        <f t="shared" si="139"/>
        <v>41486.821527777778</v>
      </c>
      <c r="U1499" s="7">
        <f>Data[[#This Row],[goal]]*VLOOKUP(Data[[#This Row],[currency]], 'Exchange Rates'!$A$1:$C$14, 3, 0)</f>
        <v>15000</v>
      </c>
      <c r="V1499" s="7">
        <f>Data[[#This Row],[pledged]]*VLOOKUP(Data[[#This Row],[currency]], 'Exchange Rates'!$A$1:$C$14, 3, 0)</f>
        <v>1</v>
      </c>
    </row>
    <row r="1500" spans="1:22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1.9E-2</v>
      </c>
      <c r="P1500" s="7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2">
        <f t="shared" si="138"/>
        <v>41840.983541666668</v>
      </c>
      <c r="T1500" s="12">
        <f t="shared" si="139"/>
        <v>41885.983541666668</v>
      </c>
      <c r="U1500" s="7">
        <f>Data[[#This Row],[goal]]*VLOOKUP(Data[[#This Row],[currency]], 'Exchange Rates'!$A$1:$C$14, 3, 0)</f>
        <v>3000</v>
      </c>
      <c r="V1500" s="7">
        <f>Data[[#This Row],[pledged]]*VLOOKUP(Data[[#This Row],[currency]], 'Exchange Rates'!$A$1:$C$14, 3, 0)</f>
        <v>57</v>
      </c>
    </row>
    <row r="1501" spans="1:22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2.5000000000000001E-3</v>
      </c>
      <c r="P1501" s="7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2">
        <f t="shared" si="138"/>
        <v>42527.007326388892</v>
      </c>
      <c r="T1501" s="12">
        <f t="shared" si="139"/>
        <v>42587.007326388892</v>
      </c>
      <c r="U1501" s="7">
        <f>Data[[#This Row],[goal]]*VLOOKUP(Data[[#This Row],[currency]], 'Exchange Rates'!$A$1:$C$14, 3, 0)</f>
        <v>2000</v>
      </c>
      <c r="V1501" s="7">
        <f>Data[[#This Row],[pledged]]*VLOOKUP(Data[[#This Row],[currency]], 'Exchange Rates'!$A$1:$C$14, 3, 0)</f>
        <v>5</v>
      </c>
    </row>
    <row r="1502" spans="1:22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0.25035714285714283</v>
      </c>
      <c r="P1502" s="7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2">
        <f t="shared" si="138"/>
        <v>41365.904594907406</v>
      </c>
      <c r="T1502" s="12">
        <f t="shared" si="139"/>
        <v>41395.904594907406</v>
      </c>
      <c r="U1502" s="7">
        <f>Data[[#This Row],[goal]]*VLOOKUP(Data[[#This Row],[currency]], 'Exchange Rates'!$A$1:$C$14, 3, 0)</f>
        <v>2800</v>
      </c>
      <c r="V1502" s="7">
        <f>Data[[#This Row],[pledged]]*VLOOKUP(Data[[#This Row],[currency]], 'Exchange Rates'!$A$1:$C$14, 3, 0)</f>
        <v>701</v>
      </c>
    </row>
    <row r="1503" spans="1:22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1.6633076923076924</v>
      </c>
      <c r="P1503" s="7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2">
        <f t="shared" si="138"/>
        <v>42163.583599537036</v>
      </c>
      <c r="T1503" s="12">
        <f t="shared" si="139"/>
        <v>42193.583599537036</v>
      </c>
      <c r="U1503" s="7">
        <f>Data[[#This Row],[goal]]*VLOOKUP(Data[[#This Row],[currency]], 'Exchange Rates'!$A$1:$C$14, 3, 0)</f>
        <v>68640</v>
      </c>
      <c r="V1503" s="7">
        <f>Data[[#This Row],[pledged]]*VLOOKUP(Data[[#This Row],[currency]], 'Exchange Rates'!$A$1:$C$14, 3, 0)</f>
        <v>114169.44</v>
      </c>
    </row>
    <row r="1504" spans="1:22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1.0144545454545455</v>
      </c>
      <c r="P1504" s="7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2">
        <f t="shared" si="138"/>
        <v>42426.542592592596</v>
      </c>
      <c r="T1504" s="12">
        <f t="shared" si="139"/>
        <v>42454.916666666672</v>
      </c>
      <c r="U1504" s="7">
        <f>Data[[#This Row],[goal]]*VLOOKUP(Data[[#This Row],[currency]], 'Exchange Rates'!$A$1:$C$14, 3, 0)</f>
        <v>16940</v>
      </c>
      <c r="V1504" s="7">
        <f>Data[[#This Row],[pledged]]*VLOOKUP(Data[[#This Row],[currency]], 'Exchange Rates'!$A$1:$C$14, 3, 0)</f>
        <v>17184.86</v>
      </c>
    </row>
    <row r="1505" spans="1:22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1.0789146666666667</v>
      </c>
      <c r="P1505" s="7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2">
        <f t="shared" si="138"/>
        <v>42606.347233796296</v>
      </c>
      <c r="T1505" s="12">
        <f t="shared" si="139"/>
        <v>42666.347233796296</v>
      </c>
      <c r="U1505" s="7">
        <f>Data[[#This Row],[goal]]*VLOOKUP(Data[[#This Row],[currency]], 'Exchange Rates'!$A$1:$C$14, 3, 0)</f>
        <v>3150</v>
      </c>
      <c r="V1505" s="7">
        <f>Data[[#This Row],[pledged]]*VLOOKUP(Data[[#This Row],[currency]], 'Exchange Rates'!$A$1:$C$14, 3, 0)</f>
        <v>3398.5811999999996</v>
      </c>
    </row>
    <row r="1506" spans="1:22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2.7793846153846156</v>
      </c>
      <c r="P1506" s="7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2">
        <f t="shared" si="138"/>
        <v>41772.657685185186</v>
      </c>
      <c r="T1506" s="12">
        <f t="shared" si="139"/>
        <v>41800.356249999997</v>
      </c>
      <c r="U1506" s="7">
        <f>Data[[#This Row],[goal]]*VLOOKUP(Data[[#This Row],[currency]], 'Exchange Rates'!$A$1:$C$14, 3, 0)</f>
        <v>5005</v>
      </c>
      <c r="V1506" s="7">
        <f>Data[[#This Row],[pledged]]*VLOOKUP(Data[[#This Row],[currency]], 'Exchange Rates'!$A$1:$C$14, 3, 0)</f>
        <v>13910.82</v>
      </c>
    </row>
    <row r="1507" spans="1:22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1.0358125</v>
      </c>
      <c r="P1507" s="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2">
        <f t="shared" si="138"/>
        <v>42414.44332175926</v>
      </c>
      <c r="T1507" s="12">
        <f t="shared" si="139"/>
        <v>42451.834027777775</v>
      </c>
      <c r="U1507" s="7">
        <f>Data[[#This Row],[goal]]*VLOOKUP(Data[[#This Row],[currency]], 'Exchange Rates'!$A$1:$C$14, 3, 0)</f>
        <v>13440</v>
      </c>
      <c r="V1507" s="7">
        <f>Data[[#This Row],[pledged]]*VLOOKUP(Data[[#This Row],[currency]], 'Exchange Rates'!$A$1:$C$14, 3, 0)</f>
        <v>13921.32</v>
      </c>
    </row>
    <row r="1508" spans="1:22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1.1140000000000001</v>
      </c>
      <c r="P1508" s="7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2">
        <f t="shared" si="138"/>
        <v>41814.785925925928</v>
      </c>
      <c r="T1508" s="12">
        <f t="shared" si="139"/>
        <v>41844.785925925928</v>
      </c>
      <c r="U1508" s="7">
        <f>Data[[#This Row],[goal]]*VLOOKUP(Data[[#This Row],[currency]], 'Exchange Rates'!$A$1:$C$14, 3, 0)</f>
        <v>1155</v>
      </c>
      <c r="V1508" s="7">
        <f>Data[[#This Row],[pledged]]*VLOOKUP(Data[[#This Row],[currency]], 'Exchange Rates'!$A$1:$C$14, 3, 0)</f>
        <v>1286.67</v>
      </c>
    </row>
    <row r="1509" spans="1:22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2.15</v>
      </c>
      <c r="P1509" s="7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2">
        <f t="shared" si="138"/>
        <v>40254.450335648151</v>
      </c>
      <c r="T1509" s="12">
        <f t="shared" si="139"/>
        <v>40313.340277777781</v>
      </c>
      <c r="U1509" s="7">
        <f>Data[[#This Row],[goal]]*VLOOKUP(Data[[#This Row],[currency]], 'Exchange Rates'!$A$1:$C$14, 3, 0)</f>
        <v>1200</v>
      </c>
      <c r="V1509" s="7">
        <f>Data[[#This Row],[pledged]]*VLOOKUP(Data[[#This Row],[currency]], 'Exchange Rates'!$A$1:$C$14, 3, 0)</f>
        <v>2580</v>
      </c>
    </row>
    <row r="1510" spans="1:22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1.1076216216216217</v>
      </c>
      <c r="P1510" s="7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2">
        <f t="shared" si="138"/>
        <v>41786.614363425928</v>
      </c>
      <c r="T1510" s="12">
        <f t="shared" si="139"/>
        <v>41817.614363425928</v>
      </c>
      <c r="U1510" s="7">
        <f>Data[[#This Row],[goal]]*VLOOKUP(Data[[#This Row],[currency]], 'Exchange Rates'!$A$1:$C$14, 3, 0)</f>
        <v>18500</v>
      </c>
      <c r="V1510" s="7">
        <f>Data[[#This Row],[pledged]]*VLOOKUP(Data[[#This Row],[currency]], 'Exchange Rates'!$A$1:$C$14, 3, 0)</f>
        <v>20491</v>
      </c>
    </row>
    <row r="1511" spans="1:22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1.2364125714285714</v>
      </c>
      <c r="P1511" s="7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2">
        <f t="shared" si="138"/>
        <v>42751.533391203702</v>
      </c>
      <c r="T1511" s="12">
        <f t="shared" si="139"/>
        <v>42780.957638888889</v>
      </c>
      <c r="U1511" s="7">
        <f>Data[[#This Row],[goal]]*VLOOKUP(Data[[#This Row],[currency]], 'Exchange Rates'!$A$1:$C$14, 3, 0)</f>
        <v>14700</v>
      </c>
      <c r="V1511" s="7">
        <f>Data[[#This Row],[pledged]]*VLOOKUP(Data[[#This Row],[currency]], 'Exchange Rates'!$A$1:$C$14, 3, 0)</f>
        <v>18175.264800000001</v>
      </c>
    </row>
    <row r="1512" spans="1:22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1.0103500000000001</v>
      </c>
      <c r="P1512" s="7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2">
        <f t="shared" si="138"/>
        <v>41809.385162037033</v>
      </c>
      <c r="T1512" s="12">
        <f t="shared" si="139"/>
        <v>41839.385162037033</v>
      </c>
      <c r="U1512" s="7">
        <f>Data[[#This Row],[goal]]*VLOOKUP(Data[[#This Row],[currency]], 'Exchange Rates'!$A$1:$C$14, 3, 0)</f>
        <v>12320</v>
      </c>
      <c r="V1512" s="7">
        <f>Data[[#This Row],[pledged]]*VLOOKUP(Data[[#This Row],[currency]], 'Exchange Rates'!$A$1:$C$14, 3, 0)</f>
        <v>12447.512000000001</v>
      </c>
    </row>
    <row r="1513" spans="1:22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1.1179285714285714</v>
      </c>
      <c r="P1513" s="7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2">
        <f t="shared" si="138"/>
        <v>42296.583379629628</v>
      </c>
      <c r="T1513" s="12">
        <f t="shared" si="139"/>
        <v>42326.625046296293</v>
      </c>
      <c r="U1513" s="7">
        <f>Data[[#This Row],[goal]]*VLOOKUP(Data[[#This Row],[currency]], 'Exchange Rates'!$A$1:$C$14, 3, 0)</f>
        <v>14000</v>
      </c>
      <c r="V1513" s="7">
        <f>Data[[#This Row],[pledged]]*VLOOKUP(Data[[#This Row],[currency]], 'Exchange Rates'!$A$1:$C$14, 3, 0)</f>
        <v>15651</v>
      </c>
    </row>
    <row r="1514" spans="1:22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5.5877142857142861</v>
      </c>
      <c r="P1514" s="7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2">
        <f t="shared" si="138"/>
        <v>42741.684479166666</v>
      </c>
      <c r="T1514" s="12">
        <f t="shared" si="139"/>
        <v>42771.684479166666</v>
      </c>
      <c r="U1514" s="7">
        <f>Data[[#This Row],[goal]]*VLOOKUP(Data[[#This Row],[currency]], 'Exchange Rates'!$A$1:$C$14, 3, 0)</f>
        <v>3500</v>
      </c>
      <c r="V1514" s="7">
        <f>Data[[#This Row],[pledged]]*VLOOKUP(Data[[#This Row],[currency]], 'Exchange Rates'!$A$1:$C$14, 3, 0)</f>
        <v>19557</v>
      </c>
    </row>
    <row r="1515" spans="1:22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1.5001875</v>
      </c>
      <c r="P1515" s="7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2">
        <f t="shared" si="138"/>
        <v>41806.637337962966</v>
      </c>
      <c r="T1515" s="12">
        <f t="shared" si="139"/>
        <v>41836.637337962966</v>
      </c>
      <c r="U1515" s="7">
        <f>Data[[#This Row],[goal]]*VLOOKUP(Data[[#This Row],[currency]], 'Exchange Rates'!$A$1:$C$14, 3, 0)</f>
        <v>6160</v>
      </c>
      <c r="V1515" s="7">
        <f>Data[[#This Row],[pledged]]*VLOOKUP(Data[[#This Row],[currency]], 'Exchange Rates'!$A$1:$C$14, 3, 0)</f>
        <v>9241.1550000000007</v>
      </c>
    </row>
    <row r="1516" spans="1:22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1.0647599999999999</v>
      </c>
      <c r="P1516" s="7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2">
        <f t="shared" si="138"/>
        <v>42234.597685185188</v>
      </c>
      <c r="T1516" s="12">
        <f t="shared" si="139"/>
        <v>42274.597685185188</v>
      </c>
      <c r="U1516" s="7">
        <f>Data[[#This Row],[goal]]*VLOOKUP(Data[[#This Row],[currency]], 'Exchange Rates'!$A$1:$C$14, 3, 0)</f>
        <v>25000</v>
      </c>
      <c r="V1516" s="7">
        <f>Data[[#This Row],[pledged]]*VLOOKUP(Data[[#This Row],[currency]], 'Exchange Rates'!$A$1:$C$14, 3, 0)</f>
        <v>26619</v>
      </c>
    </row>
    <row r="1517" spans="1:22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1.57189</v>
      </c>
      <c r="P1517" s="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2">
        <f t="shared" si="138"/>
        <v>42415.253437499996</v>
      </c>
      <c r="T1517" s="12">
        <f t="shared" si="139"/>
        <v>42445.211770833332</v>
      </c>
      <c r="U1517" s="7">
        <f>Data[[#This Row],[goal]]*VLOOKUP(Data[[#This Row],[currency]], 'Exchange Rates'!$A$1:$C$14, 3, 0)</f>
        <v>2711999.9999999995</v>
      </c>
      <c r="V1517" s="7">
        <f>Data[[#This Row],[pledged]]*VLOOKUP(Data[[#This Row],[currency]], 'Exchange Rates'!$A$1:$C$14, 3, 0)</f>
        <v>4262965.68</v>
      </c>
    </row>
    <row r="1518" spans="1:22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1.0865882352941176</v>
      </c>
      <c r="P1518" s="7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2">
        <f t="shared" si="138"/>
        <v>42619.466342592597</v>
      </c>
      <c r="T1518" s="12">
        <f t="shared" si="139"/>
        <v>42649.583333333328</v>
      </c>
      <c r="U1518" s="7">
        <f>Data[[#This Row],[goal]]*VLOOKUP(Data[[#This Row],[currency]], 'Exchange Rates'!$A$1:$C$14, 3, 0)</f>
        <v>17000</v>
      </c>
      <c r="V1518" s="7">
        <f>Data[[#This Row],[pledged]]*VLOOKUP(Data[[#This Row],[currency]], 'Exchange Rates'!$A$1:$C$14, 3, 0)</f>
        <v>18472</v>
      </c>
    </row>
    <row r="1519" spans="1:22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1.6197999999999999</v>
      </c>
      <c r="P1519" s="7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2">
        <f t="shared" si="138"/>
        <v>41948.56658564815</v>
      </c>
      <c r="T1519" s="12">
        <f t="shared" si="139"/>
        <v>41979.25</v>
      </c>
      <c r="U1519" s="7">
        <f>Data[[#This Row],[goal]]*VLOOKUP(Data[[#This Row],[currency]], 'Exchange Rates'!$A$1:$C$14, 3, 0)</f>
        <v>15000</v>
      </c>
      <c r="V1519" s="7">
        <f>Data[[#This Row],[pledged]]*VLOOKUP(Data[[#This Row],[currency]], 'Exchange Rates'!$A$1:$C$14, 3, 0)</f>
        <v>24297</v>
      </c>
    </row>
    <row r="1520" spans="1:22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2.0536666666666665</v>
      </c>
      <c r="P1520" s="7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2">
        <f t="shared" si="138"/>
        <v>41760.8200462963</v>
      </c>
      <c r="T1520" s="12">
        <f t="shared" si="139"/>
        <v>41790.8200462963</v>
      </c>
      <c r="U1520" s="7">
        <f>Data[[#This Row],[goal]]*VLOOKUP(Data[[#This Row],[currency]], 'Exchange Rates'!$A$1:$C$14, 3, 0)</f>
        <v>15000</v>
      </c>
      <c r="V1520" s="7">
        <f>Data[[#This Row],[pledged]]*VLOOKUP(Data[[#This Row],[currency]], 'Exchange Rates'!$A$1:$C$14, 3, 0)</f>
        <v>30805</v>
      </c>
    </row>
    <row r="1521" spans="1:22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1.033638888888889</v>
      </c>
      <c r="P1521" s="7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2">
        <f t="shared" si="138"/>
        <v>41782.741701388892</v>
      </c>
      <c r="T1521" s="12">
        <f t="shared" si="139"/>
        <v>41810.915972222225</v>
      </c>
      <c r="U1521" s="7">
        <f>Data[[#This Row],[goal]]*VLOOKUP(Data[[#This Row],[currency]], 'Exchange Rates'!$A$1:$C$14, 3, 0)</f>
        <v>9000</v>
      </c>
      <c r="V1521" s="7">
        <f>Data[[#This Row],[pledged]]*VLOOKUP(Data[[#This Row],[currency]], 'Exchange Rates'!$A$1:$C$14, 3, 0)</f>
        <v>9302.75</v>
      </c>
    </row>
    <row r="1522" spans="1:22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1.0347222222222223</v>
      </c>
      <c r="P1522" s="7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2">
        <f t="shared" si="138"/>
        <v>41955.857789351852</v>
      </c>
      <c r="T1522" s="12">
        <f t="shared" si="139"/>
        <v>41992.166666666672</v>
      </c>
      <c r="U1522" s="7">
        <f>Data[[#This Row],[goal]]*VLOOKUP(Data[[#This Row],[currency]], 'Exchange Rates'!$A$1:$C$14, 3, 0)</f>
        <v>18000</v>
      </c>
      <c r="V1522" s="7">
        <f>Data[[#This Row],[pledged]]*VLOOKUP(Data[[#This Row],[currency]], 'Exchange Rates'!$A$1:$C$14, 3, 0)</f>
        <v>18625</v>
      </c>
    </row>
    <row r="1523" spans="1:22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1.0681333333333334</v>
      </c>
      <c r="P1523" s="7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2">
        <f t="shared" si="138"/>
        <v>42493.167719907404</v>
      </c>
      <c r="T1523" s="12">
        <f t="shared" si="139"/>
        <v>42528.167719907404</v>
      </c>
      <c r="U1523" s="7">
        <f>Data[[#This Row],[goal]]*VLOOKUP(Data[[#This Row],[currency]], 'Exchange Rates'!$A$1:$C$14, 3, 0)</f>
        <v>37500</v>
      </c>
      <c r="V1523" s="7">
        <f>Data[[#This Row],[pledged]]*VLOOKUP(Data[[#This Row],[currency]], 'Exchange Rates'!$A$1:$C$14, 3, 0)</f>
        <v>40055</v>
      </c>
    </row>
    <row r="1524" spans="1:22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1.3896574712643677</v>
      </c>
      <c r="P1524" s="7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2">
        <f t="shared" si="138"/>
        <v>41899.830312500002</v>
      </c>
      <c r="T1524" s="12">
        <f t="shared" si="139"/>
        <v>41929.830312500002</v>
      </c>
      <c r="U1524" s="7">
        <f>Data[[#This Row],[goal]]*VLOOKUP(Data[[#This Row],[currency]], 'Exchange Rates'!$A$1:$C$14, 3, 0)</f>
        <v>43500</v>
      </c>
      <c r="V1524" s="7">
        <f>Data[[#This Row],[pledged]]*VLOOKUP(Data[[#This Row],[currency]], 'Exchange Rates'!$A$1:$C$14, 3, 0)</f>
        <v>60450.1</v>
      </c>
    </row>
    <row r="1525" spans="1:22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1.2484324324324325</v>
      </c>
      <c r="P1525" s="7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2">
        <f t="shared" si="138"/>
        <v>41964.751342592594</v>
      </c>
      <c r="T1525" s="12">
        <f t="shared" si="139"/>
        <v>41996</v>
      </c>
      <c r="U1525" s="7">
        <f>Data[[#This Row],[goal]]*VLOOKUP(Data[[#This Row],[currency]], 'Exchange Rates'!$A$1:$C$14, 3, 0)</f>
        <v>18500</v>
      </c>
      <c r="V1525" s="7">
        <f>Data[[#This Row],[pledged]]*VLOOKUP(Data[[#This Row],[currency]], 'Exchange Rates'!$A$1:$C$14, 3, 0)</f>
        <v>23096</v>
      </c>
    </row>
    <row r="1526" spans="1:22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2.0699999999999998</v>
      </c>
      <c r="P1526" s="7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2">
        <f t="shared" si="138"/>
        <v>42756.501041666663</v>
      </c>
      <c r="T1526" s="12">
        <f t="shared" si="139"/>
        <v>42786.501041666663</v>
      </c>
      <c r="U1526" s="7">
        <f>Data[[#This Row],[goal]]*VLOOKUP(Data[[#This Row],[currency]], 'Exchange Rates'!$A$1:$C$14, 3, 0)</f>
        <v>26369.999999999996</v>
      </c>
      <c r="V1526" s="7">
        <f>Data[[#This Row],[pledged]]*VLOOKUP(Data[[#This Row],[currency]], 'Exchange Rates'!$A$1:$C$14, 3, 0)</f>
        <v>54585.899999999994</v>
      </c>
    </row>
    <row r="1527" spans="1:22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1.7400576923076922</v>
      </c>
      <c r="P1527" s="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2">
        <f t="shared" si="138"/>
        <v>42570.702986111108</v>
      </c>
      <c r="T1527" s="12">
        <f t="shared" si="139"/>
        <v>42600.702986111108</v>
      </c>
      <c r="U1527" s="7">
        <f>Data[[#This Row],[goal]]*VLOOKUP(Data[[#This Row],[currency]], 'Exchange Rates'!$A$1:$C$14, 3, 0)</f>
        <v>2600</v>
      </c>
      <c r="V1527" s="7">
        <f>Data[[#This Row],[pledged]]*VLOOKUP(Data[[#This Row],[currency]], 'Exchange Rates'!$A$1:$C$14, 3, 0)</f>
        <v>4524.1499999999996</v>
      </c>
    </row>
    <row r="1528" spans="1:22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1.2032608695652174</v>
      </c>
      <c r="P1528" s="7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2">
        <f t="shared" si="138"/>
        <v>42339.276006944448</v>
      </c>
      <c r="T1528" s="12">
        <f t="shared" si="139"/>
        <v>42388.276006944448</v>
      </c>
      <c r="U1528" s="7">
        <f>Data[[#This Row],[goal]]*VLOOKUP(Data[[#This Row],[currency]], 'Exchange Rates'!$A$1:$C$14, 3, 0)</f>
        <v>23000</v>
      </c>
      <c r="V1528" s="7">
        <f>Data[[#This Row],[pledged]]*VLOOKUP(Data[[#This Row],[currency]], 'Exchange Rates'!$A$1:$C$14, 3, 0)</f>
        <v>27675</v>
      </c>
    </row>
    <row r="1529" spans="1:22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1.1044428571428573</v>
      </c>
      <c r="P1529" s="7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2">
        <f t="shared" si="138"/>
        <v>42780.600532407407</v>
      </c>
      <c r="T1529" s="12">
        <f t="shared" si="139"/>
        <v>42808.558865740735</v>
      </c>
      <c r="U1529" s="7">
        <f>Data[[#This Row],[goal]]*VLOOKUP(Data[[#This Row],[currency]], 'Exchange Rates'!$A$1:$C$14, 3, 0)</f>
        <v>3500</v>
      </c>
      <c r="V1529" s="7">
        <f>Data[[#This Row],[pledged]]*VLOOKUP(Data[[#This Row],[currency]], 'Exchange Rates'!$A$1:$C$14, 3, 0)</f>
        <v>3865.55</v>
      </c>
    </row>
    <row r="1530" spans="1:22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2.8156666666666665</v>
      </c>
      <c r="P1530" s="7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2">
        <f t="shared" si="138"/>
        <v>42736.732893518521</v>
      </c>
      <c r="T1530" s="12">
        <f t="shared" si="139"/>
        <v>42767</v>
      </c>
      <c r="U1530" s="7">
        <f>Data[[#This Row],[goal]]*VLOOKUP(Data[[#This Row],[currency]], 'Exchange Rates'!$A$1:$C$14, 3, 0)</f>
        <v>3000</v>
      </c>
      <c r="V1530" s="7">
        <f>Data[[#This Row],[pledged]]*VLOOKUP(Data[[#This Row],[currency]], 'Exchange Rates'!$A$1:$C$14, 3, 0)</f>
        <v>8447</v>
      </c>
    </row>
    <row r="1531" spans="1:22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1.0067894736842105</v>
      </c>
      <c r="P1531" s="7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2">
        <f t="shared" si="138"/>
        <v>42052.628703703704</v>
      </c>
      <c r="T1531" s="12">
        <f t="shared" si="139"/>
        <v>42082.587037037039</v>
      </c>
      <c r="U1531" s="7">
        <f>Data[[#This Row],[goal]]*VLOOKUP(Data[[#This Row],[currency]], 'Exchange Rates'!$A$1:$C$14, 3, 0)</f>
        <v>19000</v>
      </c>
      <c r="V1531" s="7">
        <f>Data[[#This Row],[pledged]]*VLOOKUP(Data[[#This Row],[currency]], 'Exchange Rates'!$A$1:$C$14, 3, 0)</f>
        <v>19129</v>
      </c>
    </row>
    <row r="1532" spans="1:22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1.3482571428571428</v>
      </c>
      <c r="P1532" s="7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2">
        <f t="shared" si="138"/>
        <v>42275.767303240747</v>
      </c>
      <c r="T1532" s="12">
        <f t="shared" si="139"/>
        <v>42300.767303240747</v>
      </c>
      <c r="U1532" s="7">
        <f>Data[[#This Row],[goal]]*VLOOKUP(Data[[#This Row],[currency]], 'Exchange Rates'!$A$1:$C$14, 3, 0)</f>
        <v>35000</v>
      </c>
      <c r="V1532" s="7">
        <f>Data[[#This Row],[pledged]]*VLOOKUP(Data[[#This Row],[currency]], 'Exchange Rates'!$A$1:$C$14, 3, 0)</f>
        <v>47189</v>
      </c>
    </row>
    <row r="1533" spans="1:22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1.7595744680851064</v>
      </c>
      <c r="P1533" s="7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2">
        <f t="shared" si="138"/>
        <v>41941.802384259259</v>
      </c>
      <c r="T1533" s="12">
        <f t="shared" si="139"/>
        <v>41974.125</v>
      </c>
      <c r="U1533" s="7">
        <f>Data[[#This Row],[goal]]*VLOOKUP(Data[[#This Row],[currency]], 'Exchange Rates'!$A$1:$C$14, 3, 0)</f>
        <v>2350</v>
      </c>
      <c r="V1533" s="7">
        <f>Data[[#This Row],[pledged]]*VLOOKUP(Data[[#This Row],[currency]], 'Exchange Rates'!$A$1:$C$14, 3, 0)</f>
        <v>4135</v>
      </c>
    </row>
    <row r="1534" spans="1:22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4.8402000000000003</v>
      </c>
      <c r="P1534" s="7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2">
        <f t="shared" si="138"/>
        <v>42391.475289351853</v>
      </c>
      <c r="T1534" s="12">
        <f t="shared" si="139"/>
        <v>42415.625</v>
      </c>
      <c r="U1534" s="7">
        <f>Data[[#This Row],[goal]]*VLOOKUP(Data[[#This Row],[currency]], 'Exchange Rates'!$A$1:$C$14, 3, 0)</f>
        <v>6850.0000000000009</v>
      </c>
      <c r="V1534" s="7">
        <f>Data[[#This Row],[pledged]]*VLOOKUP(Data[[#This Row],[currency]], 'Exchange Rates'!$A$1:$C$14, 3, 0)</f>
        <v>33155.370000000003</v>
      </c>
    </row>
    <row r="1535" spans="1:22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1.4514</v>
      </c>
      <c r="P1535" s="7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2">
        <f t="shared" si="138"/>
        <v>42443.00204861111</v>
      </c>
      <c r="T1535" s="12">
        <f t="shared" si="139"/>
        <v>42492.165972222225</v>
      </c>
      <c r="U1535" s="7">
        <f>Data[[#This Row],[goal]]*VLOOKUP(Data[[#This Row],[currency]], 'Exchange Rates'!$A$1:$C$14, 3, 0)</f>
        <v>45000</v>
      </c>
      <c r="V1535" s="7">
        <f>Data[[#This Row],[pledged]]*VLOOKUP(Data[[#This Row],[currency]], 'Exchange Rates'!$A$1:$C$14, 3, 0)</f>
        <v>65313</v>
      </c>
    </row>
    <row r="1536" spans="1:22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4.1773333333333333</v>
      </c>
      <c r="P1536" s="7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2">
        <f t="shared" si="138"/>
        <v>42221.67432870371</v>
      </c>
      <c r="T1536" s="12">
        <f t="shared" si="139"/>
        <v>42251.67432870371</v>
      </c>
      <c r="U1536" s="7">
        <f>Data[[#This Row],[goal]]*VLOOKUP(Data[[#This Row],[currency]], 'Exchange Rates'!$A$1:$C$14, 3, 0)</f>
        <v>7500</v>
      </c>
      <c r="V1536" s="7">
        <f>Data[[#This Row],[pledged]]*VLOOKUP(Data[[#This Row],[currency]], 'Exchange Rates'!$A$1:$C$14, 3, 0)</f>
        <v>31330</v>
      </c>
    </row>
    <row r="1537" spans="1:22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1.3242499999999999</v>
      </c>
      <c r="P1537" s="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2">
        <f t="shared" si="138"/>
        <v>42484.829062500001</v>
      </c>
      <c r="T1537" s="12">
        <f t="shared" si="139"/>
        <v>42513.916666666672</v>
      </c>
      <c r="U1537" s="7">
        <f>Data[[#This Row],[goal]]*VLOOKUP(Data[[#This Row],[currency]], 'Exchange Rates'!$A$1:$C$14, 3, 0)</f>
        <v>4000</v>
      </c>
      <c r="V1537" s="7">
        <f>Data[[#This Row],[pledged]]*VLOOKUP(Data[[#This Row],[currency]], 'Exchange Rates'!$A$1:$C$14, 3, 0)</f>
        <v>5297</v>
      </c>
    </row>
    <row r="1538" spans="1:22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2.5030841666666666</v>
      </c>
      <c r="P1538" s="7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2">
        <f t="shared" ref="S1538:S1601" si="144">(((J1538/60)/60)/24)+DATE(1970,1,1)</f>
        <v>42213.802199074074</v>
      </c>
      <c r="T1538" s="12">
        <f t="shared" ref="T1538:T1601" si="145">(((I1538/60)/60)/24)+DATE(1970,1,1)</f>
        <v>42243.802199074074</v>
      </c>
      <c r="U1538" s="7">
        <f>Data[[#This Row],[goal]]*VLOOKUP(Data[[#This Row],[currency]], 'Exchange Rates'!$A$1:$C$14, 3, 0)</f>
        <v>12000</v>
      </c>
      <c r="V1538" s="7">
        <f>Data[[#This Row],[pledged]]*VLOOKUP(Data[[#This Row],[currency]], 'Exchange Rates'!$A$1:$C$14, 3, 0)</f>
        <v>30037.01</v>
      </c>
    </row>
    <row r="1539" spans="1:22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E1539/D1539</f>
        <v>1.7989999999999999</v>
      </c>
      <c r="P1539" s="7">
        <f t="shared" ref="P1539:P1602" si="147">IF(L1539 = 0, 0, E1539/L1539)</f>
        <v>96.375</v>
      </c>
      <c r="Q1539" t="str">
        <f t="shared" ref="Q1539:Q1602" si="148">MID(N1539, 1, FIND("/", N1539)-1)</f>
        <v>photography</v>
      </c>
      <c r="R1539" t="str">
        <f t="shared" ref="R1539:R1602" si="149">MID(N1539,  FIND("/", N1539)+1, 100)</f>
        <v>photobooks</v>
      </c>
      <c r="S1539" s="12">
        <f t="shared" si="144"/>
        <v>42552.315127314811</v>
      </c>
      <c r="T1539" s="12">
        <f t="shared" si="145"/>
        <v>42588.75</v>
      </c>
      <c r="U1539" s="7">
        <f>Data[[#This Row],[goal]]*VLOOKUP(Data[[#This Row],[currency]], 'Exchange Rates'!$A$1:$C$14, 3, 0)</f>
        <v>10080</v>
      </c>
      <c r="V1539" s="7">
        <f>Data[[#This Row],[pledged]]*VLOOKUP(Data[[#This Row],[currency]], 'Exchange Rates'!$A$1:$C$14, 3, 0)</f>
        <v>18133.919999999998</v>
      </c>
    </row>
    <row r="1540" spans="1:22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1.0262857142857142</v>
      </c>
      <c r="P1540" s="7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2">
        <f t="shared" si="144"/>
        <v>41981.782060185185</v>
      </c>
      <c r="T1540" s="12">
        <f t="shared" si="145"/>
        <v>42026.782060185185</v>
      </c>
      <c r="U1540" s="7">
        <f>Data[[#This Row],[goal]]*VLOOKUP(Data[[#This Row],[currency]], 'Exchange Rates'!$A$1:$C$14, 3, 0)</f>
        <v>7000</v>
      </c>
      <c r="V1540" s="7">
        <f>Data[[#This Row],[pledged]]*VLOOKUP(Data[[#This Row],[currency]], 'Exchange Rates'!$A$1:$C$14, 3, 0)</f>
        <v>7184</v>
      </c>
    </row>
    <row r="1541" spans="1:22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1.359861</v>
      </c>
      <c r="P1541" s="7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2">
        <f t="shared" si="144"/>
        <v>42705.919201388882</v>
      </c>
      <c r="T1541" s="12">
        <f t="shared" si="145"/>
        <v>42738.919201388882</v>
      </c>
      <c r="U1541" s="7">
        <f>Data[[#This Row],[goal]]*VLOOKUP(Data[[#This Row],[currency]], 'Exchange Rates'!$A$1:$C$14, 3, 0)</f>
        <v>20000</v>
      </c>
      <c r="V1541" s="7">
        <f>Data[[#This Row],[pledged]]*VLOOKUP(Data[[#This Row],[currency]], 'Exchange Rates'!$A$1:$C$14, 3, 0)</f>
        <v>27197.22</v>
      </c>
    </row>
    <row r="1542" spans="1:22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1.1786666666666668</v>
      </c>
      <c r="P1542" s="7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2">
        <f t="shared" si="144"/>
        <v>41939.00712962963</v>
      </c>
      <c r="T1542" s="12">
        <f t="shared" si="145"/>
        <v>41969.052083333328</v>
      </c>
      <c r="U1542" s="7">
        <f>Data[[#This Row],[goal]]*VLOOKUP(Data[[#This Row],[currency]], 'Exchange Rates'!$A$1:$C$14, 3, 0)</f>
        <v>15000</v>
      </c>
      <c r="V1542" s="7">
        <f>Data[[#This Row],[pledged]]*VLOOKUP(Data[[#This Row],[currency]], 'Exchange Rates'!$A$1:$C$14, 3, 0)</f>
        <v>17680</v>
      </c>
    </row>
    <row r="1543" spans="1:22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3.3333333333333332E-4</v>
      </c>
      <c r="P1543" s="7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2">
        <f t="shared" si="144"/>
        <v>41974.712245370371</v>
      </c>
      <c r="T1543" s="12">
        <f t="shared" si="145"/>
        <v>42004.712245370371</v>
      </c>
      <c r="U1543" s="7">
        <f>Data[[#This Row],[goal]]*VLOOKUP(Data[[#This Row],[currency]], 'Exchange Rates'!$A$1:$C$14, 3, 0)</f>
        <v>18000</v>
      </c>
      <c r="V1543" s="7">
        <f>Data[[#This Row],[pledged]]*VLOOKUP(Data[[#This Row],[currency]], 'Exchange Rates'!$A$1:$C$14, 3, 0)</f>
        <v>6</v>
      </c>
    </row>
    <row r="1544" spans="1:22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0.04</v>
      </c>
      <c r="P1544" s="7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2">
        <f t="shared" si="144"/>
        <v>42170.996527777781</v>
      </c>
      <c r="T1544" s="12">
        <f t="shared" si="145"/>
        <v>42185.996527777781</v>
      </c>
      <c r="U1544" s="7">
        <f>Data[[#This Row],[goal]]*VLOOKUP(Data[[#This Row],[currency]], 'Exchange Rates'!$A$1:$C$14, 3, 0)</f>
        <v>660</v>
      </c>
      <c r="V1544" s="7">
        <f>Data[[#This Row],[pledged]]*VLOOKUP(Data[[#This Row],[currency]], 'Exchange Rates'!$A$1:$C$14, 3, 0)</f>
        <v>26.400000000000002</v>
      </c>
    </row>
    <row r="1545" spans="1:22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4.4444444444444444E-3</v>
      </c>
      <c r="P1545" s="7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2">
        <f t="shared" si="144"/>
        <v>41935.509652777779</v>
      </c>
      <c r="T1545" s="12">
        <f t="shared" si="145"/>
        <v>41965.551319444443</v>
      </c>
      <c r="U1545" s="7">
        <f>Data[[#This Row],[goal]]*VLOOKUP(Data[[#This Row],[currency]], 'Exchange Rates'!$A$1:$C$14, 3, 0)</f>
        <v>2250</v>
      </c>
      <c r="V1545" s="7">
        <f>Data[[#This Row],[pledged]]*VLOOKUP(Data[[#This Row],[currency]], 'Exchange Rates'!$A$1:$C$14, 3, 0)</f>
        <v>10</v>
      </c>
    </row>
    <row r="1546" spans="1:22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 s="7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2">
        <f t="shared" si="144"/>
        <v>42053.051203703704</v>
      </c>
      <c r="T1546" s="12">
        <f t="shared" si="145"/>
        <v>42095.012499999997</v>
      </c>
      <c r="U1546" s="7">
        <f>Data[[#This Row],[goal]]*VLOOKUP(Data[[#This Row],[currency]], 'Exchange Rates'!$A$1:$C$14, 3, 0)</f>
        <v>1000</v>
      </c>
      <c r="V1546" s="7">
        <f>Data[[#This Row],[pledged]]*VLOOKUP(Data[[#This Row],[currency]], 'Exchange Rates'!$A$1:$C$14, 3, 0)</f>
        <v>0</v>
      </c>
    </row>
    <row r="1547" spans="1:22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3.3333333333333332E-4</v>
      </c>
      <c r="P1547" s="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2">
        <f t="shared" si="144"/>
        <v>42031.884652777779</v>
      </c>
      <c r="T1547" s="12">
        <f t="shared" si="145"/>
        <v>42065.886111111111</v>
      </c>
      <c r="U1547" s="7">
        <f>Data[[#This Row],[goal]]*VLOOKUP(Data[[#This Row],[currency]], 'Exchange Rates'!$A$1:$C$14, 3, 0)</f>
        <v>3000</v>
      </c>
      <c r="V1547" s="7">
        <f>Data[[#This Row],[pledged]]*VLOOKUP(Data[[#This Row],[currency]], 'Exchange Rates'!$A$1:$C$14, 3, 0)</f>
        <v>1</v>
      </c>
    </row>
    <row r="1548" spans="1:22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0.28899999999999998</v>
      </c>
      <c r="P1548" s="7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2">
        <f t="shared" si="144"/>
        <v>41839.212951388887</v>
      </c>
      <c r="T1548" s="12">
        <f t="shared" si="145"/>
        <v>41899.212951388887</v>
      </c>
      <c r="U1548" s="7">
        <f>Data[[#This Row],[goal]]*VLOOKUP(Data[[#This Row],[currency]], 'Exchange Rates'!$A$1:$C$14, 3, 0)</f>
        <v>770</v>
      </c>
      <c r="V1548" s="7">
        <f>Data[[#This Row],[pledged]]*VLOOKUP(Data[[#This Row],[currency]], 'Exchange Rates'!$A$1:$C$14, 3, 0)</f>
        <v>222.53</v>
      </c>
    </row>
    <row r="1549" spans="1:22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 s="7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2">
        <f t="shared" si="144"/>
        <v>42782.426875000005</v>
      </c>
      <c r="T1549" s="12">
        <f t="shared" si="145"/>
        <v>42789.426875000005</v>
      </c>
      <c r="U1549" s="7">
        <f>Data[[#This Row],[goal]]*VLOOKUP(Data[[#This Row],[currency]], 'Exchange Rates'!$A$1:$C$14, 3, 0)</f>
        <v>20</v>
      </c>
      <c r="V1549" s="7">
        <f>Data[[#This Row],[pledged]]*VLOOKUP(Data[[#This Row],[currency]], 'Exchange Rates'!$A$1:$C$14, 3, 0)</f>
        <v>0</v>
      </c>
    </row>
    <row r="1550" spans="1:22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8.5714285714285715E-2</v>
      </c>
      <c r="P1550" s="7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2">
        <f t="shared" si="144"/>
        <v>42286.88217592593</v>
      </c>
      <c r="T1550" s="12">
        <f t="shared" si="145"/>
        <v>42316.923842592587</v>
      </c>
      <c r="U1550" s="7">
        <f>Data[[#This Row],[goal]]*VLOOKUP(Data[[#This Row],[currency]], 'Exchange Rates'!$A$1:$C$14, 3, 0)</f>
        <v>700</v>
      </c>
      <c r="V1550" s="7">
        <f>Data[[#This Row],[pledged]]*VLOOKUP(Data[[#This Row],[currency]], 'Exchange Rates'!$A$1:$C$14, 3, 0)</f>
        <v>60</v>
      </c>
    </row>
    <row r="1551" spans="1:22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0.34</v>
      </c>
      <c r="P1551" s="7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2">
        <f t="shared" si="144"/>
        <v>42281.136099537034</v>
      </c>
      <c r="T1551" s="12">
        <f t="shared" si="145"/>
        <v>42311.177766203706</v>
      </c>
      <c r="U1551" s="7">
        <f>Data[[#This Row],[goal]]*VLOOKUP(Data[[#This Row],[currency]], 'Exchange Rates'!$A$1:$C$14, 3, 0)</f>
        <v>500</v>
      </c>
      <c r="V1551" s="7">
        <f>Data[[#This Row],[pledged]]*VLOOKUP(Data[[#This Row],[currency]], 'Exchange Rates'!$A$1:$C$14, 3, 0)</f>
        <v>170</v>
      </c>
    </row>
    <row r="1552" spans="1:22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0.13466666666666666</v>
      </c>
      <c r="P1552" s="7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2">
        <f t="shared" si="144"/>
        <v>42472.449467592596</v>
      </c>
      <c r="T1552" s="12">
        <f t="shared" si="145"/>
        <v>42502.449467592596</v>
      </c>
      <c r="U1552" s="7">
        <f>Data[[#This Row],[goal]]*VLOOKUP(Data[[#This Row],[currency]], 'Exchange Rates'!$A$1:$C$14, 3, 0)</f>
        <v>577.5</v>
      </c>
      <c r="V1552" s="7">
        <f>Data[[#This Row],[pledged]]*VLOOKUP(Data[[#This Row],[currency]], 'Exchange Rates'!$A$1:$C$14, 3, 0)</f>
        <v>77.77</v>
      </c>
    </row>
    <row r="1553" spans="1:22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 s="7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2">
        <f t="shared" si="144"/>
        <v>42121.824525462958</v>
      </c>
      <c r="T1553" s="12">
        <f t="shared" si="145"/>
        <v>42151.824525462958</v>
      </c>
      <c r="U1553" s="7">
        <f>Data[[#This Row],[goal]]*VLOOKUP(Data[[#This Row],[currency]], 'Exchange Rates'!$A$1:$C$14, 3, 0)</f>
        <v>3500</v>
      </c>
      <c r="V1553" s="7">
        <f>Data[[#This Row],[pledged]]*VLOOKUP(Data[[#This Row],[currency]], 'Exchange Rates'!$A$1:$C$14, 3, 0)</f>
        <v>0</v>
      </c>
    </row>
    <row r="1554" spans="1:22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0.49186046511627907</v>
      </c>
      <c r="P1554" s="7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2">
        <f t="shared" si="144"/>
        <v>41892.688750000001</v>
      </c>
      <c r="T1554" s="12">
        <f t="shared" si="145"/>
        <v>41913.165972222225</v>
      </c>
      <c r="U1554" s="7">
        <f>Data[[#This Row],[goal]]*VLOOKUP(Data[[#This Row],[currency]], 'Exchange Rates'!$A$1:$C$14, 3, 0)</f>
        <v>4300</v>
      </c>
      <c r="V1554" s="7">
        <f>Data[[#This Row],[pledged]]*VLOOKUP(Data[[#This Row],[currency]], 'Exchange Rates'!$A$1:$C$14, 3, 0)</f>
        <v>2115</v>
      </c>
    </row>
    <row r="1555" spans="1:22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 s="7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2">
        <f t="shared" si="144"/>
        <v>42219.282951388886</v>
      </c>
      <c r="T1555" s="12">
        <f t="shared" si="145"/>
        <v>42249.282951388886</v>
      </c>
      <c r="U1555" s="7">
        <f>Data[[#This Row],[goal]]*VLOOKUP(Data[[#This Row],[currency]], 'Exchange Rates'!$A$1:$C$14, 3, 0)</f>
        <v>6000</v>
      </c>
      <c r="V1555" s="7">
        <f>Data[[#This Row],[pledged]]*VLOOKUP(Data[[#This Row],[currency]], 'Exchange Rates'!$A$1:$C$14, 3, 0)</f>
        <v>0</v>
      </c>
    </row>
    <row r="1556" spans="1:22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 s="7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2">
        <f t="shared" si="144"/>
        <v>42188.252199074079</v>
      </c>
      <c r="T1556" s="12">
        <f t="shared" si="145"/>
        <v>42218.252199074079</v>
      </c>
      <c r="U1556" s="7">
        <f>Data[[#This Row],[goal]]*VLOOKUP(Data[[#This Row],[currency]], 'Exchange Rates'!$A$1:$C$14, 3, 0)</f>
        <v>27400.000000000004</v>
      </c>
      <c r="V1556" s="7">
        <f>Data[[#This Row],[pledged]]*VLOOKUP(Data[[#This Row],[currency]], 'Exchange Rates'!$A$1:$C$14, 3, 0)</f>
        <v>0</v>
      </c>
    </row>
    <row r="1557" spans="1:22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 s="7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2">
        <f t="shared" si="144"/>
        <v>42241.613796296297</v>
      </c>
      <c r="T1557" s="12">
        <f t="shared" si="145"/>
        <v>42264.708333333328</v>
      </c>
      <c r="U1557" s="7">
        <f>Data[[#This Row],[goal]]*VLOOKUP(Data[[#This Row],[currency]], 'Exchange Rates'!$A$1:$C$14, 3, 0)</f>
        <v>750</v>
      </c>
      <c r="V1557" s="7">
        <f>Data[[#This Row],[pledged]]*VLOOKUP(Data[[#This Row],[currency]], 'Exchange Rates'!$A$1:$C$14, 3, 0)</f>
        <v>0</v>
      </c>
    </row>
    <row r="1558" spans="1:22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0.45133333333333331</v>
      </c>
      <c r="P1558" s="7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2">
        <f t="shared" si="144"/>
        <v>42525.153055555551</v>
      </c>
      <c r="T1558" s="12">
        <f t="shared" si="145"/>
        <v>42555.153055555551</v>
      </c>
      <c r="U1558" s="7">
        <f>Data[[#This Row],[goal]]*VLOOKUP(Data[[#This Row],[currency]], 'Exchange Rates'!$A$1:$C$14, 3, 0)</f>
        <v>1980</v>
      </c>
      <c r="V1558" s="7">
        <f>Data[[#This Row],[pledged]]*VLOOKUP(Data[[#This Row],[currency]], 'Exchange Rates'!$A$1:$C$14, 3, 0)</f>
        <v>893.64</v>
      </c>
    </row>
    <row r="1559" spans="1:22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0.04</v>
      </c>
      <c r="P1559" s="7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2">
        <f t="shared" si="144"/>
        <v>41871.65315972222</v>
      </c>
      <c r="T1559" s="12">
        <f t="shared" si="145"/>
        <v>41902.65315972222</v>
      </c>
      <c r="U1559" s="7">
        <f>Data[[#This Row],[goal]]*VLOOKUP(Data[[#This Row],[currency]], 'Exchange Rates'!$A$1:$C$14, 3, 0)</f>
        <v>2500</v>
      </c>
      <c r="V1559" s="7">
        <f>Data[[#This Row],[pledged]]*VLOOKUP(Data[[#This Row],[currency]], 'Exchange Rates'!$A$1:$C$14, 3, 0)</f>
        <v>100</v>
      </c>
    </row>
    <row r="1560" spans="1:22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4.6666666666666669E-2</v>
      </c>
      <c r="P1560" s="7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2">
        <f t="shared" si="144"/>
        <v>42185.397673611107</v>
      </c>
      <c r="T1560" s="12">
        <f t="shared" si="145"/>
        <v>42244.508333333331</v>
      </c>
      <c r="U1560" s="7">
        <f>Data[[#This Row],[goal]]*VLOOKUP(Data[[#This Row],[currency]], 'Exchange Rates'!$A$1:$C$14, 3, 0)</f>
        <v>577.5</v>
      </c>
      <c r="V1560" s="7">
        <f>Data[[#This Row],[pledged]]*VLOOKUP(Data[[#This Row],[currency]], 'Exchange Rates'!$A$1:$C$14, 3, 0)</f>
        <v>26.95</v>
      </c>
    </row>
    <row r="1561" spans="1:22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3.3333333333333335E-3</v>
      </c>
      <c r="P1561" s="7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2">
        <f t="shared" si="144"/>
        <v>42108.05322916666</v>
      </c>
      <c r="T1561" s="12">
        <f t="shared" si="145"/>
        <v>42123.05322916666</v>
      </c>
      <c r="U1561" s="7">
        <f>Data[[#This Row],[goal]]*VLOOKUP(Data[[#This Row],[currency]], 'Exchange Rates'!$A$1:$C$14, 3, 0)</f>
        <v>15000</v>
      </c>
      <c r="V1561" s="7">
        <f>Data[[#This Row],[pledged]]*VLOOKUP(Data[[#This Row],[currency]], 'Exchange Rates'!$A$1:$C$14, 3, 0)</f>
        <v>50</v>
      </c>
    </row>
    <row r="1562" spans="1:22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3.7600000000000001E-2</v>
      </c>
      <c r="P1562" s="7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2">
        <f t="shared" si="144"/>
        <v>41936.020752314813</v>
      </c>
      <c r="T1562" s="12">
        <f t="shared" si="145"/>
        <v>41956.062418981484</v>
      </c>
      <c r="U1562" s="7">
        <f>Data[[#This Row],[goal]]*VLOOKUP(Data[[#This Row],[currency]], 'Exchange Rates'!$A$1:$C$14, 3, 0)</f>
        <v>2500</v>
      </c>
      <c r="V1562" s="7">
        <f>Data[[#This Row],[pledged]]*VLOOKUP(Data[[#This Row],[currency]], 'Exchange Rates'!$A$1:$C$14, 3, 0)</f>
        <v>94</v>
      </c>
    </row>
    <row r="1563" spans="1:22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6.7000000000000002E-3</v>
      </c>
      <c r="P1563" s="7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2">
        <f t="shared" si="144"/>
        <v>41555.041701388887</v>
      </c>
      <c r="T1563" s="12">
        <f t="shared" si="145"/>
        <v>41585.083368055559</v>
      </c>
      <c r="U1563" s="7">
        <f>Data[[#This Row],[goal]]*VLOOKUP(Data[[#This Row],[currency]], 'Exchange Rates'!$A$1:$C$14, 3, 0)</f>
        <v>10000</v>
      </c>
      <c r="V1563" s="7">
        <f>Data[[#This Row],[pledged]]*VLOOKUP(Data[[#This Row],[currency]], 'Exchange Rates'!$A$1:$C$14, 3, 0)</f>
        <v>67</v>
      </c>
    </row>
    <row r="1564" spans="1:22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 s="7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2">
        <f t="shared" si="144"/>
        <v>40079.566157407404</v>
      </c>
      <c r="T1564" s="12">
        <f t="shared" si="145"/>
        <v>40149.034722222219</v>
      </c>
      <c r="U1564" s="7">
        <f>Data[[#This Row],[goal]]*VLOOKUP(Data[[#This Row],[currency]], 'Exchange Rates'!$A$1:$C$14, 3, 0)</f>
        <v>4000</v>
      </c>
      <c r="V1564" s="7">
        <f>Data[[#This Row],[pledged]]*VLOOKUP(Data[[#This Row],[currency]], 'Exchange Rates'!$A$1:$C$14, 3, 0)</f>
        <v>0</v>
      </c>
    </row>
    <row r="1565" spans="1:22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1.4166666666666666E-2</v>
      </c>
      <c r="P1565" s="7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2">
        <f t="shared" si="144"/>
        <v>41652.742488425924</v>
      </c>
      <c r="T1565" s="12">
        <f t="shared" si="145"/>
        <v>41712.700821759259</v>
      </c>
      <c r="U1565" s="7">
        <f>Data[[#This Row],[goal]]*VLOOKUP(Data[[#This Row],[currency]], 'Exchange Rates'!$A$1:$C$14, 3, 0)</f>
        <v>4620</v>
      </c>
      <c r="V1565" s="7">
        <f>Data[[#This Row],[pledged]]*VLOOKUP(Data[[#This Row],[currency]], 'Exchange Rates'!$A$1:$C$14, 3, 0)</f>
        <v>65.45</v>
      </c>
    </row>
    <row r="1566" spans="1:22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1E-3</v>
      </c>
      <c r="P1566" s="7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2">
        <f t="shared" si="144"/>
        <v>42121.367002314815</v>
      </c>
      <c r="T1566" s="12">
        <f t="shared" si="145"/>
        <v>42152.836805555555</v>
      </c>
      <c r="U1566" s="7">
        <f>Data[[#This Row],[goal]]*VLOOKUP(Data[[#This Row],[currency]], 'Exchange Rates'!$A$1:$C$14, 3, 0)</f>
        <v>10000</v>
      </c>
      <c r="V1566" s="7">
        <f>Data[[#This Row],[pledged]]*VLOOKUP(Data[[#This Row],[currency]], 'Exchange Rates'!$A$1:$C$14, 3, 0)</f>
        <v>10</v>
      </c>
    </row>
    <row r="1567" spans="1:22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2.5000000000000001E-2</v>
      </c>
      <c r="P1567" s="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2">
        <f t="shared" si="144"/>
        <v>40672.729872685188</v>
      </c>
      <c r="T1567" s="12">
        <f t="shared" si="145"/>
        <v>40702.729872685188</v>
      </c>
      <c r="U1567" s="7">
        <f>Data[[#This Row],[goal]]*VLOOKUP(Data[[#This Row],[currency]], 'Exchange Rates'!$A$1:$C$14, 3, 0)</f>
        <v>4000</v>
      </c>
      <c r="V1567" s="7">
        <f>Data[[#This Row],[pledged]]*VLOOKUP(Data[[#This Row],[currency]], 'Exchange Rates'!$A$1:$C$14, 3, 0)</f>
        <v>100</v>
      </c>
    </row>
    <row r="1568" spans="1:22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0.21249999999999999</v>
      </c>
      <c r="P1568" s="7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2">
        <f t="shared" si="144"/>
        <v>42549.916712962964</v>
      </c>
      <c r="T1568" s="12">
        <f t="shared" si="145"/>
        <v>42578.916666666672</v>
      </c>
      <c r="U1568" s="7">
        <f>Data[[#This Row],[goal]]*VLOOKUP(Data[[#This Row],[currency]], 'Exchange Rates'!$A$1:$C$14, 3, 0)</f>
        <v>30000</v>
      </c>
      <c r="V1568" s="7">
        <f>Data[[#This Row],[pledged]]*VLOOKUP(Data[[#This Row],[currency]], 'Exchange Rates'!$A$1:$C$14, 3, 0)</f>
        <v>6375</v>
      </c>
    </row>
    <row r="1569" spans="1:22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4.1176470588235294E-2</v>
      </c>
      <c r="P1569" s="7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2">
        <f t="shared" si="144"/>
        <v>41671.936863425923</v>
      </c>
      <c r="T1569" s="12">
        <f t="shared" si="145"/>
        <v>41687</v>
      </c>
      <c r="U1569" s="7">
        <f>Data[[#This Row],[goal]]*VLOOKUP(Data[[#This Row],[currency]], 'Exchange Rates'!$A$1:$C$14, 3, 0)</f>
        <v>8500</v>
      </c>
      <c r="V1569" s="7">
        <f>Data[[#This Row],[pledged]]*VLOOKUP(Data[[#This Row],[currency]], 'Exchange Rates'!$A$1:$C$14, 3, 0)</f>
        <v>350</v>
      </c>
    </row>
    <row r="1570" spans="1:22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0.13639999999999999</v>
      </c>
      <c r="P1570" s="7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2">
        <f t="shared" si="144"/>
        <v>41962.062326388885</v>
      </c>
      <c r="T1570" s="12">
        <f t="shared" si="145"/>
        <v>41997.062326388885</v>
      </c>
      <c r="U1570" s="7">
        <f>Data[[#This Row],[goal]]*VLOOKUP(Data[[#This Row],[currency]], 'Exchange Rates'!$A$1:$C$14, 3, 0)</f>
        <v>25000</v>
      </c>
      <c r="V1570" s="7">
        <f>Data[[#This Row],[pledged]]*VLOOKUP(Data[[#This Row],[currency]], 'Exchange Rates'!$A$1:$C$14, 3, 0)</f>
        <v>3410</v>
      </c>
    </row>
    <row r="1571" spans="1:22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 s="7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2">
        <f t="shared" si="144"/>
        <v>41389.679560185185</v>
      </c>
      <c r="T1571" s="12">
        <f t="shared" si="145"/>
        <v>41419.679560185185</v>
      </c>
      <c r="U1571" s="7">
        <f>Data[[#This Row],[goal]]*VLOOKUP(Data[[#This Row],[currency]], 'Exchange Rates'!$A$1:$C$14, 3, 0)</f>
        <v>30000</v>
      </c>
      <c r="V1571" s="7">
        <f>Data[[#This Row],[pledged]]*VLOOKUP(Data[[#This Row],[currency]], 'Exchange Rates'!$A$1:$C$14, 3, 0)</f>
        <v>0</v>
      </c>
    </row>
    <row r="1572" spans="1:22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0.41399999999999998</v>
      </c>
      <c r="P1572" s="7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2">
        <f t="shared" si="144"/>
        <v>42438.813449074078</v>
      </c>
      <c r="T1572" s="12">
        <f t="shared" si="145"/>
        <v>42468.771782407406</v>
      </c>
      <c r="U1572" s="7">
        <f>Data[[#This Row],[goal]]*VLOOKUP(Data[[#This Row],[currency]], 'Exchange Rates'!$A$1:$C$14, 3, 0)</f>
        <v>6000</v>
      </c>
      <c r="V1572" s="7">
        <f>Data[[#This Row],[pledged]]*VLOOKUP(Data[[#This Row],[currency]], 'Exchange Rates'!$A$1:$C$14, 3, 0)</f>
        <v>2484</v>
      </c>
    </row>
    <row r="1573" spans="1:22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6.6115702479338841E-3</v>
      </c>
      <c r="P1573" s="7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2">
        <f t="shared" si="144"/>
        <v>42144.769479166673</v>
      </c>
      <c r="T1573" s="12">
        <f t="shared" si="145"/>
        <v>42174.769479166673</v>
      </c>
      <c r="U1573" s="7">
        <f>Data[[#This Row],[goal]]*VLOOKUP(Data[[#This Row],[currency]], 'Exchange Rates'!$A$1:$C$14, 3, 0)</f>
        <v>9317</v>
      </c>
      <c r="V1573" s="7">
        <f>Data[[#This Row],[pledged]]*VLOOKUP(Data[[#This Row],[currency]], 'Exchange Rates'!$A$1:$C$14, 3, 0)</f>
        <v>61.6</v>
      </c>
    </row>
    <row r="1574" spans="1:22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0.05</v>
      </c>
      <c r="P1574" s="7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2">
        <f t="shared" si="144"/>
        <v>42404.033090277779</v>
      </c>
      <c r="T1574" s="12">
        <f t="shared" si="145"/>
        <v>42428.999305555553</v>
      </c>
      <c r="U1574" s="7">
        <f>Data[[#This Row],[goal]]*VLOOKUP(Data[[#This Row],[currency]], 'Exchange Rates'!$A$1:$C$14, 3, 0)</f>
        <v>1925</v>
      </c>
      <c r="V1574" s="7">
        <f>Data[[#This Row],[pledged]]*VLOOKUP(Data[[#This Row],[currency]], 'Exchange Rates'!$A$1:$C$14, 3, 0)</f>
        <v>96.25</v>
      </c>
    </row>
    <row r="1575" spans="1:22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2.4777777777777777E-2</v>
      </c>
      <c r="P1575" s="7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2">
        <f t="shared" si="144"/>
        <v>42786.000023148154</v>
      </c>
      <c r="T1575" s="12">
        <f t="shared" si="145"/>
        <v>42826.165972222225</v>
      </c>
      <c r="U1575" s="7">
        <f>Data[[#This Row],[goal]]*VLOOKUP(Data[[#This Row],[currency]], 'Exchange Rates'!$A$1:$C$14, 3, 0)</f>
        <v>11880</v>
      </c>
      <c r="V1575" s="7">
        <f>Data[[#This Row],[pledged]]*VLOOKUP(Data[[#This Row],[currency]], 'Exchange Rates'!$A$1:$C$14, 3, 0)</f>
        <v>294.36</v>
      </c>
    </row>
    <row r="1576" spans="1:22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5.0599999999999999E-2</v>
      </c>
      <c r="P1576" s="7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2">
        <f t="shared" si="144"/>
        <v>42017.927418981482</v>
      </c>
      <c r="T1576" s="12">
        <f t="shared" si="145"/>
        <v>42052.927418981482</v>
      </c>
      <c r="U1576" s="7">
        <f>Data[[#This Row],[goal]]*VLOOKUP(Data[[#This Row],[currency]], 'Exchange Rates'!$A$1:$C$14, 3, 0)</f>
        <v>10000</v>
      </c>
      <c r="V1576" s="7">
        <f>Data[[#This Row],[pledged]]*VLOOKUP(Data[[#This Row],[currency]], 'Exchange Rates'!$A$1:$C$14, 3, 0)</f>
        <v>506</v>
      </c>
    </row>
    <row r="1577" spans="1:22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0.2291</v>
      </c>
      <c r="P1577" s="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2">
        <f t="shared" si="144"/>
        <v>41799.524259259262</v>
      </c>
      <c r="T1577" s="12">
        <f t="shared" si="145"/>
        <v>41829.524259259262</v>
      </c>
      <c r="U1577" s="7">
        <f>Data[[#This Row],[goal]]*VLOOKUP(Data[[#This Row],[currency]], 'Exchange Rates'!$A$1:$C$14, 3, 0)</f>
        <v>10000</v>
      </c>
      <c r="V1577" s="7">
        <f>Data[[#This Row],[pledged]]*VLOOKUP(Data[[#This Row],[currency]], 'Exchange Rates'!$A$1:$C$14, 3, 0)</f>
        <v>2291</v>
      </c>
    </row>
    <row r="1578" spans="1:22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0.13</v>
      </c>
      <c r="P1578" s="7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2">
        <f t="shared" si="144"/>
        <v>42140.879259259258</v>
      </c>
      <c r="T1578" s="12">
        <f t="shared" si="145"/>
        <v>42185.879259259258</v>
      </c>
      <c r="U1578" s="7">
        <f>Data[[#This Row],[goal]]*VLOOKUP(Data[[#This Row],[currency]], 'Exchange Rates'!$A$1:$C$14, 3, 0)</f>
        <v>5000</v>
      </c>
      <c r="V1578" s="7">
        <f>Data[[#This Row],[pledged]]*VLOOKUP(Data[[#This Row],[currency]], 'Exchange Rates'!$A$1:$C$14, 3, 0)</f>
        <v>650</v>
      </c>
    </row>
    <row r="1579" spans="1:22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5.4999999999999997E-3</v>
      </c>
      <c r="P1579" s="7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2">
        <f t="shared" si="144"/>
        <v>41054.847777777781</v>
      </c>
      <c r="T1579" s="12">
        <f t="shared" si="145"/>
        <v>41114.847777777781</v>
      </c>
      <c r="U1579" s="7">
        <f>Data[[#This Row],[goal]]*VLOOKUP(Data[[#This Row],[currency]], 'Exchange Rates'!$A$1:$C$14, 3, 0)</f>
        <v>10000</v>
      </c>
      <c r="V1579" s="7">
        <f>Data[[#This Row],[pledged]]*VLOOKUP(Data[[#This Row],[currency]], 'Exchange Rates'!$A$1:$C$14, 3, 0)</f>
        <v>55</v>
      </c>
    </row>
    <row r="1580" spans="1:22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0.10806536636794939</v>
      </c>
      <c r="P1580" s="7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2">
        <f t="shared" si="144"/>
        <v>40399.065868055557</v>
      </c>
      <c r="T1580" s="12">
        <f t="shared" si="145"/>
        <v>40423.083333333336</v>
      </c>
      <c r="U1580" s="7">
        <f>Data[[#This Row],[goal]]*VLOOKUP(Data[[#This Row],[currency]], 'Exchange Rates'!$A$1:$C$14, 3, 0)</f>
        <v>1897</v>
      </c>
      <c r="V1580" s="7">
        <f>Data[[#This Row],[pledged]]*VLOOKUP(Data[[#This Row],[currency]], 'Exchange Rates'!$A$1:$C$14, 3, 0)</f>
        <v>205</v>
      </c>
    </row>
    <row r="1581" spans="1:22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8.4008400840084006E-3</v>
      </c>
      <c r="P1581" s="7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2">
        <f t="shared" si="144"/>
        <v>41481.996423611112</v>
      </c>
      <c r="T1581" s="12">
        <f t="shared" si="145"/>
        <v>41514.996423611112</v>
      </c>
      <c r="U1581" s="7">
        <f>Data[[#This Row],[goal]]*VLOOKUP(Data[[#This Row],[currency]], 'Exchange Rates'!$A$1:$C$14, 3, 0)</f>
        <v>3333</v>
      </c>
      <c r="V1581" s="7">
        <f>Data[[#This Row],[pledged]]*VLOOKUP(Data[[#This Row],[currency]], 'Exchange Rates'!$A$1:$C$14, 3, 0)</f>
        <v>28</v>
      </c>
    </row>
    <row r="1582" spans="1:22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 s="7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2">
        <f t="shared" si="144"/>
        <v>40990.050069444449</v>
      </c>
      <c r="T1582" s="12">
        <f t="shared" si="145"/>
        <v>41050.050069444449</v>
      </c>
      <c r="U1582" s="7">
        <f>Data[[#This Row],[goal]]*VLOOKUP(Data[[#This Row],[currency]], 'Exchange Rates'!$A$1:$C$14, 3, 0)</f>
        <v>1750</v>
      </c>
      <c r="V1582" s="7">
        <f>Data[[#This Row],[pledged]]*VLOOKUP(Data[[#This Row],[currency]], 'Exchange Rates'!$A$1:$C$14, 3, 0)</f>
        <v>0</v>
      </c>
    </row>
    <row r="1583" spans="1:22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5.0000000000000001E-3</v>
      </c>
      <c r="P1583" s="7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2">
        <f t="shared" si="144"/>
        <v>42325.448958333334</v>
      </c>
      <c r="T1583" s="12">
        <f t="shared" si="145"/>
        <v>42357.448958333334</v>
      </c>
      <c r="U1583" s="7">
        <f>Data[[#This Row],[goal]]*VLOOKUP(Data[[#This Row],[currency]], 'Exchange Rates'!$A$1:$C$14, 3, 0)</f>
        <v>770</v>
      </c>
      <c r="V1583" s="7">
        <f>Data[[#This Row],[pledged]]*VLOOKUP(Data[[#This Row],[currency]], 'Exchange Rates'!$A$1:$C$14, 3, 0)</f>
        <v>3.85</v>
      </c>
    </row>
    <row r="1584" spans="1:22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9.2999999999999999E-2</v>
      </c>
      <c r="P1584" s="7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2">
        <f t="shared" si="144"/>
        <v>42246.789965277778</v>
      </c>
      <c r="T1584" s="12">
        <f t="shared" si="145"/>
        <v>42303.888888888891</v>
      </c>
      <c r="U1584" s="7">
        <f>Data[[#This Row],[goal]]*VLOOKUP(Data[[#This Row],[currency]], 'Exchange Rates'!$A$1:$C$14, 3, 0)</f>
        <v>1000</v>
      </c>
      <c r="V1584" s="7">
        <f>Data[[#This Row],[pledged]]*VLOOKUP(Data[[#This Row],[currency]], 'Exchange Rates'!$A$1:$C$14, 3, 0)</f>
        <v>93</v>
      </c>
    </row>
    <row r="1585" spans="1:22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7.5000000000000002E-4</v>
      </c>
      <c r="P1585" s="7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2">
        <f t="shared" si="144"/>
        <v>41877.904988425929</v>
      </c>
      <c r="T1585" s="12">
        <f t="shared" si="145"/>
        <v>41907.904988425929</v>
      </c>
      <c r="U1585" s="7">
        <f>Data[[#This Row],[goal]]*VLOOKUP(Data[[#This Row],[currency]], 'Exchange Rates'!$A$1:$C$14, 3, 0)</f>
        <v>15400</v>
      </c>
      <c r="V1585" s="7">
        <f>Data[[#This Row],[pledged]]*VLOOKUP(Data[[#This Row],[currency]], 'Exchange Rates'!$A$1:$C$14, 3, 0)</f>
        <v>11.55</v>
      </c>
    </row>
    <row r="1586" spans="1:22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 s="7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2">
        <f t="shared" si="144"/>
        <v>41779.649317129632</v>
      </c>
      <c r="T1586" s="12">
        <f t="shared" si="145"/>
        <v>41789.649317129632</v>
      </c>
      <c r="U1586" s="7">
        <f>Data[[#This Row],[goal]]*VLOOKUP(Data[[#This Row],[currency]], 'Exchange Rates'!$A$1:$C$14, 3, 0)</f>
        <v>1200</v>
      </c>
      <c r="V1586" s="7">
        <f>Data[[#This Row],[pledged]]*VLOOKUP(Data[[#This Row],[currency]], 'Exchange Rates'!$A$1:$C$14, 3, 0)</f>
        <v>0</v>
      </c>
    </row>
    <row r="1587" spans="1:22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0.79</v>
      </c>
      <c r="P1587" s="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2">
        <f t="shared" si="144"/>
        <v>42707.895462962959</v>
      </c>
      <c r="T1587" s="12">
        <f t="shared" si="145"/>
        <v>42729.458333333328</v>
      </c>
      <c r="U1587" s="7">
        <f>Data[[#This Row],[goal]]*VLOOKUP(Data[[#This Row],[currency]], 'Exchange Rates'!$A$1:$C$14, 3, 0)</f>
        <v>2640</v>
      </c>
      <c r="V1587" s="7">
        <f>Data[[#This Row],[pledged]]*VLOOKUP(Data[[#This Row],[currency]], 'Exchange Rates'!$A$1:$C$14, 3, 0)</f>
        <v>2085.6</v>
      </c>
    </row>
    <row r="1588" spans="1:22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 s="7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2">
        <f t="shared" si="144"/>
        <v>42069.104421296302</v>
      </c>
      <c r="T1588" s="12">
        <f t="shared" si="145"/>
        <v>42099.062754629631</v>
      </c>
      <c r="U1588" s="7">
        <f>Data[[#This Row],[goal]]*VLOOKUP(Data[[#This Row],[currency]], 'Exchange Rates'!$A$1:$C$14, 3, 0)</f>
        <v>1500</v>
      </c>
      <c r="V1588" s="7">
        <f>Data[[#This Row],[pledged]]*VLOOKUP(Data[[#This Row],[currency]], 'Exchange Rates'!$A$1:$C$14, 3, 0)</f>
        <v>0</v>
      </c>
    </row>
    <row r="1589" spans="1:22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1.3333333333333334E-4</v>
      </c>
      <c r="P1589" s="7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2">
        <f t="shared" si="144"/>
        <v>41956.950983796298</v>
      </c>
      <c r="T1589" s="12">
        <f t="shared" si="145"/>
        <v>41986.950983796298</v>
      </c>
      <c r="U1589" s="7">
        <f>Data[[#This Row],[goal]]*VLOOKUP(Data[[#This Row],[currency]], 'Exchange Rates'!$A$1:$C$14, 3, 0)</f>
        <v>7500</v>
      </c>
      <c r="V1589" s="7">
        <f>Data[[#This Row],[pledged]]*VLOOKUP(Data[[#This Row],[currency]], 'Exchange Rates'!$A$1:$C$14, 3, 0)</f>
        <v>1</v>
      </c>
    </row>
    <row r="1590" spans="1:22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 s="7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2">
        <f t="shared" si="144"/>
        <v>42005.24998842593</v>
      </c>
      <c r="T1590" s="12">
        <f t="shared" si="145"/>
        <v>42035.841666666667</v>
      </c>
      <c r="U1590" s="7">
        <f>Data[[#This Row],[goal]]*VLOOKUP(Data[[#This Row],[currency]], 'Exchange Rates'!$A$1:$C$14, 3, 0)</f>
        <v>516</v>
      </c>
      <c r="V1590" s="7">
        <f>Data[[#This Row],[pledged]]*VLOOKUP(Data[[#This Row],[currency]], 'Exchange Rates'!$A$1:$C$14, 3, 0)</f>
        <v>0</v>
      </c>
    </row>
    <row r="1591" spans="1:22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 s="7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2">
        <f t="shared" si="144"/>
        <v>42256.984791666662</v>
      </c>
      <c r="T1591" s="12">
        <f t="shared" si="145"/>
        <v>42286.984791666662</v>
      </c>
      <c r="U1591" s="7">
        <f>Data[[#This Row],[goal]]*VLOOKUP(Data[[#This Row],[currency]], 'Exchange Rates'!$A$1:$C$14, 3, 0)</f>
        <v>1200</v>
      </c>
      <c r="V1591" s="7">
        <f>Data[[#This Row],[pledged]]*VLOOKUP(Data[[#This Row],[currency]], 'Exchange Rates'!$A$1:$C$14, 3, 0)</f>
        <v>0</v>
      </c>
    </row>
    <row r="1592" spans="1:22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1.7000000000000001E-2</v>
      </c>
      <c r="P1592" s="7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2">
        <f t="shared" si="144"/>
        <v>42240.857222222221</v>
      </c>
      <c r="T1592" s="12">
        <f t="shared" si="145"/>
        <v>42270.857222222221</v>
      </c>
      <c r="U1592" s="7">
        <f>Data[[#This Row],[goal]]*VLOOKUP(Data[[#This Row],[currency]], 'Exchange Rates'!$A$1:$C$14, 3, 0)</f>
        <v>50400</v>
      </c>
      <c r="V1592" s="7">
        <f>Data[[#This Row],[pledged]]*VLOOKUP(Data[[#This Row],[currency]], 'Exchange Rates'!$A$1:$C$14, 3, 0)</f>
        <v>856.8</v>
      </c>
    </row>
    <row r="1593" spans="1:22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0.29228571428571426</v>
      </c>
      <c r="P1593" s="7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2">
        <f t="shared" si="144"/>
        <v>42433.726168981477</v>
      </c>
      <c r="T1593" s="12">
        <f t="shared" si="145"/>
        <v>42463.68450231482</v>
      </c>
      <c r="U1593" s="7">
        <f>Data[[#This Row],[goal]]*VLOOKUP(Data[[#This Row],[currency]], 'Exchange Rates'!$A$1:$C$14, 3, 0)</f>
        <v>10780</v>
      </c>
      <c r="V1593" s="7">
        <f>Data[[#This Row],[pledged]]*VLOOKUP(Data[[#This Row],[currency]], 'Exchange Rates'!$A$1:$C$14, 3, 0)</f>
        <v>3150.84</v>
      </c>
    </row>
    <row r="1594" spans="1:22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 s="7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2">
        <f t="shared" si="144"/>
        <v>42046.072743055556</v>
      </c>
      <c r="T1594" s="12">
        <f t="shared" si="145"/>
        <v>42091.031076388885</v>
      </c>
      <c r="U1594" s="7">
        <f>Data[[#This Row],[goal]]*VLOOKUP(Data[[#This Row],[currency]], 'Exchange Rates'!$A$1:$C$14, 3, 0)</f>
        <v>25</v>
      </c>
      <c r="V1594" s="7">
        <f>Data[[#This Row],[pledged]]*VLOOKUP(Data[[#This Row],[currency]], 'Exchange Rates'!$A$1:$C$14, 3, 0)</f>
        <v>0</v>
      </c>
    </row>
    <row r="1595" spans="1:22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1.3636363636363637E-4</v>
      </c>
      <c r="P1595" s="7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2">
        <f t="shared" si="144"/>
        <v>42033.845543981486</v>
      </c>
      <c r="T1595" s="12">
        <f t="shared" si="145"/>
        <v>42063.845543981486</v>
      </c>
      <c r="U1595" s="7">
        <f>Data[[#This Row],[goal]]*VLOOKUP(Data[[#This Row],[currency]], 'Exchange Rates'!$A$1:$C$14, 3, 0)</f>
        <v>22000</v>
      </c>
      <c r="V1595" s="7">
        <f>Data[[#This Row],[pledged]]*VLOOKUP(Data[[#This Row],[currency]], 'Exchange Rates'!$A$1:$C$14, 3, 0)</f>
        <v>3</v>
      </c>
    </row>
    <row r="1596" spans="1:22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0.20499999999999999</v>
      </c>
      <c r="P1596" s="7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2">
        <f t="shared" si="144"/>
        <v>42445.712754629625</v>
      </c>
      <c r="T1596" s="12">
        <f t="shared" si="145"/>
        <v>42505.681249999994</v>
      </c>
      <c r="U1596" s="7">
        <f>Data[[#This Row],[goal]]*VLOOKUP(Data[[#This Row],[currency]], 'Exchange Rates'!$A$1:$C$14, 3, 0)</f>
        <v>1000</v>
      </c>
      <c r="V1596" s="7">
        <f>Data[[#This Row],[pledged]]*VLOOKUP(Data[[#This Row],[currency]], 'Exchange Rates'!$A$1:$C$14, 3, 0)</f>
        <v>205</v>
      </c>
    </row>
    <row r="1597" spans="1:22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2.8E-3</v>
      </c>
      <c r="P1597" s="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2">
        <f t="shared" si="144"/>
        <v>41780.050092592595</v>
      </c>
      <c r="T1597" s="12">
        <f t="shared" si="145"/>
        <v>41808.842361111114</v>
      </c>
      <c r="U1597" s="7">
        <f>Data[[#This Row],[goal]]*VLOOKUP(Data[[#This Row],[currency]], 'Exchange Rates'!$A$1:$C$14, 3, 0)</f>
        <v>100000</v>
      </c>
      <c r="V1597" s="7">
        <f>Data[[#This Row],[pledged]]*VLOOKUP(Data[[#This Row],[currency]], 'Exchange Rates'!$A$1:$C$14, 3, 0)</f>
        <v>280</v>
      </c>
    </row>
    <row r="1598" spans="1:22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2.3076923076923078E-2</v>
      </c>
      <c r="P1598" s="7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2">
        <f t="shared" si="144"/>
        <v>41941.430196759262</v>
      </c>
      <c r="T1598" s="12">
        <f t="shared" si="145"/>
        <v>41986.471863425926</v>
      </c>
      <c r="U1598" s="7">
        <f>Data[[#This Row],[goal]]*VLOOKUP(Data[[#This Row],[currency]], 'Exchange Rates'!$A$1:$C$14, 3, 0)</f>
        <v>2502.5</v>
      </c>
      <c r="V1598" s="7">
        <f>Data[[#This Row],[pledged]]*VLOOKUP(Data[[#This Row],[currency]], 'Exchange Rates'!$A$1:$C$14, 3, 0)</f>
        <v>57.75</v>
      </c>
    </row>
    <row r="1599" spans="1:22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 s="7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2">
        <f t="shared" si="144"/>
        <v>42603.354131944448</v>
      </c>
      <c r="T1599" s="12">
        <f t="shared" si="145"/>
        <v>42633.354131944448</v>
      </c>
      <c r="U1599" s="7">
        <f>Data[[#This Row],[goal]]*VLOOKUP(Data[[#This Row],[currency]], 'Exchange Rates'!$A$1:$C$14, 3, 0)</f>
        <v>15000</v>
      </c>
      <c r="V1599" s="7">
        <f>Data[[#This Row],[pledged]]*VLOOKUP(Data[[#This Row],[currency]], 'Exchange Rates'!$A$1:$C$14, 3, 0)</f>
        <v>0</v>
      </c>
    </row>
    <row r="1600" spans="1:22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1.25E-3</v>
      </c>
      <c r="P1600" s="7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2">
        <f t="shared" si="144"/>
        <v>42151.667337962965</v>
      </c>
      <c r="T1600" s="12">
        <f t="shared" si="145"/>
        <v>42211.667337962965</v>
      </c>
      <c r="U1600" s="7">
        <f>Data[[#This Row],[goal]]*VLOOKUP(Data[[#This Row],[currency]], 'Exchange Rates'!$A$1:$C$14, 3, 0)</f>
        <v>800</v>
      </c>
      <c r="V1600" s="7">
        <f>Data[[#This Row],[pledged]]*VLOOKUP(Data[[#This Row],[currency]], 'Exchange Rates'!$A$1:$C$14, 3, 0)</f>
        <v>1</v>
      </c>
    </row>
    <row r="1601" spans="1:22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 s="7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2">
        <f t="shared" si="144"/>
        <v>42438.53907407407</v>
      </c>
      <c r="T1601" s="12">
        <f t="shared" si="145"/>
        <v>42468.497407407413</v>
      </c>
      <c r="U1601" s="7">
        <f>Data[[#This Row],[goal]]*VLOOKUP(Data[[#This Row],[currency]], 'Exchange Rates'!$A$1:$C$14, 3, 0)</f>
        <v>385</v>
      </c>
      <c r="V1601" s="7">
        <f>Data[[#This Row],[pledged]]*VLOOKUP(Data[[#This Row],[currency]], 'Exchange Rates'!$A$1:$C$14, 3, 0)</f>
        <v>0</v>
      </c>
    </row>
    <row r="1602" spans="1:22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7.3400000000000007E-2</v>
      </c>
      <c r="P1602" s="7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2">
        <f t="shared" ref="S1602:S1665" si="150">(((J1602/60)/60)/24)+DATE(1970,1,1)</f>
        <v>41791.057314814818</v>
      </c>
      <c r="T1602" s="12">
        <f t="shared" ref="T1602:T1665" si="151">(((I1602/60)/60)/24)+DATE(1970,1,1)</f>
        <v>41835.21597222222</v>
      </c>
      <c r="U1602" s="7">
        <f>Data[[#This Row],[goal]]*VLOOKUP(Data[[#This Row],[currency]], 'Exchange Rates'!$A$1:$C$14, 3, 0)</f>
        <v>5000</v>
      </c>
      <c r="V1602" s="7">
        <f>Data[[#This Row],[pledged]]*VLOOKUP(Data[[#This Row],[currency]], 'Exchange Rates'!$A$1:$C$14, 3, 0)</f>
        <v>367</v>
      </c>
    </row>
    <row r="1603" spans="1:22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E1603/D1603</f>
        <v>1.082492</v>
      </c>
      <c r="P1603" s="7">
        <f t="shared" ref="P1603:P1666" si="153">IF(L1603 = 0, 0, E1603/L1603)</f>
        <v>48.325535714285714</v>
      </c>
      <c r="Q1603" t="str">
        <f t="shared" ref="Q1603:Q1666" si="154">MID(N1603, 1, FIND("/", N1603)-1)</f>
        <v>music</v>
      </c>
      <c r="R1603" t="str">
        <f t="shared" ref="R1603:R1666" si="155">MID(N1603,  FIND("/", N1603)+1, 100)</f>
        <v>rock</v>
      </c>
      <c r="S1603" s="12">
        <f t="shared" si="150"/>
        <v>40638.092974537038</v>
      </c>
      <c r="T1603" s="12">
        <f t="shared" si="151"/>
        <v>40668.092974537038</v>
      </c>
      <c r="U1603" s="7">
        <f>Data[[#This Row],[goal]]*VLOOKUP(Data[[#This Row],[currency]], 'Exchange Rates'!$A$1:$C$14, 3, 0)</f>
        <v>2500</v>
      </c>
      <c r="V1603" s="7">
        <f>Data[[#This Row],[pledged]]*VLOOKUP(Data[[#This Row],[currency]], 'Exchange Rates'!$A$1:$C$14, 3, 0)</f>
        <v>2706.23</v>
      </c>
    </row>
    <row r="1604" spans="1:22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1.0016666666666667</v>
      </c>
      <c r="P1604" s="7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2">
        <f t="shared" si="150"/>
        <v>40788.297650462962</v>
      </c>
      <c r="T1604" s="12">
        <f t="shared" si="151"/>
        <v>40830.958333333336</v>
      </c>
      <c r="U1604" s="7">
        <f>Data[[#This Row],[goal]]*VLOOKUP(Data[[#This Row],[currency]], 'Exchange Rates'!$A$1:$C$14, 3, 0)</f>
        <v>1500</v>
      </c>
      <c r="V1604" s="7">
        <f>Data[[#This Row],[pledged]]*VLOOKUP(Data[[#This Row],[currency]], 'Exchange Rates'!$A$1:$C$14, 3, 0)</f>
        <v>1502.5</v>
      </c>
    </row>
    <row r="1605" spans="1:22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1.0003299999999999</v>
      </c>
      <c r="P1605" s="7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2">
        <f t="shared" si="150"/>
        <v>40876.169664351852</v>
      </c>
      <c r="T1605" s="12">
        <f t="shared" si="151"/>
        <v>40936.169664351852</v>
      </c>
      <c r="U1605" s="7">
        <f>Data[[#This Row],[goal]]*VLOOKUP(Data[[#This Row],[currency]], 'Exchange Rates'!$A$1:$C$14, 3, 0)</f>
        <v>2000</v>
      </c>
      <c r="V1605" s="7">
        <f>Data[[#This Row],[pledged]]*VLOOKUP(Data[[#This Row],[currency]], 'Exchange Rates'!$A$1:$C$14, 3, 0)</f>
        <v>2000.66</v>
      </c>
    </row>
    <row r="1606" spans="1:22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1.2210714285714286</v>
      </c>
      <c r="P1606" s="7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2">
        <f t="shared" si="150"/>
        <v>40945.845312500001</v>
      </c>
      <c r="T1606" s="12">
        <f t="shared" si="151"/>
        <v>40985.80364583333</v>
      </c>
      <c r="U1606" s="7">
        <f>Data[[#This Row],[goal]]*VLOOKUP(Data[[#This Row],[currency]], 'Exchange Rates'!$A$1:$C$14, 3, 0)</f>
        <v>2800</v>
      </c>
      <c r="V1606" s="7">
        <f>Data[[#This Row],[pledged]]*VLOOKUP(Data[[#This Row],[currency]], 'Exchange Rates'!$A$1:$C$14, 3, 0)</f>
        <v>3419</v>
      </c>
    </row>
    <row r="1607" spans="1:22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1.0069333333333335</v>
      </c>
      <c r="P1607" s="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2">
        <f t="shared" si="150"/>
        <v>40747.012881944444</v>
      </c>
      <c r="T1607" s="12">
        <f t="shared" si="151"/>
        <v>40756.291666666664</v>
      </c>
      <c r="U1607" s="7">
        <f>Data[[#This Row],[goal]]*VLOOKUP(Data[[#This Row],[currency]], 'Exchange Rates'!$A$1:$C$14, 3, 0)</f>
        <v>6000</v>
      </c>
      <c r="V1607" s="7">
        <f>Data[[#This Row],[pledged]]*VLOOKUP(Data[[#This Row],[currency]], 'Exchange Rates'!$A$1:$C$14, 3, 0)</f>
        <v>6041.6</v>
      </c>
    </row>
    <row r="1608" spans="1:22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1.01004125</v>
      </c>
      <c r="P1608" s="7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2">
        <f t="shared" si="150"/>
        <v>40536.111550925925</v>
      </c>
      <c r="T1608" s="12">
        <f t="shared" si="151"/>
        <v>40626.069884259261</v>
      </c>
      <c r="U1608" s="7">
        <f>Data[[#This Row],[goal]]*VLOOKUP(Data[[#This Row],[currency]], 'Exchange Rates'!$A$1:$C$14, 3, 0)</f>
        <v>8000</v>
      </c>
      <c r="V1608" s="7">
        <f>Data[[#This Row],[pledged]]*VLOOKUP(Data[[#This Row],[currency]], 'Exchange Rates'!$A$1:$C$14, 3, 0)</f>
        <v>8080.33</v>
      </c>
    </row>
    <row r="1609" spans="1:22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1.4511000000000001</v>
      </c>
      <c r="P1609" s="7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2">
        <f t="shared" si="150"/>
        <v>41053.80846064815</v>
      </c>
      <c r="T1609" s="12">
        <f t="shared" si="151"/>
        <v>41074.80846064815</v>
      </c>
      <c r="U1609" s="7">
        <f>Data[[#This Row],[goal]]*VLOOKUP(Data[[#This Row],[currency]], 'Exchange Rates'!$A$1:$C$14, 3, 0)</f>
        <v>10000</v>
      </c>
      <c r="V1609" s="7">
        <f>Data[[#This Row],[pledged]]*VLOOKUP(Data[[#This Row],[currency]], 'Exchange Rates'!$A$1:$C$14, 3, 0)</f>
        <v>14511</v>
      </c>
    </row>
    <row r="1610" spans="1:22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1.0125</v>
      </c>
      <c r="P1610" s="7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2">
        <f t="shared" si="150"/>
        <v>41607.83085648148</v>
      </c>
      <c r="T1610" s="12">
        <f t="shared" si="151"/>
        <v>41640.226388888892</v>
      </c>
      <c r="U1610" s="7">
        <f>Data[[#This Row],[goal]]*VLOOKUP(Data[[#This Row],[currency]], 'Exchange Rates'!$A$1:$C$14, 3, 0)</f>
        <v>1200</v>
      </c>
      <c r="V1610" s="7">
        <f>Data[[#This Row],[pledged]]*VLOOKUP(Data[[#This Row],[currency]], 'Exchange Rates'!$A$1:$C$14, 3, 0)</f>
        <v>1215</v>
      </c>
    </row>
    <row r="1611" spans="1:22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1.1833333333333333</v>
      </c>
      <c r="P1611" s="7">
        <f t="shared" si="153"/>
        <v>443.75</v>
      </c>
      <c r="Q1611" t="str">
        <f t="shared" si="154"/>
        <v>music</v>
      </c>
      <c r="R1611" t="str">
        <f t="shared" si="155"/>
        <v>rock</v>
      </c>
      <c r="S1611" s="12">
        <f t="shared" si="150"/>
        <v>40796.001261574071</v>
      </c>
      <c r="T1611" s="12">
        <f t="shared" si="151"/>
        <v>40849.333333333336</v>
      </c>
      <c r="U1611" s="7">
        <f>Data[[#This Row],[goal]]*VLOOKUP(Data[[#This Row],[currency]], 'Exchange Rates'!$A$1:$C$14, 3, 0)</f>
        <v>1500</v>
      </c>
      <c r="V1611" s="7">
        <f>Data[[#This Row],[pledged]]*VLOOKUP(Data[[#This Row],[currency]], 'Exchange Rates'!$A$1:$C$14, 3, 0)</f>
        <v>1775</v>
      </c>
    </row>
    <row r="1612" spans="1:22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2.7185000000000001</v>
      </c>
      <c r="P1612" s="7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2">
        <f t="shared" si="150"/>
        <v>41228.924884259257</v>
      </c>
      <c r="T1612" s="12">
        <f t="shared" si="151"/>
        <v>41258.924884259257</v>
      </c>
      <c r="U1612" s="7">
        <f>Data[[#This Row],[goal]]*VLOOKUP(Data[[#This Row],[currency]], 'Exchange Rates'!$A$1:$C$14, 3, 0)</f>
        <v>2000</v>
      </c>
      <c r="V1612" s="7">
        <f>Data[[#This Row],[pledged]]*VLOOKUP(Data[[#This Row],[currency]], 'Exchange Rates'!$A$1:$C$14, 3, 0)</f>
        <v>5437</v>
      </c>
    </row>
    <row r="1613" spans="1:22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1.25125</v>
      </c>
      <c r="P1613" s="7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2">
        <f t="shared" si="150"/>
        <v>41409.00037037037</v>
      </c>
      <c r="T1613" s="12">
        <f t="shared" si="151"/>
        <v>41430.00037037037</v>
      </c>
      <c r="U1613" s="7">
        <f>Data[[#This Row],[goal]]*VLOOKUP(Data[[#This Row],[currency]], 'Exchange Rates'!$A$1:$C$14, 3, 0)</f>
        <v>800</v>
      </c>
      <c r="V1613" s="7">
        <f>Data[[#This Row],[pledged]]*VLOOKUP(Data[[#This Row],[currency]], 'Exchange Rates'!$A$1:$C$14, 3, 0)</f>
        <v>1001</v>
      </c>
    </row>
    <row r="1614" spans="1:22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1.1000000000000001</v>
      </c>
      <c r="P1614" s="7">
        <f t="shared" si="153"/>
        <v>50</v>
      </c>
      <c r="Q1614" t="str">
        <f t="shared" si="154"/>
        <v>music</v>
      </c>
      <c r="R1614" t="str">
        <f t="shared" si="155"/>
        <v>rock</v>
      </c>
      <c r="S1614" s="12">
        <f t="shared" si="150"/>
        <v>41246.874814814815</v>
      </c>
      <c r="T1614" s="12">
        <f t="shared" si="151"/>
        <v>41276.874814814815</v>
      </c>
      <c r="U1614" s="7">
        <f>Data[[#This Row],[goal]]*VLOOKUP(Data[[#This Row],[currency]], 'Exchange Rates'!$A$1:$C$14, 3, 0)</f>
        <v>500</v>
      </c>
      <c r="V1614" s="7">
        <f>Data[[#This Row],[pledged]]*VLOOKUP(Data[[#This Row],[currency]], 'Exchange Rates'!$A$1:$C$14, 3, 0)</f>
        <v>550</v>
      </c>
    </row>
    <row r="1615" spans="1:22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1.0149999999999999</v>
      </c>
      <c r="P1615" s="7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2">
        <f t="shared" si="150"/>
        <v>41082.069467592592</v>
      </c>
      <c r="T1615" s="12">
        <f t="shared" si="151"/>
        <v>41112.069467592592</v>
      </c>
      <c r="U1615" s="7">
        <f>Data[[#This Row],[goal]]*VLOOKUP(Data[[#This Row],[currency]], 'Exchange Rates'!$A$1:$C$14, 3, 0)</f>
        <v>1000</v>
      </c>
      <c r="V1615" s="7">
        <f>Data[[#This Row],[pledged]]*VLOOKUP(Data[[#This Row],[currency]], 'Exchange Rates'!$A$1:$C$14, 3, 0)</f>
        <v>1015</v>
      </c>
    </row>
    <row r="1616" spans="1:22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1.0269999999999999</v>
      </c>
      <c r="P1616" s="7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2">
        <f t="shared" si="150"/>
        <v>41794.981122685182</v>
      </c>
      <c r="T1616" s="12">
        <f t="shared" si="151"/>
        <v>41854.708333333336</v>
      </c>
      <c r="U1616" s="7">
        <f>Data[[#This Row],[goal]]*VLOOKUP(Data[[#This Row],[currency]], 'Exchange Rates'!$A$1:$C$14, 3, 0)</f>
        <v>5000</v>
      </c>
      <c r="V1616" s="7">
        <f>Data[[#This Row],[pledged]]*VLOOKUP(Data[[#This Row],[currency]], 'Exchange Rates'!$A$1:$C$14, 3, 0)</f>
        <v>5135</v>
      </c>
    </row>
    <row r="1617" spans="1:22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1.1412500000000001</v>
      </c>
      <c r="P1617" s="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2">
        <f t="shared" si="150"/>
        <v>40845.050879629627</v>
      </c>
      <c r="T1617" s="12">
        <f t="shared" si="151"/>
        <v>40890.092546296299</v>
      </c>
      <c r="U1617" s="7">
        <f>Data[[#This Row],[goal]]*VLOOKUP(Data[[#This Row],[currency]], 'Exchange Rates'!$A$1:$C$14, 3, 0)</f>
        <v>8000</v>
      </c>
      <c r="V1617" s="7">
        <f>Data[[#This Row],[pledged]]*VLOOKUP(Data[[#This Row],[currency]], 'Exchange Rates'!$A$1:$C$14, 3, 0)</f>
        <v>9130</v>
      </c>
    </row>
    <row r="1618" spans="1:22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1.042</v>
      </c>
      <c r="P1618" s="7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2">
        <f t="shared" si="150"/>
        <v>41194.715520833335</v>
      </c>
      <c r="T1618" s="12">
        <f t="shared" si="151"/>
        <v>41235.916666666664</v>
      </c>
      <c r="U1618" s="7">
        <f>Data[[#This Row],[goal]]*VLOOKUP(Data[[#This Row],[currency]], 'Exchange Rates'!$A$1:$C$14, 3, 0)</f>
        <v>10000</v>
      </c>
      <c r="V1618" s="7">
        <f>Data[[#This Row],[pledged]]*VLOOKUP(Data[[#This Row],[currency]], 'Exchange Rates'!$A$1:$C$14, 3, 0)</f>
        <v>10420</v>
      </c>
    </row>
    <row r="1619" spans="1:22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1.4585714285714286</v>
      </c>
      <c r="P1619" s="7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2">
        <f t="shared" si="150"/>
        <v>41546.664212962962</v>
      </c>
      <c r="T1619" s="12">
        <f t="shared" si="151"/>
        <v>41579.791666666664</v>
      </c>
      <c r="U1619" s="7">
        <f>Data[[#This Row],[goal]]*VLOOKUP(Data[[#This Row],[currency]], 'Exchange Rates'!$A$1:$C$14, 3, 0)</f>
        <v>7000</v>
      </c>
      <c r="V1619" s="7">
        <f>Data[[#This Row],[pledged]]*VLOOKUP(Data[[#This Row],[currency]], 'Exchange Rates'!$A$1:$C$14, 3, 0)</f>
        <v>10210</v>
      </c>
    </row>
    <row r="1620" spans="1:22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1.0506666666666666</v>
      </c>
      <c r="P1620" s="7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2">
        <f t="shared" si="150"/>
        <v>41301.654340277775</v>
      </c>
      <c r="T1620" s="12">
        <f t="shared" si="151"/>
        <v>41341.654340277775</v>
      </c>
      <c r="U1620" s="7">
        <f>Data[[#This Row],[goal]]*VLOOKUP(Data[[#This Row],[currency]], 'Exchange Rates'!$A$1:$C$14, 3, 0)</f>
        <v>1500</v>
      </c>
      <c r="V1620" s="7">
        <f>Data[[#This Row],[pledged]]*VLOOKUP(Data[[#This Row],[currency]], 'Exchange Rates'!$A$1:$C$14, 3, 0)</f>
        <v>1576</v>
      </c>
    </row>
    <row r="1621" spans="1:22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1.3333333333333333</v>
      </c>
      <c r="P1621" s="7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2">
        <f t="shared" si="150"/>
        <v>41876.18618055556</v>
      </c>
      <c r="T1621" s="12">
        <f t="shared" si="151"/>
        <v>41897.18618055556</v>
      </c>
      <c r="U1621" s="7">
        <f>Data[[#This Row],[goal]]*VLOOKUP(Data[[#This Row],[currency]], 'Exchange Rates'!$A$1:$C$14, 3, 0)</f>
        <v>1500</v>
      </c>
      <c r="V1621" s="7">
        <f>Data[[#This Row],[pledged]]*VLOOKUP(Data[[#This Row],[currency]], 'Exchange Rates'!$A$1:$C$14, 3, 0)</f>
        <v>2000</v>
      </c>
    </row>
    <row r="1622" spans="1:22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1.1299999999999999</v>
      </c>
      <c r="P1622" s="7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2">
        <f t="shared" si="150"/>
        <v>41321.339583333334</v>
      </c>
      <c r="T1622" s="12">
        <f t="shared" si="151"/>
        <v>41328.339583333334</v>
      </c>
      <c r="U1622" s="7">
        <f>Data[[#This Row],[goal]]*VLOOKUP(Data[[#This Row],[currency]], 'Exchange Rates'!$A$1:$C$14, 3, 0)</f>
        <v>1000</v>
      </c>
      <c r="V1622" s="7">
        <f>Data[[#This Row],[pledged]]*VLOOKUP(Data[[#This Row],[currency]], 'Exchange Rates'!$A$1:$C$14, 3, 0)</f>
        <v>1130</v>
      </c>
    </row>
    <row r="1623" spans="1:22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1.212</v>
      </c>
      <c r="P1623" s="7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2">
        <f t="shared" si="150"/>
        <v>41003.60665509259</v>
      </c>
      <c r="T1623" s="12">
        <f t="shared" si="151"/>
        <v>41057.165972222225</v>
      </c>
      <c r="U1623" s="7">
        <f>Data[[#This Row],[goal]]*VLOOKUP(Data[[#This Row],[currency]], 'Exchange Rates'!$A$1:$C$14, 3, 0)</f>
        <v>5000</v>
      </c>
      <c r="V1623" s="7">
        <f>Data[[#This Row],[pledged]]*VLOOKUP(Data[[#This Row],[currency]], 'Exchange Rates'!$A$1:$C$14, 3, 0)</f>
        <v>6060</v>
      </c>
    </row>
    <row r="1624" spans="1:22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1.0172463768115942</v>
      </c>
      <c r="P1624" s="7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2">
        <f t="shared" si="150"/>
        <v>41950.29483796296</v>
      </c>
      <c r="T1624" s="12">
        <f t="shared" si="151"/>
        <v>41990.332638888889</v>
      </c>
      <c r="U1624" s="7">
        <f>Data[[#This Row],[goal]]*VLOOKUP(Data[[#This Row],[currency]], 'Exchange Rates'!$A$1:$C$14, 3, 0)</f>
        <v>6900</v>
      </c>
      <c r="V1624" s="7">
        <f>Data[[#This Row],[pledged]]*VLOOKUP(Data[[#This Row],[currency]], 'Exchange Rates'!$A$1:$C$14, 3, 0)</f>
        <v>7019</v>
      </c>
    </row>
    <row r="1625" spans="1:22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1.0106666666666666</v>
      </c>
      <c r="P1625" s="7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2">
        <f t="shared" si="150"/>
        <v>41453.688530092593</v>
      </c>
      <c r="T1625" s="12">
        <f t="shared" si="151"/>
        <v>41513.688530092593</v>
      </c>
      <c r="U1625" s="7">
        <f>Data[[#This Row],[goal]]*VLOOKUP(Data[[#This Row],[currency]], 'Exchange Rates'!$A$1:$C$14, 3, 0)</f>
        <v>577.5</v>
      </c>
      <c r="V1625" s="7">
        <f>Data[[#This Row],[pledged]]*VLOOKUP(Data[[#This Row],[currency]], 'Exchange Rates'!$A$1:$C$14, 3, 0)</f>
        <v>583.66</v>
      </c>
    </row>
    <row r="1626" spans="1:22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1.18</v>
      </c>
      <c r="P1626" s="7">
        <f t="shared" si="153"/>
        <v>47.2</v>
      </c>
      <c r="Q1626" t="str">
        <f t="shared" si="154"/>
        <v>music</v>
      </c>
      <c r="R1626" t="str">
        <f t="shared" si="155"/>
        <v>rock</v>
      </c>
      <c r="S1626" s="12">
        <f t="shared" si="150"/>
        <v>41243.367303240739</v>
      </c>
      <c r="T1626" s="12">
        <f t="shared" si="151"/>
        <v>41283.367303240739</v>
      </c>
      <c r="U1626" s="7">
        <f>Data[[#This Row],[goal]]*VLOOKUP(Data[[#This Row],[currency]], 'Exchange Rates'!$A$1:$C$14, 3, 0)</f>
        <v>1000</v>
      </c>
      <c r="V1626" s="7">
        <f>Data[[#This Row],[pledged]]*VLOOKUP(Data[[#This Row],[currency]], 'Exchange Rates'!$A$1:$C$14, 3, 0)</f>
        <v>1180</v>
      </c>
    </row>
    <row r="1627" spans="1:22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1.5533333333333332</v>
      </c>
      <c r="P1627" s="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2">
        <f t="shared" si="150"/>
        <v>41135.699687500004</v>
      </c>
      <c r="T1627" s="12">
        <f t="shared" si="151"/>
        <v>41163.699687500004</v>
      </c>
      <c r="U1627" s="7">
        <f>Data[[#This Row],[goal]]*VLOOKUP(Data[[#This Row],[currency]], 'Exchange Rates'!$A$1:$C$14, 3, 0)</f>
        <v>7500</v>
      </c>
      <c r="V1627" s="7">
        <f>Data[[#This Row],[pledged]]*VLOOKUP(Data[[#This Row],[currency]], 'Exchange Rates'!$A$1:$C$14, 3, 0)</f>
        <v>11650</v>
      </c>
    </row>
    <row r="1628" spans="1:22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1.0118750000000001</v>
      </c>
      <c r="P1628" s="7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2">
        <f t="shared" si="150"/>
        <v>41579.847997685189</v>
      </c>
      <c r="T1628" s="12">
        <f t="shared" si="151"/>
        <v>41609.889664351853</v>
      </c>
      <c r="U1628" s="7">
        <f>Data[[#This Row],[goal]]*VLOOKUP(Data[[#This Row],[currency]], 'Exchange Rates'!$A$1:$C$14, 3, 0)</f>
        <v>8000</v>
      </c>
      <c r="V1628" s="7">
        <f>Data[[#This Row],[pledged]]*VLOOKUP(Data[[#This Row],[currency]], 'Exchange Rates'!$A$1:$C$14, 3, 0)</f>
        <v>8095</v>
      </c>
    </row>
    <row r="1629" spans="1:22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1.17</v>
      </c>
      <c r="P1629" s="7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2">
        <f t="shared" si="150"/>
        <v>41205.707048611112</v>
      </c>
      <c r="T1629" s="12">
        <f t="shared" si="151"/>
        <v>41239.207638888889</v>
      </c>
      <c r="U1629" s="7">
        <f>Data[[#This Row],[goal]]*VLOOKUP(Data[[#This Row],[currency]], 'Exchange Rates'!$A$1:$C$14, 3, 0)</f>
        <v>2000</v>
      </c>
      <c r="V1629" s="7">
        <f>Data[[#This Row],[pledged]]*VLOOKUP(Data[[#This Row],[currency]], 'Exchange Rates'!$A$1:$C$14, 3, 0)</f>
        <v>2340</v>
      </c>
    </row>
    <row r="1630" spans="1:22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1.00925</v>
      </c>
      <c r="P1630" s="7">
        <f t="shared" si="153"/>
        <v>45.875</v>
      </c>
      <c r="Q1630" t="str">
        <f t="shared" si="154"/>
        <v>music</v>
      </c>
      <c r="R1630" t="str">
        <f t="shared" si="155"/>
        <v>rock</v>
      </c>
      <c r="S1630" s="12">
        <f t="shared" si="150"/>
        <v>41774.737060185187</v>
      </c>
      <c r="T1630" s="12">
        <f t="shared" si="151"/>
        <v>41807.737060185187</v>
      </c>
      <c r="U1630" s="7">
        <f>Data[[#This Row],[goal]]*VLOOKUP(Data[[#This Row],[currency]], 'Exchange Rates'!$A$1:$C$14, 3, 0)</f>
        <v>4000</v>
      </c>
      <c r="V1630" s="7">
        <f>Data[[#This Row],[pledged]]*VLOOKUP(Data[[#This Row],[currency]], 'Exchange Rates'!$A$1:$C$14, 3, 0)</f>
        <v>4037</v>
      </c>
    </row>
    <row r="1631" spans="1:22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1.0366666666666666</v>
      </c>
      <c r="P1631" s="7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2">
        <f t="shared" si="150"/>
        <v>41645.867280092592</v>
      </c>
      <c r="T1631" s="12">
        <f t="shared" si="151"/>
        <v>41690.867280092592</v>
      </c>
      <c r="U1631" s="7">
        <f>Data[[#This Row],[goal]]*VLOOKUP(Data[[#This Row],[currency]], 'Exchange Rates'!$A$1:$C$14, 3, 0)</f>
        <v>6000</v>
      </c>
      <c r="V1631" s="7">
        <f>Data[[#This Row],[pledged]]*VLOOKUP(Data[[#This Row],[currency]], 'Exchange Rates'!$A$1:$C$14, 3, 0)</f>
        <v>6220</v>
      </c>
    </row>
    <row r="1632" spans="1:22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2.6524999999999999</v>
      </c>
      <c r="P1632" s="7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2">
        <f t="shared" si="150"/>
        <v>40939.837673611109</v>
      </c>
      <c r="T1632" s="12">
        <f t="shared" si="151"/>
        <v>40970.290972222225</v>
      </c>
      <c r="U1632" s="7">
        <f>Data[[#This Row],[goal]]*VLOOKUP(Data[[#This Row],[currency]], 'Exchange Rates'!$A$1:$C$14, 3, 0)</f>
        <v>4000</v>
      </c>
      <c r="V1632" s="7">
        <f>Data[[#This Row],[pledged]]*VLOOKUP(Data[[#This Row],[currency]], 'Exchange Rates'!$A$1:$C$14, 3, 0)</f>
        <v>10610</v>
      </c>
    </row>
    <row r="1633" spans="1:22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1.5590999999999999</v>
      </c>
      <c r="P1633" s="7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2">
        <f t="shared" si="150"/>
        <v>41164.859502314815</v>
      </c>
      <c r="T1633" s="12">
        <f t="shared" si="151"/>
        <v>41194.859502314815</v>
      </c>
      <c r="U1633" s="7">
        <f>Data[[#This Row],[goal]]*VLOOKUP(Data[[#This Row],[currency]], 'Exchange Rates'!$A$1:$C$14, 3, 0)</f>
        <v>10000</v>
      </c>
      <c r="V1633" s="7">
        <f>Data[[#This Row],[pledged]]*VLOOKUP(Data[[#This Row],[currency]], 'Exchange Rates'!$A$1:$C$14, 3, 0)</f>
        <v>15591</v>
      </c>
    </row>
    <row r="1634" spans="1:22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1.0162500000000001</v>
      </c>
      <c r="P1634" s="7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2">
        <f t="shared" si="150"/>
        <v>40750.340902777774</v>
      </c>
      <c r="T1634" s="12">
        <f t="shared" si="151"/>
        <v>40810.340902777774</v>
      </c>
      <c r="U1634" s="7">
        <f>Data[[#This Row],[goal]]*VLOOKUP(Data[[#This Row],[currency]], 'Exchange Rates'!$A$1:$C$14, 3, 0)</f>
        <v>4000</v>
      </c>
      <c r="V1634" s="7">
        <f>Data[[#This Row],[pledged]]*VLOOKUP(Data[[#This Row],[currency]], 'Exchange Rates'!$A$1:$C$14, 3, 0)</f>
        <v>4065</v>
      </c>
    </row>
    <row r="1635" spans="1:22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</v>
      </c>
      <c r="P1635" s="7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2">
        <f t="shared" si="150"/>
        <v>40896.883750000001</v>
      </c>
      <c r="T1635" s="12">
        <f t="shared" si="151"/>
        <v>40924.208333333336</v>
      </c>
      <c r="U1635" s="7">
        <f>Data[[#This Row],[goal]]*VLOOKUP(Data[[#This Row],[currency]], 'Exchange Rates'!$A$1:$C$14, 3, 0)</f>
        <v>10000</v>
      </c>
      <c r="V1635" s="7">
        <f>Data[[#This Row],[pledged]]*VLOOKUP(Data[[#This Row],[currency]], 'Exchange Rates'!$A$1:$C$14, 3, 0)</f>
        <v>10000</v>
      </c>
    </row>
    <row r="1636" spans="1:22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1.0049999999999999</v>
      </c>
      <c r="P1636" s="7">
        <f t="shared" si="153"/>
        <v>62.8125</v>
      </c>
      <c r="Q1636" t="str">
        <f t="shared" si="154"/>
        <v>music</v>
      </c>
      <c r="R1636" t="str">
        <f t="shared" si="155"/>
        <v>rock</v>
      </c>
      <c r="S1636" s="12">
        <f t="shared" si="150"/>
        <v>40658.189826388887</v>
      </c>
      <c r="T1636" s="12">
        <f t="shared" si="151"/>
        <v>40696.249305555553</v>
      </c>
      <c r="U1636" s="7">
        <f>Data[[#This Row],[goal]]*VLOOKUP(Data[[#This Row],[currency]], 'Exchange Rates'!$A$1:$C$14, 3, 0)</f>
        <v>2000</v>
      </c>
      <c r="V1636" s="7">
        <f>Data[[#This Row],[pledged]]*VLOOKUP(Data[[#This Row],[currency]], 'Exchange Rates'!$A$1:$C$14, 3, 0)</f>
        <v>2010</v>
      </c>
    </row>
    <row r="1637" spans="1:22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1.2529999999999999</v>
      </c>
      <c r="P1637" s="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2">
        <f t="shared" si="150"/>
        <v>42502.868761574078</v>
      </c>
      <c r="T1637" s="12">
        <f t="shared" si="151"/>
        <v>42562.868761574078</v>
      </c>
      <c r="U1637" s="7">
        <f>Data[[#This Row],[goal]]*VLOOKUP(Data[[#This Row],[currency]], 'Exchange Rates'!$A$1:$C$14, 3, 0)</f>
        <v>2000</v>
      </c>
      <c r="V1637" s="7">
        <f>Data[[#This Row],[pledged]]*VLOOKUP(Data[[#This Row],[currency]], 'Exchange Rates'!$A$1:$C$14, 3, 0)</f>
        <v>2506</v>
      </c>
    </row>
    <row r="1638" spans="1:22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1.0355555555555556</v>
      </c>
      <c r="P1638" s="7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2">
        <f t="shared" si="150"/>
        <v>40663.08666666667</v>
      </c>
      <c r="T1638" s="12">
        <f t="shared" si="151"/>
        <v>40706.166666666664</v>
      </c>
      <c r="U1638" s="7">
        <f>Data[[#This Row],[goal]]*VLOOKUP(Data[[#This Row],[currency]], 'Exchange Rates'!$A$1:$C$14, 3, 0)</f>
        <v>4500</v>
      </c>
      <c r="V1638" s="7">
        <f>Data[[#This Row],[pledged]]*VLOOKUP(Data[[#This Row],[currency]], 'Exchange Rates'!$A$1:$C$14, 3, 0)</f>
        <v>4660</v>
      </c>
    </row>
    <row r="1639" spans="1:22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1.038</v>
      </c>
      <c r="P1639" s="7">
        <f t="shared" si="153"/>
        <v>34.6</v>
      </c>
      <c r="Q1639" t="str">
        <f t="shared" si="154"/>
        <v>music</v>
      </c>
      <c r="R1639" t="str">
        <f t="shared" si="155"/>
        <v>rock</v>
      </c>
      <c r="S1639" s="12">
        <f t="shared" si="150"/>
        <v>40122.751620370371</v>
      </c>
      <c r="T1639" s="12">
        <f t="shared" si="151"/>
        <v>40178.98541666667</v>
      </c>
      <c r="U1639" s="7">
        <f>Data[[#This Row],[goal]]*VLOOKUP(Data[[#This Row],[currency]], 'Exchange Rates'!$A$1:$C$14, 3, 0)</f>
        <v>500</v>
      </c>
      <c r="V1639" s="7">
        <f>Data[[#This Row],[pledged]]*VLOOKUP(Data[[#This Row],[currency]], 'Exchange Rates'!$A$1:$C$14, 3, 0)</f>
        <v>519</v>
      </c>
    </row>
    <row r="1640" spans="1:22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1.05</v>
      </c>
      <c r="P1640" s="7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2">
        <f t="shared" si="150"/>
        <v>41288.68712962963</v>
      </c>
      <c r="T1640" s="12">
        <f t="shared" si="151"/>
        <v>41333.892361111109</v>
      </c>
      <c r="U1640" s="7">
        <f>Data[[#This Row],[goal]]*VLOOKUP(Data[[#This Row],[currency]], 'Exchange Rates'!$A$1:$C$14, 3, 0)</f>
        <v>1000</v>
      </c>
      <c r="V1640" s="7">
        <f>Data[[#This Row],[pledged]]*VLOOKUP(Data[[#This Row],[currency]], 'Exchange Rates'!$A$1:$C$14, 3, 0)</f>
        <v>1050</v>
      </c>
    </row>
    <row r="1641" spans="1:22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</v>
      </c>
      <c r="P1641" s="7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2">
        <f t="shared" si="150"/>
        <v>40941.652372685188</v>
      </c>
      <c r="T1641" s="12">
        <f t="shared" si="151"/>
        <v>40971.652372685188</v>
      </c>
      <c r="U1641" s="7">
        <f>Data[[#This Row],[goal]]*VLOOKUP(Data[[#This Row],[currency]], 'Exchange Rates'!$A$1:$C$14, 3, 0)</f>
        <v>1800</v>
      </c>
      <c r="V1641" s="7">
        <f>Data[[#This Row],[pledged]]*VLOOKUP(Data[[#This Row],[currency]], 'Exchange Rates'!$A$1:$C$14, 3, 0)</f>
        <v>1800</v>
      </c>
    </row>
    <row r="1642" spans="1:22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1.6986000000000001</v>
      </c>
      <c r="P1642" s="7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2">
        <f t="shared" si="150"/>
        <v>40379.23096064815</v>
      </c>
      <c r="T1642" s="12">
        <f t="shared" si="151"/>
        <v>40393.082638888889</v>
      </c>
      <c r="U1642" s="7">
        <f>Data[[#This Row],[goal]]*VLOOKUP(Data[[#This Row],[currency]], 'Exchange Rates'!$A$1:$C$14, 3, 0)</f>
        <v>400</v>
      </c>
      <c r="V1642" s="7">
        <f>Data[[#This Row],[pledged]]*VLOOKUP(Data[[#This Row],[currency]], 'Exchange Rates'!$A$1:$C$14, 3, 0)</f>
        <v>679.44</v>
      </c>
    </row>
    <row r="1643" spans="1:22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1.014</v>
      </c>
      <c r="P1643" s="7">
        <f t="shared" si="153"/>
        <v>97.5</v>
      </c>
      <c r="Q1643" t="str">
        <f t="shared" si="154"/>
        <v>music</v>
      </c>
      <c r="R1643" t="str">
        <f t="shared" si="155"/>
        <v>pop</v>
      </c>
      <c r="S1643" s="12">
        <f t="shared" si="150"/>
        <v>41962.596574074079</v>
      </c>
      <c r="T1643" s="12">
        <f t="shared" si="151"/>
        <v>41992.596574074079</v>
      </c>
      <c r="U1643" s="7">
        <f>Data[[#This Row],[goal]]*VLOOKUP(Data[[#This Row],[currency]], 'Exchange Rates'!$A$1:$C$14, 3, 0)</f>
        <v>2500</v>
      </c>
      <c r="V1643" s="7">
        <f>Data[[#This Row],[pledged]]*VLOOKUP(Data[[#This Row],[currency]], 'Exchange Rates'!$A$1:$C$14, 3, 0)</f>
        <v>2535</v>
      </c>
    </row>
    <row r="1644" spans="1:22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</v>
      </c>
      <c r="P1644" s="7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2">
        <f t="shared" si="150"/>
        <v>40688.024618055555</v>
      </c>
      <c r="T1644" s="12">
        <f t="shared" si="151"/>
        <v>40708.024618055555</v>
      </c>
      <c r="U1644" s="7">
        <f>Data[[#This Row],[goal]]*VLOOKUP(Data[[#This Row],[currency]], 'Exchange Rates'!$A$1:$C$14, 3, 0)</f>
        <v>1200</v>
      </c>
      <c r="V1644" s="7">
        <f>Data[[#This Row],[pledged]]*VLOOKUP(Data[[#This Row],[currency]], 'Exchange Rates'!$A$1:$C$14, 3, 0)</f>
        <v>1200</v>
      </c>
    </row>
    <row r="1645" spans="1:22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1.2470000000000001</v>
      </c>
      <c r="P1645" s="7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2">
        <f t="shared" si="150"/>
        <v>41146.824212962965</v>
      </c>
      <c r="T1645" s="12">
        <f t="shared" si="151"/>
        <v>41176.824212962965</v>
      </c>
      <c r="U1645" s="7">
        <f>Data[[#This Row],[goal]]*VLOOKUP(Data[[#This Row],[currency]], 'Exchange Rates'!$A$1:$C$14, 3, 0)</f>
        <v>5000</v>
      </c>
      <c r="V1645" s="7">
        <f>Data[[#This Row],[pledged]]*VLOOKUP(Data[[#This Row],[currency]], 'Exchange Rates'!$A$1:$C$14, 3, 0)</f>
        <v>6235</v>
      </c>
    </row>
    <row r="1646" spans="1:22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1.095</v>
      </c>
      <c r="P1646" s="7">
        <f t="shared" si="153"/>
        <v>85.546875</v>
      </c>
      <c r="Q1646" t="str">
        <f t="shared" si="154"/>
        <v>music</v>
      </c>
      <c r="R1646" t="str">
        <f t="shared" si="155"/>
        <v>pop</v>
      </c>
      <c r="S1646" s="12">
        <f t="shared" si="150"/>
        <v>41175.05972222222</v>
      </c>
      <c r="T1646" s="12">
        <f t="shared" si="151"/>
        <v>41235.101388888892</v>
      </c>
      <c r="U1646" s="7">
        <f>Data[[#This Row],[goal]]*VLOOKUP(Data[[#This Row],[currency]], 'Exchange Rates'!$A$1:$C$14, 3, 0)</f>
        <v>10000</v>
      </c>
      <c r="V1646" s="7">
        <f>Data[[#This Row],[pledged]]*VLOOKUP(Data[[#This Row],[currency]], 'Exchange Rates'!$A$1:$C$14, 3, 0)</f>
        <v>10950</v>
      </c>
    </row>
    <row r="1647" spans="1:22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1.1080000000000001</v>
      </c>
      <c r="P1647" s="7">
        <f t="shared" si="153"/>
        <v>554</v>
      </c>
      <c r="Q1647" t="str">
        <f t="shared" si="154"/>
        <v>music</v>
      </c>
      <c r="R1647" t="str">
        <f t="shared" si="155"/>
        <v>pop</v>
      </c>
      <c r="S1647" s="12">
        <f t="shared" si="150"/>
        <v>41521.617361111108</v>
      </c>
      <c r="T1647" s="12">
        <f t="shared" si="151"/>
        <v>41535.617361111108</v>
      </c>
      <c r="U1647" s="7">
        <f>Data[[#This Row],[goal]]*VLOOKUP(Data[[#This Row],[currency]], 'Exchange Rates'!$A$1:$C$14, 3, 0)</f>
        <v>5000</v>
      </c>
      <c r="V1647" s="7">
        <f>Data[[#This Row],[pledged]]*VLOOKUP(Data[[#This Row],[currency]], 'Exchange Rates'!$A$1:$C$14, 3, 0)</f>
        <v>5540</v>
      </c>
    </row>
    <row r="1648" spans="1:22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1.1020000000000001</v>
      </c>
      <c r="P1648" s="7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2">
        <f t="shared" si="150"/>
        <v>41833.450266203705</v>
      </c>
      <c r="T1648" s="12">
        <f t="shared" si="151"/>
        <v>41865.757638888892</v>
      </c>
      <c r="U1648" s="7">
        <f>Data[[#This Row],[goal]]*VLOOKUP(Data[[#This Row],[currency]], 'Exchange Rates'!$A$1:$C$14, 3, 0)</f>
        <v>1540</v>
      </c>
      <c r="V1648" s="7">
        <f>Data[[#This Row],[pledged]]*VLOOKUP(Data[[#This Row],[currency]], 'Exchange Rates'!$A$1:$C$14, 3, 0)</f>
        <v>1697.08</v>
      </c>
    </row>
    <row r="1649" spans="1:22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1.0471999999999999</v>
      </c>
      <c r="P1649" s="7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2">
        <f t="shared" si="150"/>
        <v>41039.409456018519</v>
      </c>
      <c r="T1649" s="12">
        <f t="shared" si="151"/>
        <v>41069.409456018519</v>
      </c>
      <c r="U1649" s="7">
        <f>Data[[#This Row],[goal]]*VLOOKUP(Data[[#This Row],[currency]], 'Exchange Rates'!$A$1:$C$14, 3, 0)</f>
        <v>5000</v>
      </c>
      <c r="V1649" s="7">
        <f>Data[[#This Row],[pledged]]*VLOOKUP(Data[[#This Row],[currency]], 'Exchange Rates'!$A$1:$C$14, 3, 0)</f>
        <v>5236</v>
      </c>
    </row>
    <row r="1650" spans="1:22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1.2526086956521738</v>
      </c>
      <c r="P1650" s="7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2">
        <f t="shared" si="150"/>
        <v>40592.704652777778</v>
      </c>
      <c r="T1650" s="12">
        <f t="shared" si="151"/>
        <v>40622.662986111114</v>
      </c>
      <c r="U1650" s="7">
        <f>Data[[#This Row],[goal]]*VLOOKUP(Data[[#This Row],[currency]], 'Exchange Rates'!$A$1:$C$14, 3, 0)</f>
        <v>2300</v>
      </c>
      <c r="V1650" s="7">
        <f>Data[[#This Row],[pledged]]*VLOOKUP(Data[[#This Row],[currency]], 'Exchange Rates'!$A$1:$C$14, 3, 0)</f>
        <v>2881</v>
      </c>
    </row>
    <row r="1651" spans="1:22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1.0058763157894737</v>
      </c>
      <c r="P1651" s="7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2">
        <f t="shared" si="150"/>
        <v>41737.684664351851</v>
      </c>
      <c r="T1651" s="12">
        <f t="shared" si="151"/>
        <v>41782.684664351851</v>
      </c>
      <c r="U1651" s="7">
        <f>Data[[#This Row],[goal]]*VLOOKUP(Data[[#This Row],[currency]], 'Exchange Rates'!$A$1:$C$14, 3, 0)</f>
        <v>3800</v>
      </c>
      <c r="V1651" s="7">
        <f>Data[[#This Row],[pledged]]*VLOOKUP(Data[[#This Row],[currency]], 'Exchange Rates'!$A$1:$C$14, 3, 0)</f>
        <v>3822.33</v>
      </c>
    </row>
    <row r="1652" spans="1:22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1.4155</v>
      </c>
      <c r="P1652" s="7">
        <f t="shared" si="153"/>
        <v>88.46875</v>
      </c>
      <c r="Q1652" t="str">
        <f t="shared" si="154"/>
        <v>music</v>
      </c>
      <c r="R1652" t="str">
        <f t="shared" si="155"/>
        <v>pop</v>
      </c>
      <c r="S1652" s="12">
        <f t="shared" si="150"/>
        <v>41526.435613425929</v>
      </c>
      <c r="T1652" s="12">
        <f t="shared" si="151"/>
        <v>41556.435613425929</v>
      </c>
      <c r="U1652" s="7">
        <f>Data[[#This Row],[goal]]*VLOOKUP(Data[[#This Row],[currency]], 'Exchange Rates'!$A$1:$C$14, 3, 0)</f>
        <v>2000</v>
      </c>
      <c r="V1652" s="7">
        <f>Data[[#This Row],[pledged]]*VLOOKUP(Data[[#This Row],[currency]], 'Exchange Rates'!$A$1:$C$14, 3, 0)</f>
        <v>2831</v>
      </c>
    </row>
    <row r="1653" spans="1:22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1.0075000000000001</v>
      </c>
      <c r="P1653" s="7">
        <f t="shared" si="153"/>
        <v>100.75</v>
      </c>
      <c r="Q1653" t="str">
        <f t="shared" si="154"/>
        <v>music</v>
      </c>
      <c r="R1653" t="str">
        <f t="shared" si="155"/>
        <v>pop</v>
      </c>
      <c r="S1653" s="12">
        <f t="shared" si="150"/>
        <v>40625.900694444441</v>
      </c>
      <c r="T1653" s="12">
        <f t="shared" si="151"/>
        <v>40659.290972222225</v>
      </c>
      <c r="U1653" s="7">
        <f>Data[[#This Row],[goal]]*VLOOKUP(Data[[#This Row],[currency]], 'Exchange Rates'!$A$1:$C$14, 3, 0)</f>
        <v>2000</v>
      </c>
      <c r="V1653" s="7">
        <f>Data[[#This Row],[pledged]]*VLOOKUP(Data[[#This Row],[currency]], 'Exchange Rates'!$A$1:$C$14, 3, 0)</f>
        <v>2015</v>
      </c>
    </row>
    <row r="1654" spans="1:22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1.0066666666666666</v>
      </c>
      <c r="P1654" s="7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2">
        <f t="shared" si="150"/>
        <v>41572.492974537039</v>
      </c>
      <c r="T1654" s="12">
        <f t="shared" si="151"/>
        <v>41602.534641203703</v>
      </c>
      <c r="U1654" s="7">
        <f>Data[[#This Row],[goal]]*VLOOKUP(Data[[#This Row],[currency]], 'Exchange Rates'!$A$1:$C$14, 3, 0)</f>
        <v>4500</v>
      </c>
      <c r="V1654" s="7">
        <f>Data[[#This Row],[pledged]]*VLOOKUP(Data[[#This Row],[currency]], 'Exchange Rates'!$A$1:$C$14, 3, 0)</f>
        <v>4530</v>
      </c>
    </row>
    <row r="1655" spans="1:22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1.7423040000000001</v>
      </c>
      <c r="P1655" s="7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2">
        <f t="shared" si="150"/>
        <v>40626.834444444445</v>
      </c>
      <c r="T1655" s="12">
        <f t="shared" si="151"/>
        <v>40657.834444444445</v>
      </c>
      <c r="U1655" s="7">
        <f>Data[[#This Row],[goal]]*VLOOKUP(Data[[#This Row],[currency]], 'Exchange Rates'!$A$1:$C$14, 3, 0)</f>
        <v>5000</v>
      </c>
      <c r="V1655" s="7">
        <f>Data[[#This Row],[pledged]]*VLOOKUP(Data[[#This Row],[currency]], 'Exchange Rates'!$A$1:$C$14, 3, 0)</f>
        <v>8711.52</v>
      </c>
    </row>
    <row r="1656" spans="1:22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1.199090909090909</v>
      </c>
      <c r="P1656" s="7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2">
        <f t="shared" si="150"/>
        <v>40987.890740740739</v>
      </c>
      <c r="T1656" s="12">
        <f t="shared" si="151"/>
        <v>41017.890740740739</v>
      </c>
      <c r="U1656" s="7">
        <f>Data[[#This Row],[goal]]*VLOOKUP(Data[[#This Row],[currency]], 'Exchange Rates'!$A$1:$C$14, 3, 0)</f>
        <v>1100</v>
      </c>
      <c r="V1656" s="7">
        <f>Data[[#This Row],[pledged]]*VLOOKUP(Data[[#This Row],[currency]], 'Exchange Rates'!$A$1:$C$14, 3, 0)</f>
        <v>1319</v>
      </c>
    </row>
    <row r="1657" spans="1:22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1.4286666666666668</v>
      </c>
      <c r="P1657" s="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2">
        <f t="shared" si="150"/>
        <v>40974.791898148149</v>
      </c>
      <c r="T1657" s="12">
        <f t="shared" si="151"/>
        <v>41004.750231481477</v>
      </c>
      <c r="U1657" s="7">
        <f>Data[[#This Row],[goal]]*VLOOKUP(Data[[#This Row],[currency]], 'Exchange Rates'!$A$1:$C$14, 3, 0)</f>
        <v>1500</v>
      </c>
      <c r="V1657" s="7">
        <f>Data[[#This Row],[pledged]]*VLOOKUP(Data[[#This Row],[currency]], 'Exchange Rates'!$A$1:$C$14, 3, 0)</f>
        <v>2143</v>
      </c>
    </row>
    <row r="1658" spans="1:22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1.0033493333333334</v>
      </c>
      <c r="P1658" s="7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2">
        <f t="shared" si="150"/>
        <v>41226.928842592592</v>
      </c>
      <c r="T1658" s="12">
        <f t="shared" si="151"/>
        <v>41256.928842592592</v>
      </c>
      <c r="U1658" s="7">
        <f>Data[[#This Row],[goal]]*VLOOKUP(Data[[#This Row],[currency]], 'Exchange Rates'!$A$1:$C$14, 3, 0)</f>
        <v>7500</v>
      </c>
      <c r="V1658" s="7">
        <f>Data[[#This Row],[pledged]]*VLOOKUP(Data[[#This Row],[currency]], 'Exchange Rates'!$A$1:$C$14, 3, 0)</f>
        <v>7525.12</v>
      </c>
    </row>
    <row r="1659" spans="1:22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1.0493380000000001</v>
      </c>
      <c r="P1659" s="7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2">
        <f t="shared" si="150"/>
        <v>41023.782037037039</v>
      </c>
      <c r="T1659" s="12">
        <f t="shared" si="151"/>
        <v>41053.782037037039</v>
      </c>
      <c r="U1659" s="7">
        <f>Data[[#This Row],[goal]]*VLOOKUP(Data[[#This Row],[currency]], 'Exchange Rates'!$A$1:$C$14, 3, 0)</f>
        <v>25000</v>
      </c>
      <c r="V1659" s="7">
        <f>Data[[#This Row],[pledged]]*VLOOKUP(Data[[#This Row],[currency]], 'Exchange Rates'!$A$1:$C$14, 3, 0)</f>
        <v>26233.45</v>
      </c>
    </row>
    <row r="1660" spans="1:22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1.3223333333333334</v>
      </c>
      <c r="P1660" s="7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2">
        <f t="shared" si="150"/>
        <v>41223.22184027778</v>
      </c>
      <c r="T1660" s="12">
        <f t="shared" si="151"/>
        <v>41261.597222222219</v>
      </c>
      <c r="U1660" s="7">
        <f>Data[[#This Row],[goal]]*VLOOKUP(Data[[#This Row],[currency]], 'Exchange Rates'!$A$1:$C$14, 3, 0)</f>
        <v>6000</v>
      </c>
      <c r="V1660" s="7">
        <f>Data[[#This Row],[pledged]]*VLOOKUP(Data[[#This Row],[currency]], 'Exchange Rates'!$A$1:$C$14, 3, 0)</f>
        <v>7934</v>
      </c>
    </row>
    <row r="1661" spans="1:22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1.1279999999999999</v>
      </c>
      <c r="P1661" s="7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2">
        <f t="shared" si="150"/>
        <v>41596.913437499999</v>
      </c>
      <c r="T1661" s="12">
        <f t="shared" si="151"/>
        <v>41625.5</v>
      </c>
      <c r="U1661" s="7">
        <f>Data[[#This Row],[goal]]*VLOOKUP(Data[[#This Row],[currency]], 'Exchange Rates'!$A$1:$C$14, 3, 0)</f>
        <v>385</v>
      </c>
      <c r="V1661" s="7">
        <f>Data[[#This Row],[pledged]]*VLOOKUP(Data[[#This Row],[currency]], 'Exchange Rates'!$A$1:$C$14, 3, 0)</f>
        <v>434.28000000000003</v>
      </c>
    </row>
    <row r="1662" spans="1:22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12.5375</v>
      </c>
      <c r="P1662" s="7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2">
        <f t="shared" si="150"/>
        <v>42459.693865740745</v>
      </c>
      <c r="T1662" s="12">
        <f t="shared" si="151"/>
        <v>42490.915972222225</v>
      </c>
      <c r="U1662" s="7">
        <f>Data[[#This Row],[goal]]*VLOOKUP(Data[[#This Row],[currency]], 'Exchange Rates'!$A$1:$C$14, 3, 0)</f>
        <v>67.2</v>
      </c>
      <c r="V1662" s="7">
        <f>Data[[#This Row],[pledged]]*VLOOKUP(Data[[#This Row],[currency]], 'Exchange Rates'!$A$1:$C$14, 3, 0)</f>
        <v>842.52</v>
      </c>
    </row>
    <row r="1663" spans="1:22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1.0250632911392406</v>
      </c>
      <c r="P1663" s="7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2">
        <f t="shared" si="150"/>
        <v>42343.998043981483</v>
      </c>
      <c r="T1663" s="12">
        <f t="shared" si="151"/>
        <v>42386.875</v>
      </c>
      <c r="U1663" s="7">
        <f>Data[[#This Row],[goal]]*VLOOKUP(Data[[#This Row],[currency]], 'Exchange Rates'!$A$1:$C$14, 3, 0)</f>
        <v>6636</v>
      </c>
      <c r="V1663" s="7">
        <f>Data[[#This Row],[pledged]]*VLOOKUP(Data[[#This Row],[currency]], 'Exchange Rates'!$A$1:$C$14, 3, 0)</f>
        <v>6802.32</v>
      </c>
    </row>
    <row r="1664" spans="1:22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1.026375</v>
      </c>
      <c r="P1664" s="7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2">
        <f t="shared" si="150"/>
        <v>40848.198333333334</v>
      </c>
      <c r="T1664" s="12">
        <f t="shared" si="151"/>
        <v>40908.239999999998</v>
      </c>
      <c r="U1664" s="7">
        <f>Data[[#This Row],[goal]]*VLOOKUP(Data[[#This Row],[currency]], 'Exchange Rates'!$A$1:$C$14, 3, 0)</f>
        <v>8000</v>
      </c>
      <c r="V1664" s="7">
        <f>Data[[#This Row],[pledged]]*VLOOKUP(Data[[#This Row],[currency]], 'Exchange Rates'!$A$1:$C$14, 3, 0)</f>
        <v>8211</v>
      </c>
    </row>
    <row r="1665" spans="1:22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1.08</v>
      </c>
      <c r="P1665" s="7">
        <f t="shared" si="153"/>
        <v>33.75</v>
      </c>
      <c r="Q1665" t="str">
        <f t="shared" si="154"/>
        <v>music</v>
      </c>
      <c r="R1665" t="str">
        <f t="shared" si="155"/>
        <v>pop</v>
      </c>
      <c r="S1665" s="12">
        <f t="shared" si="150"/>
        <v>42006.02207175926</v>
      </c>
      <c r="T1665" s="12">
        <f t="shared" si="151"/>
        <v>42036.02207175926</v>
      </c>
      <c r="U1665" s="7">
        <f>Data[[#This Row],[goal]]*VLOOKUP(Data[[#This Row],[currency]], 'Exchange Rates'!$A$1:$C$14, 3, 0)</f>
        <v>1000</v>
      </c>
      <c r="V1665" s="7">
        <f>Data[[#This Row],[pledged]]*VLOOKUP(Data[[#This Row],[currency]], 'Exchange Rates'!$A$1:$C$14, 3, 0)</f>
        <v>1080</v>
      </c>
    </row>
    <row r="1666" spans="1:22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1.2240879999999998</v>
      </c>
      <c r="P1666" s="7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2">
        <f t="shared" ref="S1666:S1729" si="156">(((J1666/60)/60)/24)+DATE(1970,1,1)</f>
        <v>40939.761782407404</v>
      </c>
      <c r="T1666" s="12">
        <f t="shared" ref="T1666:T1729" si="157">(((I1666/60)/60)/24)+DATE(1970,1,1)</f>
        <v>40984.165972222225</v>
      </c>
      <c r="U1666" s="7">
        <f>Data[[#This Row],[goal]]*VLOOKUP(Data[[#This Row],[currency]], 'Exchange Rates'!$A$1:$C$14, 3, 0)</f>
        <v>2500</v>
      </c>
      <c r="V1666" s="7">
        <f>Data[[#This Row],[pledged]]*VLOOKUP(Data[[#This Row],[currency]], 'Exchange Rates'!$A$1:$C$14, 3, 0)</f>
        <v>3060.22</v>
      </c>
    </row>
    <row r="1667" spans="1:22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E1667/D1667</f>
        <v>1.1945714285714286</v>
      </c>
      <c r="P1667" s="7">
        <f t="shared" ref="P1667:P1730" si="159">IF(L1667 = 0, 0, E1667/L1667)</f>
        <v>44.956989247311824</v>
      </c>
      <c r="Q1667" t="str">
        <f t="shared" ref="Q1667:Q1730" si="160">MID(N1667, 1, FIND("/", N1667)-1)</f>
        <v>music</v>
      </c>
      <c r="R1667" t="str">
        <f t="shared" ref="R1667:R1730" si="161">MID(N1667,  FIND("/", N1667)+1, 100)</f>
        <v>pop</v>
      </c>
      <c r="S1667" s="12">
        <f t="shared" si="156"/>
        <v>40564.649456018517</v>
      </c>
      <c r="T1667" s="12">
        <f t="shared" si="157"/>
        <v>40596.125</v>
      </c>
      <c r="U1667" s="7">
        <f>Data[[#This Row],[goal]]*VLOOKUP(Data[[#This Row],[currency]], 'Exchange Rates'!$A$1:$C$14, 3, 0)</f>
        <v>3500</v>
      </c>
      <c r="V1667" s="7">
        <f>Data[[#This Row],[pledged]]*VLOOKUP(Data[[#This Row],[currency]], 'Exchange Rates'!$A$1:$C$14, 3, 0)</f>
        <v>4181</v>
      </c>
    </row>
    <row r="1668" spans="1:22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1.6088</v>
      </c>
      <c r="P1668" s="7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2">
        <f t="shared" si="156"/>
        <v>41331.253159722226</v>
      </c>
      <c r="T1668" s="12">
        <f t="shared" si="157"/>
        <v>41361.211493055554</v>
      </c>
      <c r="U1668" s="7">
        <f>Data[[#This Row],[goal]]*VLOOKUP(Data[[#This Row],[currency]], 'Exchange Rates'!$A$1:$C$14, 3, 0)</f>
        <v>2500</v>
      </c>
      <c r="V1668" s="7">
        <f>Data[[#This Row],[pledged]]*VLOOKUP(Data[[#This Row],[currency]], 'Exchange Rates'!$A$1:$C$14, 3, 0)</f>
        <v>4022</v>
      </c>
    </row>
    <row r="1669" spans="1:22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1.2685294117647059</v>
      </c>
      <c r="P1669" s="7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2">
        <f t="shared" si="156"/>
        <v>41682.0705787037</v>
      </c>
      <c r="T1669" s="12">
        <f t="shared" si="157"/>
        <v>41709.290972222225</v>
      </c>
      <c r="U1669" s="7">
        <f>Data[[#This Row],[goal]]*VLOOKUP(Data[[#This Row],[currency]], 'Exchange Rates'!$A$1:$C$14, 3, 0)</f>
        <v>3400</v>
      </c>
      <c r="V1669" s="7">
        <f>Data[[#This Row],[pledged]]*VLOOKUP(Data[[#This Row],[currency]], 'Exchange Rates'!$A$1:$C$14, 3, 0)</f>
        <v>4313</v>
      </c>
    </row>
    <row r="1670" spans="1:22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1.026375</v>
      </c>
      <c r="P1670" s="7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2">
        <f t="shared" si="156"/>
        <v>40845.14975694444</v>
      </c>
      <c r="T1670" s="12">
        <f t="shared" si="157"/>
        <v>40875.191423611112</v>
      </c>
      <c r="U1670" s="7">
        <f>Data[[#This Row],[goal]]*VLOOKUP(Data[[#This Row],[currency]], 'Exchange Rates'!$A$1:$C$14, 3, 0)</f>
        <v>8000</v>
      </c>
      <c r="V1670" s="7">
        <f>Data[[#This Row],[pledged]]*VLOOKUP(Data[[#This Row],[currency]], 'Exchange Rates'!$A$1:$C$14, 3, 0)</f>
        <v>8211</v>
      </c>
    </row>
    <row r="1671" spans="1:22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1.3975</v>
      </c>
      <c r="P1671" s="7">
        <f t="shared" si="159"/>
        <v>53.75</v>
      </c>
      <c r="Q1671" t="str">
        <f t="shared" si="160"/>
        <v>music</v>
      </c>
      <c r="R1671" t="str">
        <f t="shared" si="161"/>
        <v>pop</v>
      </c>
      <c r="S1671" s="12">
        <f t="shared" si="156"/>
        <v>42461.885138888887</v>
      </c>
      <c r="T1671" s="12">
        <f t="shared" si="157"/>
        <v>42521.885138888887</v>
      </c>
      <c r="U1671" s="7">
        <f>Data[[#This Row],[goal]]*VLOOKUP(Data[[#This Row],[currency]], 'Exchange Rates'!$A$1:$C$14, 3, 0)</f>
        <v>2000</v>
      </c>
      <c r="V1671" s="7">
        <f>Data[[#This Row],[pledged]]*VLOOKUP(Data[[#This Row],[currency]], 'Exchange Rates'!$A$1:$C$14, 3, 0)</f>
        <v>2795</v>
      </c>
    </row>
    <row r="1672" spans="1:22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1.026</v>
      </c>
      <c r="P1672" s="7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2">
        <f t="shared" si="156"/>
        <v>40313.930543981485</v>
      </c>
      <c r="T1672" s="12">
        <f t="shared" si="157"/>
        <v>40364.166666666664</v>
      </c>
      <c r="U1672" s="7">
        <f>Data[[#This Row],[goal]]*VLOOKUP(Data[[#This Row],[currency]], 'Exchange Rates'!$A$1:$C$14, 3, 0)</f>
        <v>1000</v>
      </c>
      <c r="V1672" s="7">
        <f>Data[[#This Row],[pledged]]*VLOOKUP(Data[[#This Row],[currency]], 'Exchange Rates'!$A$1:$C$14, 3, 0)</f>
        <v>1026</v>
      </c>
    </row>
    <row r="1673" spans="1:22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1.0067349999999999</v>
      </c>
      <c r="P1673" s="7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2">
        <f t="shared" si="156"/>
        <v>42553.54414351852</v>
      </c>
      <c r="T1673" s="12">
        <f t="shared" si="157"/>
        <v>42583.54414351852</v>
      </c>
      <c r="U1673" s="7">
        <f>Data[[#This Row],[goal]]*VLOOKUP(Data[[#This Row],[currency]], 'Exchange Rates'!$A$1:$C$14, 3, 0)</f>
        <v>2000</v>
      </c>
      <c r="V1673" s="7">
        <f>Data[[#This Row],[pledged]]*VLOOKUP(Data[[#This Row],[currency]], 'Exchange Rates'!$A$1:$C$14, 3, 0)</f>
        <v>2013.47</v>
      </c>
    </row>
    <row r="1674" spans="1:22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1.1294117647058823</v>
      </c>
      <c r="P1674" s="7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2">
        <f t="shared" si="156"/>
        <v>41034.656597222223</v>
      </c>
      <c r="T1674" s="12">
        <f t="shared" si="157"/>
        <v>41064.656597222223</v>
      </c>
      <c r="U1674" s="7">
        <f>Data[[#This Row],[goal]]*VLOOKUP(Data[[#This Row],[currency]], 'Exchange Rates'!$A$1:$C$14, 3, 0)</f>
        <v>1700</v>
      </c>
      <c r="V1674" s="7">
        <f>Data[[#This Row],[pledged]]*VLOOKUP(Data[[#This Row],[currency]], 'Exchange Rates'!$A$1:$C$14, 3, 0)</f>
        <v>1920</v>
      </c>
    </row>
    <row r="1675" spans="1:22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1.2809523809523808</v>
      </c>
      <c r="P1675" s="7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2">
        <f t="shared" si="156"/>
        <v>42039.878379629634</v>
      </c>
      <c r="T1675" s="12">
        <f t="shared" si="157"/>
        <v>42069.878379629634</v>
      </c>
      <c r="U1675" s="7">
        <f>Data[[#This Row],[goal]]*VLOOKUP(Data[[#This Row],[currency]], 'Exchange Rates'!$A$1:$C$14, 3, 0)</f>
        <v>2100</v>
      </c>
      <c r="V1675" s="7">
        <f>Data[[#This Row],[pledged]]*VLOOKUP(Data[[#This Row],[currency]], 'Exchange Rates'!$A$1:$C$14, 3, 0)</f>
        <v>2690</v>
      </c>
    </row>
    <row r="1676" spans="1:22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2.0169999999999999</v>
      </c>
      <c r="P1676" s="7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2">
        <f t="shared" si="156"/>
        <v>42569.605393518519</v>
      </c>
      <c r="T1676" s="12">
        <f t="shared" si="157"/>
        <v>42600.290972222225</v>
      </c>
      <c r="U1676" s="7">
        <f>Data[[#This Row],[goal]]*VLOOKUP(Data[[#This Row],[currency]], 'Exchange Rates'!$A$1:$C$14, 3, 0)</f>
        <v>5000</v>
      </c>
      <c r="V1676" s="7">
        <f>Data[[#This Row],[pledged]]*VLOOKUP(Data[[#This Row],[currency]], 'Exchange Rates'!$A$1:$C$14, 3, 0)</f>
        <v>10085</v>
      </c>
    </row>
    <row r="1677" spans="1:22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1.37416</v>
      </c>
      <c r="P1677" s="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2">
        <f t="shared" si="156"/>
        <v>40802.733101851853</v>
      </c>
      <c r="T1677" s="12">
        <f t="shared" si="157"/>
        <v>40832.918749999997</v>
      </c>
      <c r="U1677" s="7">
        <f>Data[[#This Row],[goal]]*VLOOKUP(Data[[#This Row],[currency]], 'Exchange Rates'!$A$1:$C$14, 3, 0)</f>
        <v>1000</v>
      </c>
      <c r="V1677" s="7">
        <f>Data[[#This Row],[pledged]]*VLOOKUP(Data[[#This Row],[currency]], 'Exchange Rates'!$A$1:$C$14, 3, 0)</f>
        <v>1374.16</v>
      </c>
    </row>
    <row r="1678" spans="1:22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1.1533333333333333</v>
      </c>
      <c r="P1678" s="7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2">
        <f t="shared" si="156"/>
        <v>40973.72623842593</v>
      </c>
      <c r="T1678" s="12">
        <f t="shared" si="157"/>
        <v>41020.165972222225</v>
      </c>
      <c r="U1678" s="7">
        <f>Data[[#This Row],[goal]]*VLOOKUP(Data[[#This Row],[currency]], 'Exchange Rates'!$A$1:$C$14, 3, 0)</f>
        <v>3000</v>
      </c>
      <c r="V1678" s="7">
        <f>Data[[#This Row],[pledged]]*VLOOKUP(Data[[#This Row],[currency]], 'Exchange Rates'!$A$1:$C$14, 3, 0)</f>
        <v>3460</v>
      </c>
    </row>
    <row r="1679" spans="1:22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1.1166666666666667</v>
      </c>
      <c r="P1679" s="7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2">
        <f t="shared" si="156"/>
        <v>42416.407129629632</v>
      </c>
      <c r="T1679" s="12">
        <f t="shared" si="157"/>
        <v>42476.249305555553</v>
      </c>
      <c r="U1679" s="7">
        <f>Data[[#This Row],[goal]]*VLOOKUP(Data[[#This Row],[currency]], 'Exchange Rates'!$A$1:$C$14, 3, 0)</f>
        <v>5040</v>
      </c>
      <c r="V1679" s="7">
        <f>Data[[#This Row],[pledged]]*VLOOKUP(Data[[#This Row],[currency]], 'Exchange Rates'!$A$1:$C$14, 3, 0)</f>
        <v>5628</v>
      </c>
    </row>
    <row r="1680" spans="1:22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1.1839999999999999</v>
      </c>
      <c r="P1680" s="7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2">
        <f t="shared" si="156"/>
        <v>41662.854988425926</v>
      </c>
      <c r="T1680" s="12">
        <f t="shared" si="157"/>
        <v>41676.854988425926</v>
      </c>
      <c r="U1680" s="7">
        <f>Data[[#This Row],[goal]]*VLOOKUP(Data[[#This Row],[currency]], 'Exchange Rates'!$A$1:$C$14, 3, 0)</f>
        <v>1500</v>
      </c>
      <c r="V1680" s="7">
        <f>Data[[#This Row],[pledged]]*VLOOKUP(Data[[#This Row],[currency]], 'Exchange Rates'!$A$1:$C$14, 3, 0)</f>
        <v>1776</v>
      </c>
    </row>
    <row r="1681" spans="1:22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1.75</v>
      </c>
      <c r="P1681" s="7">
        <f t="shared" si="159"/>
        <v>62.5</v>
      </c>
      <c r="Q1681" t="str">
        <f t="shared" si="160"/>
        <v>music</v>
      </c>
      <c r="R1681" t="str">
        <f t="shared" si="161"/>
        <v>pop</v>
      </c>
      <c r="S1681" s="12">
        <f t="shared" si="156"/>
        <v>40723.068807870368</v>
      </c>
      <c r="T1681" s="12">
        <f t="shared" si="157"/>
        <v>40746.068807870368</v>
      </c>
      <c r="U1681" s="7">
        <f>Data[[#This Row],[goal]]*VLOOKUP(Data[[#This Row],[currency]], 'Exchange Rates'!$A$1:$C$14, 3, 0)</f>
        <v>2000</v>
      </c>
      <c r="V1681" s="7">
        <f>Data[[#This Row],[pledged]]*VLOOKUP(Data[[#This Row],[currency]], 'Exchange Rates'!$A$1:$C$14, 3, 0)</f>
        <v>3500</v>
      </c>
    </row>
    <row r="1682" spans="1:22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1.175</v>
      </c>
      <c r="P1682" s="7">
        <f t="shared" si="159"/>
        <v>47</v>
      </c>
      <c r="Q1682" t="str">
        <f t="shared" si="160"/>
        <v>music</v>
      </c>
      <c r="R1682" t="str">
        <f t="shared" si="161"/>
        <v>pop</v>
      </c>
      <c r="S1682" s="12">
        <f t="shared" si="156"/>
        <v>41802.757719907408</v>
      </c>
      <c r="T1682" s="12">
        <f t="shared" si="157"/>
        <v>41832.757719907408</v>
      </c>
      <c r="U1682" s="7">
        <f>Data[[#This Row],[goal]]*VLOOKUP(Data[[#This Row],[currency]], 'Exchange Rates'!$A$1:$C$14, 3, 0)</f>
        <v>1000</v>
      </c>
      <c r="V1682" s="7">
        <f>Data[[#This Row],[pledged]]*VLOOKUP(Data[[#This Row],[currency]], 'Exchange Rates'!$A$1:$C$14, 3, 0)</f>
        <v>1175</v>
      </c>
    </row>
    <row r="1683" spans="1:22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1.0142212307692309</v>
      </c>
      <c r="P1683" s="7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2">
        <f t="shared" si="156"/>
        <v>42774.121342592596</v>
      </c>
      <c r="T1683" s="12">
        <f t="shared" si="157"/>
        <v>42823.083333333328</v>
      </c>
      <c r="U1683" s="7">
        <f>Data[[#This Row],[goal]]*VLOOKUP(Data[[#This Row],[currency]], 'Exchange Rates'!$A$1:$C$14, 3, 0)</f>
        <v>65000</v>
      </c>
      <c r="V1683" s="7">
        <f>Data[[#This Row],[pledged]]*VLOOKUP(Data[[#This Row],[currency]], 'Exchange Rates'!$A$1:$C$14, 3, 0)</f>
        <v>65924.38</v>
      </c>
    </row>
    <row r="1684" spans="1:22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 s="7">
        <f t="shared" si="159"/>
        <v>0</v>
      </c>
      <c r="Q1684" t="str">
        <f t="shared" si="160"/>
        <v>music</v>
      </c>
      <c r="R1684" t="str">
        <f t="shared" si="161"/>
        <v>faith</v>
      </c>
      <c r="S1684" s="12">
        <f t="shared" si="156"/>
        <v>42779.21365740741</v>
      </c>
      <c r="T1684" s="12">
        <f t="shared" si="157"/>
        <v>42839.171990740739</v>
      </c>
      <c r="U1684" s="7">
        <f>Data[[#This Row],[goal]]*VLOOKUP(Data[[#This Row],[currency]], 'Exchange Rates'!$A$1:$C$14, 3, 0)</f>
        <v>6000</v>
      </c>
      <c r="V1684" s="7">
        <f>Data[[#This Row],[pledged]]*VLOOKUP(Data[[#This Row],[currency]], 'Exchange Rates'!$A$1:$C$14, 3, 0)</f>
        <v>0</v>
      </c>
    </row>
    <row r="1685" spans="1:22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0.21714285714285714</v>
      </c>
      <c r="P1685" s="7">
        <f t="shared" si="159"/>
        <v>76</v>
      </c>
      <c r="Q1685" t="str">
        <f t="shared" si="160"/>
        <v>music</v>
      </c>
      <c r="R1685" t="str">
        <f t="shared" si="161"/>
        <v>faith</v>
      </c>
      <c r="S1685" s="12">
        <f t="shared" si="156"/>
        <v>42808.781689814816</v>
      </c>
      <c r="T1685" s="12">
        <f t="shared" si="157"/>
        <v>42832.781689814816</v>
      </c>
      <c r="U1685" s="7">
        <f>Data[[#This Row],[goal]]*VLOOKUP(Data[[#This Row],[currency]], 'Exchange Rates'!$A$1:$C$14, 3, 0)</f>
        <v>2940</v>
      </c>
      <c r="V1685" s="7">
        <f>Data[[#This Row],[pledged]]*VLOOKUP(Data[[#This Row],[currency]], 'Exchange Rates'!$A$1:$C$14, 3, 0)</f>
        <v>638.4</v>
      </c>
    </row>
    <row r="1686" spans="1:22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1.0912500000000001</v>
      </c>
      <c r="P1686" s="7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2">
        <f t="shared" si="156"/>
        <v>42783.815289351856</v>
      </c>
      <c r="T1686" s="12">
        <f t="shared" si="157"/>
        <v>42811.773622685185</v>
      </c>
      <c r="U1686" s="7">
        <f>Data[[#This Row],[goal]]*VLOOKUP(Data[[#This Row],[currency]], 'Exchange Rates'!$A$1:$C$14, 3, 0)</f>
        <v>8000</v>
      </c>
      <c r="V1686" s="7">
        <f>Data[[#This Row],[pledged]]*VLOOKUP(Data[[#This Row],[currency]], 'Exchange Rates'!$A$1:$C$14, 3, 0)</f>
        <v>8730</v>
      </c>
    </row>
    <row r="1687" spans="1:22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1.0285714285714285</v>
      </c>
      <c r="P1687" s="7">
        <f t="shared" si="159"/>
        <v>24</v>
      </c>
      <c r="Q1687" t="str">
        <f t="shared" si="160"/>
        <v>music</v>
      </c>
      <c r="R1687" t="str">
        <f t="shared" si="161"/>
        <v>faith</v>
      </c>
      <c r="S1687" s="12">
        <f t="shared" si="156"/>
        <v>42788.2502662037</v>
      </c>
      <c r="T1687" s="12">
        <f t="shared" si="157"/>
        <v>42818.208599537036</v>
      </c>
      <c r="U1687" s="7">
        <f>Data[[#This Row],[goal]]*VLOOKUP(Data[[#This Row],[currency]], 'Exchange Rates'!$A$1:$C$14, 3, 0)</f>
        <v>350</v>
      </c>
      <c r="V1687" s="7">
        <f>Data[[#This Row],[pledged]]*VLOOKUP(Data[[#This Row],[currency]], 'Exchange Rates'!$A$1:$C$14, 3, 0)</f>
        <v>360</v>
      </c>
    </row>
    <row r="1688" spans="1:22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3.5999999999999999E-3</v>
      </c>
      <c r="P1688" s="7">
        <f t="shared" si="159"/>
        <v>18</v>
      </c>
      <c r="Q1688" t="str">
        <f t="shared" si="160"/>
        <v>music</v>
      </c>
      <c r="R1688" t="str">
        <f t="shared" si="161"/>
        <v>faith</v>
      </c>
      <c r="S1688" s="12">
        <f t="shared" si="156"/>
        <v>42792.843969907408</v>
      </c>
      <c r="T1688" s="12">
        <f t="shared" si="157"/>
        <v>42852.802303240736</v>
      </c>
      <c r="U1688" s="7">
        <f>Data[[#This Row],[goal]]*VLOOKUP(Data[[#This Row],[currency]], 'Exchange Rates'!$A$1:$C$14, 3, 0)</f>
        <v>6600</v>
      </c>
      <c r="V1688" s="7">
        <f>Data[[#This Row],[pledged]]*VLOOKUP(Data[[#This Row],[currency]], 'Exchange Rates'!$A$1:$C$14, 3, 0)</f>
        <v>23.76</v>
      </c>
    </row>
    <row r="1689" spans="1:22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0.3125</v>
      </c>
      <c r="P1689" s="7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2">
        <f t="shared" si="156"/>
        <v>42802.046817129631</v>
      </c>
      <c r="T1689" s="12">
        <f t="shared" si="157"/>
        <v>42835.84375</v>
      </c>
      <c r="U1689" s="7">
        <f>Data[[#This Row],[goal]]*VLOOKUP(Data[[#This Row],[currency]], 'Exchange Rates'!$A$1:$C$14, 3, 0)</f>
        <v>10000</v>
      </c>
      <c r="V1689" s="7">
        <f>Data[[#This Row],[pledged]]*VLOOKUP(Data[[#This Row],[currency]], 'Exchange Rates'!$A$1:$C$14, 3, 0)</f>
        <v>3125</v>
      </c>
    </row>
    <row r="1690" spans="1:22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0.443</v>
      </c>
      <c r="P1690" s="7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2">
        <f t="shared" si="156"/>
        <v>42804.534652777773</v>
      </c>
      <c r="T1690" s="12">
        <f t="shared" si="157"/>
        <v>42834.492986111116</v>
      </c>
      <c r="U1690" s="7">
        <f>Data[[#This Row],[goal]]*VLOOKUP(Data[[#This Row],[currency]], 'Exchange Rates'!$A$1:$C$14, 3, 0)</f>
        <v>4000</v>
      </c>
      <c r="V1690" s="7">
        <f>Data[[#This Row],[pledged]]*VLOOKUP(Data[[#This Row],[currency]], 'Exchange Rates'!$A$1:$C$14, 3, 0)</f>
        <v>1772</v>
      </c>
    </row>
    <row r="1691" spans="1:22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</v>
      </c>
      <c r="P1691" s="7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2">
        <f t="shared" si="156"/>
        <v>42780.942476851851</v>
      </c>
      <c r="T1691" s="12">
        <f t="shared" si="157"/>
        <v>42810.900810185187</v>
      </c>
      <c r="U1691" s="7">
        <f>Data[[#This Row],[goal]]*VLOOKUP(Data[[#This Row],[currency]], 'Exchange Rates'!$A$1:$C$14, 3, 0)</f>
        <v>2400</v>
      </c>
      <c r="V1691" s="7">
        <f>Data[[#This Row],[pledged]]*VLOOKUP(Data[[#This Row],[currency]], 'Exchange Rates'!$A$1:$C$14, 3, 0)</f>
        <v>2400</v>
      </c>
    </row>
    <row r="1692" spans="1:22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0.254</v>
      </c>
      <c r="P1692" s="7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2">
        <f t="shared" si="156"/>
        <v>42801.43104166667</v>
      </c>
      <c r="T1692" s="12">
        <f t="shared" si="157"/>
        <v>42831.389374999999</v>
      </c>
      <c r="U1692" s="7">
        <f>Data[[#This Row],[goal]]*VLOOKUP(Data[[#This Row],[currency]], 'Exchange Rates'!$A$1:$C$14, 3, 0)</f>
        <v>2500</v>
      </c>
      <c r="V1692" s="7">
        <f>Data[[#This Row],[pledged]]*VLOOKUP(Data[[#This Row],[currency]], 'Exchange Rates'!$A$1:$C$14, 3, 0)</f>
        <v>635</v>
      </c>
    </row>
    <row r="1693" spans="1:22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0.33473333333333333</v>
      </c>
      <c r="P1693" s="7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2">
        <f t="shared" si="156"/>
        <v>42795.701481481476</v>
      </c>
      <c r="T1693" s="12">
        <f t="shared" si="157"/>
        <v>42828.041666666672</v>
      </c>
      <c r="U1693" s="7">
        <f>Data[[#This Row],[goal]]*VLOOKUP(Data[[#This Row],[currency]], 'Exchange Rates'!$A$1:$C$14, 3, 0)</f>
        <v>30000</v>
      </c>
      <c r="V1693" s="7">
        <f>Data[[#This Row],[pledged]]*VLOOKUP(Data[[#This Row],[currency]], 'Exchange Rates'!$A$1:$C$14, 3, 0)</f>
        <v>10042</v>
      </c>
    </row>
    <row r="1694" spans="1:22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0.47799999999999998</v>
      </c>
      <c r="P1694" s="7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2">
        <f t="shared" si="156"/>
        <v>42788.151238425926</v>
      </c>
      <c r="T1694" s="12">
        <f t="shared" si="157"/>
        <v>42820.999305555553</v>
      </c>
      <c r="U1694" s="7">
        <f>Data[[#This Row],[goal]]*VLOOKUP(Data[[#This Row],[currency]], 'Exchange Rates'!$A$1:$C$14, 3, 0)</f>
        <v>5000</v>
      </c>
      <c r="V1694" s="7">
        <f>Data[[#This Row],[pledged]]*VLOOKUP(Data[[#This Row],[currency]], 'Exchange Rates'!$A$1:$C$14, 3, 0)</f>
        <v>2390</v>
      </c>
    </row>
    <row r="1695" spans="1:22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9.3333333333333338E-2</v>
      </c>
      <c r="P1695" s="7">
        <f t="shared" si="159"/>
        <v>35</v>
      </c>
      <c r="Q1695" t="str">
        <f t="shared" si="160"/>
        <v>music</v>
      </c>
      <c r="R1695" t="str">
        <f t="shared" si="161"/>
        <v>faith</v>
      </c>
      <c r="S1695" s="12">
        <f t="shared" si="156"/>
        <v>42803.920277777783</v>
      </c>
      <c r="T1695" s="12">
        <f t="shared" si="157"/>
        <v>42834.833333333328</v>
      </c>
      <c r="U1695" s="7">
        <f>Data[[#This Row],[goal]]*VLOOKUP(Data[[#This Row],[currency]], 'Exchange Rates'!$A$1:$C$14, 3, 0)</f>
        <v>2310</v>
      </c>
      <c r="V1695" s="7">
        <f>Data[[#This Row],[pledged]]*VLOOKUP(Data[[#This Row],[currency]], 'Exchange Rates'!$A$1:$C$14, 3, 0)</f>
        <v>215.6</v>
      </c>
    </row>
    <row r="1696" spans="1:22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5.0000000000000001E-4</v>
      </c>
      <c r="P1696" s="7">
        <f t="shared" si="159"/>
        <v>5</v>
      </c>
      <c r="Q1696" t="str">
        <f t="shared" si="160"/>
        <v>music</v>
      </c>
      <c r="R1696" t="str">
        <f t="shared" si="161"/>
        <v>faith</v>
      </c>
      <c r="S1696" s="12">
        <f t="shared" si="156"/>
        <v>42791.669837962967</v>
      </c>
      <c r="T1696" s="12">
        <f t="shared" si="157"/>
        <v>42821.191666666666</v>
      </c>
      <c r="U1696" s="7">
        <f>Data[[#This Row],[goal]]*VLOOKUP(Data[[#This Row],[currency]], 'Exchange Rates'!$A$1:$C$14, 3, 0)</f>
        <v>10000</v>
      </c>
      <c r="V1696" s="7">
        <f>Data[[#This Row],[pledged]]*VLOOKUP(Data[[#This Row],[currency]], 'Exchange Rates'!$A$1:$C$14, 3, 0)</f>
        <v>5</v>
      </c>
    </row>
    <row r="1697" spans="1:22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0.11708333333333333</v>
      </c>
      <c r="P1697" s="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2">
        <f t="shared" si="156"/>
        <v>42801.031412037039</v>
      </c>
      <c r="T1697" s="12">
        <f t="shared" si="157"/>
        <v>42835.041666666672</v>
      </c>
      <c r="U1697" s="7">
        <f>Data[[#This Row],[goal]]*VLOOKUP(Data[[#This Row],[currency]], 'Exchange Rates'!$A$1:$C$14, 3, 0)</f>
        <v>12000</v>
      </c>
      <c r="V1697" s="7">
        <f>Data[[#This Row],[pledged]]*VLOOKUP(Data[[#This Row],[currency]], 'Exchange Rates'!$A$1:$C$14, 3, 0)</f>
        <v>1405</v>
      </c>
    </row>
    <row r="1698" spans="1:22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 s="7">
        <f t="shared" si="159"/>
        <v>0</v>
      </c>
      <c r="Q1698" t="str">
        <f t="shared" si="160"/>
        <v>music</v>
      </c>
      <c r="R1698" t="str">
        <f t="shared" si="161"/>
        <v>faith</v>
      </c>
      <c r="S1698" s="12">
        <f t="shared" si="156"/>
        <v>42796.069571759261</v>
      </c>
      <c r="T1698" s="12">
        <f t="shared" si="157"/>
        <v>42826.027905092589</v>
      </c>
      <c r="U1698" s="7">
        <f>Data[[#This Row],[goal]]*VLOOKUP(Data[[#This Row],[currency]], 'Exchange Rates'!$A$1:$C$14, 3, 0)</f>
        <v>300000</v>
      </c>
      <c r="V1698" s="7">
        <f>Data[[#This Row],[pledged]]*VLOOKUP(Data[[#This Row],[currency]], 'Exchange Rates'!$A$1:$C$14, 3, 0)</f>
        <v>0</v>
      </c>
    </row>
    <row r="1699" spans="1:22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0.20208000000000001</v>
      </c>
      <c r="P1699" s="7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2">
        <f t="shared" si="156"/>
        <v>42805.032962962956</v>
      </c>
      <c r="T1699" s="12">
        <f t="shared" si="157"/>
        <v>42834.991296296299</v>
      </c>
      <c r="U1699" s="7">
        <f>Data[[#This Row],[goal]]*VLOOKUP(Data[[#This Row],[currency]], 'Exchange Rates'!$A$1:$C$14, 3, 0)</f>
        <v>12500</v>
      </c>
      <c r="V1699" s="7">
        <f>Data[[#This Row],[pledged]]*VLOOKUP(Data[[#This Row],[currency]], 'Exchange Rates'!$A$1:$C$14, 3, 0)</f>
        <v>2526</v>
      </c>
    </row>
    <row r="1700" spans="1:22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 s="7">
        <f t="shared" si="159"/>
        <v>0</v>
      </c>
      <c r="Q1700" t="str">
        <f t="shared" si="160"/>
        <v>music</v>
      </c>
      <c r="R1700" t="str">
        <f t="shared" si="161"/>
        <v>faith</v>
      </c>
      <c r="S1700" s="12">
        <f t="shared" si="156"/>
        <v>42796.207870370374</v>
      </c>
      <c r="T1700" s="12">
        <f t="shared" si="157"/>
        <v>42820.147916666669</v>
      </c>
      <c r="U1700" s="7">
        <f>Data[[#This Row],[goal]]*VLOOKUP(Data[[#This Row],[currency]], 'Exchange Rates'!$A$1:$C$14, 3, 0)</f>
        <v>125000</v>
      </c>
      <c r="V1700" s="7">
        <f>Data[[#This Row],[pledged]]*VLOOKUP(Data[[#This Row],[currency]], 'Exchange Rates'!$A$1:$C$14, 3, 0)</f>
        <v>0</v>
      </c>
    </row>
    <row r="1701" spans="1:22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4.2311459353574929E-2</v>
      </c>
      <c r="P1701" s="7">
        <f t="shared" si="159"/>
        <v>54</v>
      </c>
      <c r="Q1701" t="str">
        <f t="shared" si="160"/>
        <v>music</v>
      </c>
      <c r="R1701" t="str">
        <f t="shared" si="161"/>
        <v>faith</v>
      </c>
      <c r="S1701" s="12">
        <f t="shared" si="156"/>
        <v>42806.863946759258</v>
      </c>
      <c r="T1701" s="12">
        <f t="shared" si="157"/>
        <v>42836.863946759258</v>
      </c>
      <c r="U1701" s="7">
        <f>Data[[#This Row],[goal]]*VLOOKUP(Data[[#This Row],[currency]], 'Exchange Rates'!$A$1:$C$14, 3, 0)</f>
        <v>5105</v>
      </c>
      <c r="V1701" s="7">
        <f>Data[[#This Row],[pledged]]*VLOOKUP(Data[[#This Row],[currency]], 'Exchange Rates'!$A$1:$C$14, 3, 0)</f>
        <v>216</v>
      </c>
    </row>
    <row r="1702" spans="1:22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0.2606</v>
      </c>
      <c r="P1702" s="7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2">
        <f t="shared" si="156"/>
        <v>42796.071643518517</v>
      </c>
      <c r="T1702" s="12">
        <f t="shared" si="157"/>
        <v>42826.166666666672</v>
      </c>
      <c r="U1702" s="7">
        <f>Data[[#This Row],[goal]]*VLOOKUP(Data[[#This Row],[currency]], 'Exchange Rates'!$A$1:$C$14, 3, 0)</f>
        <v>20000</v>
      </c>
      <c r="V1702" s="7">
        <f>Data[[#This Row],[pledged]]*VLOOKUP(Data[[#This Row],[currency]], 'Exchange Rates'!$A$1:$C$14, 3, 0)</f>
        <v>5212</v>
      </c>
    </row>
    <row r="1703" spans="1:22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1.9801980198019802E-3</v>
      </c>
      <c r="P1703" s="7">
        <f t="shared" si="159"/>
        <v>5</v>
      </c>
      <c r="Q1703" t="str">
        <f t="shared" si="160"/>
        <v>music</v>
      </c>
      <c r="R1703" t="str">
        <f t="shared" si="161"/>
        <v>faith</v>
      </c>
      <c r="S1703" s="12">
        <f t="shared" si="156"/>
        <v>41989.664409722223</v>
      </c>
      <c r="T1703" s="12">
        <f t="shared" si="157"/>
        <v>42019.664409722223</v>
      </c>
      <c r="U1703" s="7">
        <f>Data[[#This Row],[goal]]*VLOOKUP(Data[[#This Row],[currency]], 'Exchange Rates'!$A$1:$C$14, 3, 0)</f>
        <v>5050</v>
      </c>
      <c r="V1703" s="7">
        <f>Data[[#This Row],[pledged]]*VLOOKUP(Data[[#This Row],[currency]], 'Exchange Rates'!$A$1:$C$14, 3, 0)</f>
        <v>10</v>
      </c>
    </row>
    <row r="1704" spans="1:22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6.0606060606060605E-5</v>
      </c>
      <c r="P1704" s="7">
        <f t="shared" si="159"/>
        <v>1</v>
      </c>
      <c r="Q1704" t="str">
        <f t="shared" si="160"/>
        <v>music</v>
      </c>
      <c r="R1704" t="str">
        <f t="shared" si="161"/>
        <v>faith</v>
      </c>
      <c r="S1704" s="12">
        <f t="shared" si="156"/>
        <v>42063.869791666672</v>
      </c>
      <c r="T1704" s="12">
        <f t="shared" si="157"/>
        <v>42093.828125</v>
      </c>
      <c r="U1704" s="7">
        <f>Data[[#This Row],[goal]]*VLOOKUP(Data[[#This Row],[currency]], 'Exchange Rates'!$A$1:$C$14, 3, 0)</f>
        <v>16500</v>
      </c>
      <c r="V1704" s="7">
        <f>Data[[#This Row],[pledged]]*VLOOKUP(Data[[#This Row],[currency]], 'Exchange Rates'!$A$1:$C$14, 3, 0)</f>
        <v>1</v>
      </c>
    </row>
    <row r="1705" spans="1:22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1.0200000000000001E-2</v>
      </c>
      <c r="P1705" s="7">
        <f t="shared" si="159"/>
        <v>25.5</v>
      </c>
      <c r="Q1705" t="str">
        <f t="shared" si="160"/>
        <v>music</v>
      </c>
      <c r="R1705" t="str">
        <f t="shared" si="161"/>
        <v>faith</v>
      </c>
      <c r="S1705" s="12">
        <f t="shared" si="156"/>
        <v>42187.281678240746</v>
      </c>
      <c r="T1705" s="12">
        <f t="shared" si="157"/>
        <v>42247.281678240746</v>
      </c>
      <c r="U1705" s="7">
        <f>Data[[#This Row],[goal]]*VLOOKUP(Data[[#This Row],[currency]], 'Exchange Rates'!$A$1:$C$14, 3, 0)</f>
        <v>5000</v>
      </c>
      <c r="V1705" s="7">
        <f>Data[[#This Row],[pledged]]*VLOOKUP(Data[[#This Row],[currency]], 'Exchange Rates'!$A$1:$C$14, 3, 0)</f>
        <v>51</v>
      </c>
    </row>
    <row r="1706" spans="1:22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0.65100000000000002</v>
      </c>
      <c r="P1706" s="7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2">
        <f t="shared" si="156"/>
        <v>42021.139733796299</v>
      </c>
      <c r="T1706" s="12">
        <f t="shared" si="157"/>
        <v>42051.139733796299</v>
      </c>
      <c r="U1706" s="7">
        <f>Data[[#This Row],[goal]]*VLOOKUP(Data[[#This Row],[currency]], 'Exchange Rates'!$A$1:$C$14, 3, 0)</f>
        <v>2000</v>
      </c>
      <c r="V1706" s="7">
        <f>Data[[#This Row],[pledged]]*VLOOKUP(Data[[#This Row],[currency]], 'Exchange Rates'!$A$1:$C$14, 3, 0)</f>
        <v>1302</v>
      </c>
    </row>
    <row r="1707" spans="1:22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 s="7">
        <f t="shared" si="159"/>
        <v>0</v>
      </c>
      <c r="Q1707" t="str">
        <f t="shared" si="160"/>
        <v>music</v>
      </c>
      <c r="R1707" t="str">
        <f t="shared" si="161"/>
        <v>faith</v>
      </c>
      <c r="S1707" s="12">
        <f t="shared" si="156"/>
        <v>42245.016736111109</v>
      </c>
      <c r="T1707" s="12">
        <f t="shared" si="157"/>
        <v>42256.666666666672</v>
      </c>
      <c r="U1707" s="7">
        <f>Data[[#This Row],[goal]]*VLOOKUP(Data[[#This Row],[currency]], 'Exchange Rates'!$A$1:$C$14, 3, 0)</f>
        <v>2000</v>
      </c>
      <c r="V1707" s="7">
        <f>Data[[#This Row],[pledged]]*VLOOKUP(Data[[#This Row],[currency]], 'Exchange Rates'!$A$1:$C$14, 3, 0)</f>
        <v>0</v>
      </c>
    </row>
    <row r="1708" spans="1:22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 s="7">
        <f t="shared" si="159"/>
        <v>0</v>
      </c>
      <c r="Q1708" t="str">
        <f t="shared" si="160"/>
        <v>music</v>
      </c>
      <c r="R1708" t="str">
        <f t="shared" si="161"/>
        <v>faith</v>
      </c>
      <c r="S1708" s="12">
        <f t="shared" si="156"/>
        <v>42179.306388888886</v>
      </c>
      <c r="T1708" s="12">
        <f t="shared" si="157"/>
        <v>42239.306388888886</v>
      </c>
      <c r="U1708" s="7">
        <f>Data[[#This Row],[goal]]*VLOOKUP(Data[[#This Row],[currency]], 'Exchange Rates'!$A$1:$C$14, 3, 0)</f>
        <v>4620</v>
      </c>
      <c r="V1708" s="7">
        <f>Data[[#This Row],[pledged]]*VLOOKUP(Data[[#This Row],[currency]], 'Exchange Rates'!$A$1:$C$14, 3, 0)</f>
        <v>0</v>
      </c>
    </row>
    <row r="1709" spans="1:22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9.74E-2</v>
      </c>
      <c r="P1709" s="7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2">
        <f t="shared" si="156"/>
        <v>42427.721006944441</v>
      </c>
      <c r="T1709" s="12">
        <f t="shared" si="157"/>
        <v>42457.679340277777</v>
      </c>
      <c r="U1709" s="7">
        <f>Data[[#This Row],[goal]]*VLOOKUP(Data[[#This Row],[currency]], 'Exchange Rates'!$A$1:$C$14, 3, 0)</f>
        <v>5000</v>
      </c>
      <c r="V1709" s="7">
        <f>Data[[#This Row],[pledged]]*VLOOKUP(Data[[#This Row],[currency]], 'Exchange Rates'!$A$1:$C$14, 3, 0)</f>
        <v>487</v>
      </c>
    </row>
    <row r="1710" spans="1:22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 s="7">
        <f t="shared" si="159"/>
        <v>0</v>
      </c>
      <c r="Q1710" t="str">
        <f t="shared" si="160"/>
        <v>music</v>
      </c>
      <c r="R1710" t="str">
        <f t="shared" si="161"/>
        <v>faith</v>
      </c>
      <c r="S1710" s="12">
        <f t="shared" si="156"/>
        <v>42451.866967592592</v>
      </c>
      <c r="T1710" s="12">
        <f t="shared" si="157"/>
        <v>42491.866967592592</v>
      </c>
      <c r="U1710" s="7">
        <f>Data[[#This Row],[goal]]*VLOOKUP(Data[[#This Row],[currency]], 'Exchange Rates'!$A$1:$C$14, 3, 0)</f>
        <v>7000</v>
      </c>
      <c r="V1710" s="7">
        <f>Data[[#This Row],[pledged]]*VLOOKUP(Data[[#This Row],[currency]], 'Exchange Rates'!$A$1:$C$14, 3, 0)</f>
        <v>0</v>
      </c>
    </row>
    <row r="1711" spans="1:22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4.8571428571428571E-2</v>
      </c>
      <c r="P1711" s="7">
        <f t="shared" si="159"/>
        <v>21.25</v>
      </c>
      <c r="Q1711" t="str">
        <f t="shared" si="160"/>
        <v>music</v>
      </c>
      <c r="R1711" t="str">
        <f t="shared" si="161"/>
        <v>faith</v>
      </c>
      <c r="S1711" s="12">
        <f t="shared" si="156"/>
        <v>41841.56381944444</v>
      </c>
      <c r="T1711" s="12">
        <f t="shared" si="157"/>
        <v>41882.818749999999</v>
      </c>
      <c r="U1711" s="7">
        <f>Data[[#This Row],[goal]]*VLOOKUP(Data[[#This Row],[currency]], 'Exchange Rates'!$A$1:$C$14, 3, 0)</f>
        <v>1750</v>
      </c>
      <c r="V1711" s="7">
        <f>Data[[#This Row],[pledged]]*VLOOKUP(Data[[#This Row],[currency]], 'Exchange Rates'!$A$1:$C$14, 3, 0)</f>
        <v>85</v>
      </c>
    </row>
    <row r="1712" spans="1:22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6.7999999999999996E-3</v>
      </c>
      <c r="P1712" s="7">
        <f t="shared" si="159"/>
        <v>34</v>
      </c>
      <c r="Q1712" t="str">
        <f t="shared" si="160"/>
        <v>music</v>
      </c>
      <c r="R1712" t="str">
        <f t="shared" si="161"/>
        <v>faith</v>
      </c>
      <c r="S1712" s="12">
        <f t="shared" si="156"/>
        <v>42341.59129629629</v>
      </c>
      <c r="T1712" s="12">
        <f t="shared" si="157"/>
        <v>42387.541666666672</v>
      </c>
      <c r="U1712" s="7">
        <f>Data[[#This Row],[goal]]*VLOOKUP(Data[[#This Row],[currency]], 'Exchange Rates'!$A$1:$C$14, 3, 0)</f>
        <v>4200</v>
      </c>
      <c r="V1712" s="7">
        <f>Data[[#This Row],[pledged]]*VLOOKUP(Data[[#This Row],[currency]], 'Exchange Rates'!$A$1:$C$14, 3, 0)</f>
        <v>28.56</v>
      </c>
    </row>
    <row r="1713" spans="1:22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0.105</v>
      </c>
      <c r="P1713" s="7">
        <f t="shared" si="159"/>
        <v>525</v>
      </c>
      <c r="Q1713" t="str">
        <f t="shared" si="160"/>
        <v>music</v>
      </c>
      <c r="R1713" t="str">
        <f t="shared" si="161"/>
        <v>faith</v>
      </c>
      <c r="S1713" s="12">
        <f t="shared" si="156"/>
        <v>41852.646226851852</v>
      </c>
      <c r="T1713" s="12">
        <f t="shared" si="157"/>
        <v>41883.646226851852</v>
      </c>
      <c r="U1713" s="7">
        <f>Data[[#This Row],[goal]]*VLOOKUP(Data[[#This Row],[currency]], 'Exchange Rates'!$A$1:$C$14, 3, 0)</f>
        <v>10000</v>
      </c>
      <c r="V1713" s="7">
        <f>Data[[#This Row],[pledged]]*VLOOKUP(Data[[#This Row],[currency]], 'Exchange Rates'!$A$1:$C$14, 3, 0)</f>
        <v>1050</v>
      </c>
    </row>
    <row r="1714" spans="1:22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 s="7">
        <f t="shared" si="159"/>
        <v>0</v>
      </c>
      <c r="Q1714" t="str">
        <f t="shared" si="160"/>
        <v>music</v>
      </c>
      <c r="R1714" t="str">
        <f t="shared" si="161"/>
        <v>faith</v>
      </c>
      <c r="S1714" s="12">
        <f t="shared" si="156"/>
        <v>42125.913807870369</v>
      </c>
      <c r="T1714" s="12">
        <f t="shared" si="157"/>
        <v>42185.913807870369</v>
      </c>
      <c r="U1714" s="7">
        <f>Data[[#This Row],[goal]]*VLOOKUP(Data[[#This Row],[currency]], 'Exchange Rates'!$A$1:$C$14, 3, 0)</f>
        <v>5000</v>
      </c>
      <c r="V1714" s="7">
        <f>Data[[#This Row],[pledged]]*VLOOKUP(Data[[#This Row],[currency]], 'Exchange Rates'!$A$1:$C$14, 3, 0)</f>
        <v>0</v>
      </c>
    </row>
    <row r="1715" spans="1:22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1.6666666666666666E-2</v>
      </c>
      <c r="P1715" s="7">
        <f t="shared" si="159"/>
        <v>50</v>
      </c>
      <c r="Q1715" t="str">
        <f t="shared" si="160"/>
        <v>music</v>
      </c>
      <c r="R1715" t="str">
        <f t="shared" si="161"/>
        <v>faith</v>
      </c>
      <c r="S1715" s="12">
        <f t="shared" si="156"/>
        <v>41887.801064814819</v>
      </c>
      <c r="T1715" s="12">
        <f t="shared" si="157"/>
        <v>41917.801064814819</v>
      </c>
      <c r="U1715" s="7">
        <f>Data[[#This Row],[goal]]*VLOOKUP(Data[[#This Row],[currency]], 'Exchange Rates'!$A$1:$C$14, 3, 0)</f>
        <v>3000</v>
      </c>
      <c r="V1715" s="7">
        <f>Data[[#This Row],[pledged]]*VLOOKUP(Data[[#This Row],[currency]], 'Exchange Rates'!$A$1:$C$14, 3, 0)</f>
        <v>50</v>
      </c>
    </row>
    <row r="1716" spans="1:22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7.868E-2</v>
      </c>
      <c r="P1716" s="7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2">
        <f t="shared" si="156"/>
        <v>42095.918530092589</v>
      </c>
      <c r="T1716" s="12">
        <f t="shared" si="157"/>
        <v>42125.918530092589</v>
      </c>
      <c r="U1716" s="7">
        <f>Data[[#This Row],[goal]]*VLOOKUP(Data[[#This Row],[currency]], 'Exchange Rates'!$A$1:$C$14, 3, 0)</f>
        <v>25000</v>
      </c>
      <c r="V1716" s="7">
        <f>Data[[#This Row],[pledged]]*VLOOKUP(Data[[#This Row],[currency]], 'Exchange Rates'!$A$1:$C$14, 3, 0)</f>
        <v>1967</v>
      </c>
    </row>
    <row r="1717" spans="1:22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2.2000000000000001E-3</v>
      </c>
      <c r="P1717" s="7">
        <f t="shared" si="159"/>
        <v>5.5</v>
      </c>
      <c r="Q1717" t="str">
        <f t="shared" si="160"/>
        <v>music</v>
      </c>
      <c r="R1717" t="str">
        <f t="shared" si="161"/>
        <v>faith</v>
      </c>
      <c r="S1717" s="12">
        <f t="shared" si="156"/>
        <v>42064.217418981483</v>
      </c>
      <c r="T1717" s="12">
        <f t="shared" si="157"/>
        <v>42094.140277777777</v>
      </c>
      <c r="U1717" s="7">
        <f>Data[[#This Row],[goal]]*VLOOKUP(Data[[#This Row],[currency]], 'Exchange Rates'!$A$1:$C$14, 3, 0)</f>
        <v>5000</v>
      </c>
      <c r="V1717" s="7">
        <f>Data[[#This Row],[pledged]]*VLOOKUP(Data[[#This Row],[currency]], 'Exchange Rates'!$A$1:$C$14, 3, 0)</f>
        <v>11</v>
      </c>
    </row>
    <row r="1718" spans="1:22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7.4999999999999997E-2</v>
      </c>
      <c r="P1718" s="7">
        <f t="shared" si="159"/>
        <v>50</v>
      </c>
      <c r="Q1718" t="str">
        <f t="shared" si="160"/>
        <v>music</v>
      </c>
      <c r="R1718" t="str">
        <f t="shared" si="161"/>
        <v>faith</v>
      </c>
      <c r="S1718" s="12">
        <f t="shared" si="156"/>
        <v>42673.577534722222</v>
      </c>
      <c r="T1718" s="12">
        <f t="shared" si="157"/>
        <v>42713.619201388887</v>
      </c>
      <c r="U1718" s="7">
        <f>Data[[#This Row],[goal]]*VLOOKUP(Data[[#This Row],[currency]], 'Exchange Rates'!$A$1:$C$14, 3, 0)</f>
        <v>2000</v>
      </c>
      <c r="V1718" s="7">
        <f>Data[[#This Row],[pledged]]*VLOOKUP(Data[[#This Row],[currency]], 'Exchange Rates'!$A$1:$C$14, 3, 0)</f>
        <v>150</v>
      </c>
    </row>
    <row r="1719" spans="1:22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0.42725880551301687</v>
      </c>
      <c r="P1719" s="7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2">
        <f t="shared" si="156"/>
        <v>42460.98192129629</v>
      </c>
      <c r="T1719" s="12">
        <f t="shared" si="157"/>
        <v>42481.166666666672</v>
      </c>
      <c r="U1719" s="7">
        <f>Data[[#This Row],[goal]]*VLOOKUP(Data[[#This Row],[currency]], 'Exchange Rates'!$A$1:$C$14, 3, 0)</f>
        <v>3265</v>
      </c>
      <c r="V1719" s="7">
        <f>Data[[#This Row],[pledged]]*VLOOKUP(Data[[#This Row],[currency]], 'Exchange Rates'!$A$1:$C$14, 3, 0)</f>
        <v>1395</v>
      </c>
    </row>
    <row r="1720" spans="1:22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2.142857142857143E-3</v>
      </c>
      <c r="P1720" s="7">
        <f t="shared" si="159"/>
        <v>37.5</v>
      </c>
      <c r="Q1720" t="str">
        <f t="shared" si="160"/>
        <v>music</v>
      </c>
      <c r="R1720" t="str">
        <f t="shared" si="161"/>
        <v>faith</v>
      </c>
      <c r="S1720" s="12">
        <f t="shared" si="156"/>
        <v>42460.610520833332</v>
      </c>
      <c r="T1720" s="12">
        <f t="shared" si="157"/>
        <v>42504.207638888889</v>
      </c>
      <c r="U1720" s="7">
        <f>Data[[#This Row],[goal]]*VLOOKUP(Data[[#This Row],[currency]], 'Exchange Rates'!$A$1:$C$14, 3, 0)</f>
        <v>35000</v>
      </c>
      <c r="V1720" s="7">
        <f>Data[[#This Row],[pledged]]*VLOOKUP(Data[[#This Row],[currency]], 'Exchange Rates'!$A$1:$C$14, 3, 0)</f>
        <v>75</v>
      </c>
    </row>
    <row r="1721" spans="1:22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8.7500000000000008E-3</v>
      </c>
      <c r="P1721" s="7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2">
        <f t="shared" si="156"/>
        <v>41869.534618055557</v>
      </c>
      <c r="T1721" s="12">
        <f t="shared" si="157"/>
        <v>41899.534618055557</v>
      </c>
      <c r="U1721" s="7">
        <f>Data[[#This Row],[goal]]*VLOOKUP(Data[[#This Row],[currency]], 'Exchange Rates'!$A$1:$C$14, 3, 0)</f>
        <v>4000</v>
      </c>
      <c r="V1721" s="7">
        <f>Data[[#This Row],[pledged]]*VLOOKUP(Data[[#This Row],[currency]], 'Exchange Rates'!$A$1:$C$14, 3, 0)</f>
        <v>35</v>
      </c>
    </row>
    <row r="1722" spans="1:22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5.6250000000000001E-2</v>
      </c>
      <c r="P1722" s="7">
        <f t="shared" si="159"/>
        <v>28.125</v>
      </c>
      <c r="Q1722" t="str">
        <f t="shared" si="160"/>
        <v>music</v>
      </c>
      <c r="R1722" t="str">
        <f t="shared" si="161"/>
        <v>faith</v>
      </c>
      <c r="S1722" s="12">
        <f t="shared" si="156"/>
        <v>41922.783229166671</v>
      </c>
      <c r="T1722" s="12">
        <f t="shared" si="157"/>
        <v>41952.824895833335</v>
      </c>
      <c r="U1722" s="7">
        <f>Data[[#This Row],[goal]]*VLOOKUP(Data[[#This Row],[currency]], 'Exchange Rates'!$A$1:$C$14, 3, 0)</f>
        <v>4000</v>
      </c>
      <c r="V1722" s="7">
        <f>Data[[#This Row],[pledged]]*VLOOKUP(Data[[#This Row],[currency]], 'Exchange Rates'!$A$1:$C$14, 3, 0)</f>
        <v>225</v>
      </c>
    </row>
    <row r="1723" spans="1:22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 s="7">
        <f t="shared" si="159"/>
        <v>0</v>
      </c>
      <c r="Q1723" t="str">
        <f t="shared" si="160"/>
        <v>music</v>
      </c>
      <c r="R1723" t="str">
        <f t="shared" si="161"/>
        <v>faith</v>
      </c>
      <c r="S1723" s="12">
        <f t="shared" si="156"/>
        <v>42319.461377314816</v>
      </c>
      <c r="T1723" s="12">
        <f t="shared" si="157"/>
        <v>42349.461377314816</v>
      </c>
      <c r="U1723" s="7">
        <f>Data[[#This Row],[goal]]*VLOOKUP(Data[[#This Row],[currency]], 'Exchange Rates'!$A$1:$C$14, 3, 0)</f>
        <v>5000</v>
      </c>
      <c r="V1723" s="7">
        <f>Data[[#This Row],[pledged]]*VLOOKUP(Data[[#This Row],[currency]], 'Exchange Rates'!$A$1:$C$14, 3, 0)</f>
        <v>0</v>
      </c>
    </row>
    <row r="1724" spans="1:22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3.4722222222222224E-4</v>
      </c>
      <c r="P1724" s="7">
        <f t="shared" si="159"/>
        <v>1</v>
      </c>
      <c r="Q1724" t="str">
        <f t="shared" si="160"/>
        <v>music</v>
      </c>
      <c r="R1724" t="str">
        <f t="shared" si="161"/>
        <v>faith</v>
      </c>
      <c r="S1724" s="12">
        <f t="shared" si="156"/>
        <v>42425.960983796293</v>
      </c>
      <c r="T1724" s="12">
        <f t="shared" si="157"/>
        <v>42463.006944444445</v>
      </c>
      <c r="U1724" s="7">
        <f>Data[[#This Row],[goal]]*VLOOKUP(Data[[#This Row],[currency]], 'Exchange Rates'!$A$1:$C$14, 3, 0)</f>
        <v>2880</v>
      </c>
      <c r="V1724" s="7">
        <f>Data[[#This Row],[pledged]]*VLOOKUP(Data[[#This Row],[currency]], 'Exchange Rates'!$A$1:$C$14, 3, 0)</f>
        <v>1</v>
      </c>
    </row>
    <row r="1725" spans="1:22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6.5000000000000002E-2</v>
      </c>
      <c r="P1725" s="7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2">
        <f t="shared" si="156"/>
        <v>42129.82540509259</v>
      </c>
      <c r="T1725" s="12">
        <f t="shared" si="157"/>
        <v>42186.25</v>
      </c>
      <c r="U1725" s="7">
        <f>Data[[#This Row],[goal]]*VLOOKUP(Data[[#This Row],[currency]], 'Exchange Rates'!$A$1:$C$14, 3, 0)</f>
        <v>10000</v>
      </c>
      <c r="V1725" s="7">
        <f>Data[[#This Row],[pledged]]*VLOOKUP(Data[[#This Row],[currency]], 'Exchange Rates'!$A$1:$C$14, 3, 0)</f>
        <v>650</v>
      </c>
    </row>
    <row r="1726" spans="1:22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5.8333333333333336E-3</v>
      </c>
      <c r="P1726" s="7">
        <f t="shared" si="159"/>
        <v>8.75</v>
      </c>
      <c r="Q1726" t="str">
        <f t="shared" si="160"/>
        <v>music</v>
      </c>
      <c r="R1726" t="str">
        <f t="shared" si="161"/>
        <v>faith</v>
      </c>
      <c r="S1726" s="12">
        <f t="shared" si="156"/>
        <v>41912.932430555556</v>
      </c>
      <c r="T1726" s="12">
        <f t="shared" si="157"/>
        <v>41942.932430555556</v>
      </c>
      <c r="U1726" s="7">
        <f>Data[[#This Row],[goal]]*VLOOKUP(Data[[#This Row],[currency]], 'Exchange Rates'!$A$1:$C$14, 3, 0)</f>
        <v>6000</v>
      </c>
      <c r="V1726" s="7">
        <f>Data[[#This Row],[pledged]]*VLOOKUP(Data[[#This Row],[currency]], 'Exchange Rates'!$A$1:$C$14, 3, 0)</f>
        <v>35</v>
      </c>
    </row>
    <row r="1727" spans="1:22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0.10181818181818182</v>
      </c>
      <c r="P1727" s="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2">
        <f t="shared" si="156"/>
        <v>41845.968159722222</v>
      </c>
      <c r="T1727" s="12">
        <f t="shared" si="157"/>
        <v>41875.968159722222</v>
      </c>
      <c r="U1727" s="7">
        <f>Data[[#This Row],[goal]]*VLOOKUP(Data[[#This Row],[currency]], 'Exchange Rates'!$A$1:$C$14, 3, 0)</f>
        <v>5500</v>
      </c>
      <c r="V1727" s="7">
        <f>Data[[#This Row],[pledged]]*VLOOKUP(Data[[#This Row],[currency]], 'Exchange Rates'!$A$1:$C$14, 3, 0)</f>
        <v>560</v>
      </c>
    </row>
    <row r="1728" spans="1:22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0.33784615384615385</v>
      </c>
      <c r="P1728" s="7">
        <f t="shared" si="159"/>
        <v>137.25</v>
      </c>
      <c r="Q1728" t="str">
        <f t="shared" si="160"/>
        <v>music</v>
      </c>
      <c r="R1728" t="str">
        <f t="shared" si="161"/>
        <v>faith</v>
      </c>
      <c r="S1728" s="12">
        <f t="shared" si="156"/>
        <v>41788.919722222221</v>
      </c>
      <c r="T1728" s="12">
        <f t="shared" si="157"/>
        <v>41817.919722222221</v>
      </c>
      <c r="U1728" s="7">
        <f>Data[[#This Row],[goal]]*VLOOKUP(Data[[#This Row],[currency]], 'Exchange Rates'!$A$1:$C$14, 3, 0)</f>
        <v>6500</v>
      </c>
      <c r="V1728" s="7">
        <f>Data[[#This Row],[pledged]]*VLOOKUP(Data[[#This Row],[currency]], 'Exchange Rates'!$A$1:$C$14, 3, 0)</f>
        <v>2196</v>
      </c>
    </row>
    <row r="1729" spans="1:22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3.3333333333333332E-4</v>
      </c>
      <c r="P1729" s="7">
        <f t="shared" si="159"/>
        <v>1</v>
      </c>
      <c r="Q1729" t="str">
        <f t="shared" si="160"/>
        <v>music</v>
      </c>
      <c r="R1729" t="str">
        <f t="shared" si="161"/>
        <v>faith</v>
      </c>
      <c r="S1729" s="12">
        <f t="shared" si="156"/>
        <v>42044.927974537044</v>
      </c>
      <c r="T1729" s="12">
        <f t="shared" si="157"/>
        <v>42099.458333333328</v>
      </c>
      <c r="U1729" s="7">
        <f>Data[[#This Row],[goal]]*VLOOKUP(Data[[#This Row],[currency]], 'Exchange Rates'!$A$1:$C$14, 3, 0)</f>
        <v>2310</v>
      </c>
      <c r="V1729" s="7">
        <f>Data[[#This Row],[pledged]]*VLOOKUP(Data[[#This Row],[currency]], 'Exchange Rates'!$A$1:$C$14, 3, 0)</f>
        <v>0.77</v>
      </c>
    </row>
    <row r="1730" spans="1:22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0.68400000000000005</v>
      </c>
      <c r="P1730" s="7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2">
        <f t="shared" ref="S1730:S1793" si="162">(((J1730/60)/60)/24)+DATE(1970,1,1)</f>
        <v>42268.625856481478</v>
      </c>
      <c r="T1730" s="12">
        <f t="shared" ref="T1730:T1793" si="163">(((I1730/60)/60)/24)+DATE(1970,1,1)</f>
        <v>42298.625856481478</v>
      </c>
      <c r="U1730" s="7">
        <f>Data[[#This Row],[goal]]*VLOOKUP(Data[[#This Row],[currency]], 'Exchange Rates'!$A$1:$C$14, 3, 0)</f>
        <v>1250</v>
      </c>
      <c r="V1730" s="7">
        <f>Data[[#This Row],[pledged]]*VLOOKUP(Data[[#This Row],[currency]], 'Exchange Rates'!$A$1:$C$14, 3, 0)</f>
        <v>855</v>
      </c>
    </row>
    <row r="1731" spans="1:22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E1731/D1731</f>
        <v>0</v>
      </c>
      <c r="P1731" s="7">
        <f t="shared" ref="P1731:P1794" si="165">IF(L1731 = 0, 0, E1731/L1731)</f>
        <v>0</v>
      </c>
      <c r="Q1731" t="str">
        <f t="shared" ref="Q1731:Q1794" si="166">MID(N1731, 1, FIND("/", N1731)-1)</f>
        <v>music</v>
      </c>
      <c r="R1731" t="str">
        <f t="shared" ref="R1731:R1794" si="167">MID(N1731,  FIND("/", N1731)+1, 100)</f>
        <v>faith</v>
      </c>
      <c r="S1731" s="12">
        <f t="shared" si="162"/>
        <v>42471.052152777775</v>
      </c>
      <c r="T1731" s="12">
        <f t="shared" si="163"/>
        <v>42531.052152777775</v>
      </c>
      <c r="U1731" s="7">
        <f>Data[[#This Row],[goal]]*VLOOKUP(Data[[#This Row],[currency]], 'Exchange Rates'!$A$1:$C$14, 3, 0)</f>
        <v>10000</v>
      </c>
      <c r="V1731" s="7">
        <f>Data[[#This Row],[pledged]]*VLOOKUP(Data[[#This Row],[currency]], 'Exchange Rates'!$A$1:$C$14, 3, 0)</f>
        <v>0</v>
      </c>
    </row>
    <row r="1732" spans="1:22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 s="7">
        <f t="shared" si="165"/>
        <v>0</v>
      </c>
      <c r="Q1732" t="str">
        <f t="shared" si="166"/>
        <v>music</v>
      </c>
      <c r="R1732" t="str">
        <f t="shared" si="167"/>
        <v>faith</v>
      </c>
      <c r="S1732" s="12">
        <f t="shared" si="162"/>
        <v>42272.087766203709</v>
      </c>
      <c r="T1732" s="12">
        <f t="shared" si="163"/>
        <v>42302.087766203709</v>
      </c>
      <c r="U1732" s="7">
        <f>Data[[#This Row],[goal]]*VLOOKUP(Data[[#This Row],[currency]], 'Exchange Rates'!$A$1:$C$14, 3, 0)</f>
        <v>3000</v>
      </c>
      <c r="V1732" s="7">
        <f>Data[[#This Row],[pledged]]*VLOOKUP(Data[[#This Row],[currency]], 'Exchange Rates'!$A$1:$C$14, 3, 0)</f>
        <v>0</v>
      </c>
    </row>
    <row r="1733" spans="1:22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 s="7">
        <f t="shared" si="165"/>
        <v>0</v>
      </c>
      <c r="Q1733" t="str">
        <f t="shared" si="166"/>
        <v>music</v>
      </c>
      <c r="R1733" t="str">
        <f t="shared" si="167"/>
        <v>faith</v>
      </c>
      <c r="S1733" s="12">
        <f t="shared" si="162"/>
        <v>42152.906851851847</v>
      </c>
      <c r="T1733" s="12">
        <f t="shared" si="163"/>
        <v>42166.625</v>
      </c>
      <c r="U1733" s="7">
        <f>Data[[#This Row],[goal]]*VLOOKUP(Data[[#This Row],[currency]], 'Exchange Rates'!$A$1:$C$14, 3, 0)</f>
        <v>1000</v>
      </c>
      <c r="V1733" s="7">
        <f>Data[[#This Row],[pledged]]*VLOOKUP(Data[[#This Row],[currency]], 'Exchange Rates'!$A$1:$C$14, 3, 0)</f>
        <v>0</v>
      </c>
    </row>
    <row r="1734" spans="1:22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 s="7">
        <f t="shared" si="165"/>
        <v>0</v>
      </c>
      <c r="Q1734" t="str">
        <f t="shared" si="166"/>
        <v>music</v>
      </c>
      <c r="R1734" t="str">
        <f t="shared" si="167"/>
        <v>faith</v>
      </c>
      <c r="S1734" s="12">
        <f t="shared" si="162"/>
        <v>42325.683807870373</v>
      </c>
      <c r="T1734" s="12">
        <f t="shared" si="163"/>
        <v>42385.208333333328</v>
      </c>
      <c r="U1734" s="7">
        <f>Data[[#This Row],[goal]]*VLOOKUP(Data[[#This Row],[currency]], 'Exchange Rates'!$A$1:$C$14, 3, 0)</f>
        <v>4000</v>
      </c>
      <c r="V1734" s="7">
        <f>Data[[#This Row],[pledged]]*VLOOKUP(Data[[#This Row],[currency]], 'Exchange Rates'!$A$1:$C$14, 3, 0)</f>
        <v>0</v>
      </c>
    </row>
    <row r="1735" spans="1:22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 s="7">
        <f t="shared" si="165"/>
        <v>0</v>
      </c>
      <c r="Q1735" t="str">
        <f t="shared" si="166"/>
        <v>music</v>
      </c>
      <c r="R1735" t="str">
        <f t="shared" si="167"/>
        <v>faith</v>
      </c>
      <c r="S1735" s="12">
        <f t="shared" si="162"/>
        <v>42614.675625000003</v>
      </c>
      <c r="T1735" s="12">
        <f t="shared" si="163"/>
        <v>42626.895833333328</v>
      </c>
      <c r="U1735" s="7">
        <f>Data[[#This Row],[goal]]*VLOOKUP(Data[[#This Row],[currency]], 'Exchange Rates'!$A$1:$C$14, 3, 0)</f>
        <v>10000</v>
      </c>
      <c r="V1735" s="7">
        <f>Data[[#This Row],[pledged]]*VLOOKUP(Data[[#This Row],[currency]], 'Exchange Rates'!$A$1:$C$14, 3, 0)</f>
        <v>0</v>
      </c>
    </row>
    <row r="1736" spans="1:22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2.2222222222222223E-4</v>
      </c>
      <c r="P1736" s="7">
        <f t="shared" si="165"/>
        <v>1</v>
      </c>
      <c r="Q1736" t="str">
        <f t="shared" si="166"/>
        <v>music</v>
      </c>
      <c r="R1736" t="str">
        <f t="shared" si="167"/>
        <v>faith</v>
      </c>
      <c r="S1736" s="12">
        <f t="shared" si="162"/>
        <v>42102.036527777775</v>
      </c>
      <c r="T1736" s="12">
        <f t="shared" si="163"/>
        <v>42132.036527777775</v>
      </c>
      <c r="U1736" s="7">
        <f>Data[[#This Row],[goal]]*VLOOKUP(Data[[#This Row],[currency]], 'Exchange Rates'!$A$1:$C$14, 3, 0)</f>
        <v>4500</v>
      </c>
      <c r="V1736" s="7">
        <f>Data[[#This Row],[pledged]]*VLOOKUP(Data[[#This Row],[currency]], 'Exchange Rates'!$A$1:$C$14, 3, 0)</f>
        <v>1</v>
      </c>
    </row>
    <row r="1737" spans="1:22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0.11</v>
      </c>
      <c r="P1737" s="7">
        <f t="shared" si="165"/>
        <v>55</v>
      </c>
      <c r="Q1737" t="str">
        <f t="shared" si="166"/>
        <v>music</v>
      </c>
      <c r="R1737" t="str">
        <f t="shared" si="167"/>
        <v>faith</v>
      </c>
      <c r="S1737" s="12">
        <f t="shared" si="162"/>
        <v>42559.814178240747</v>
      </c>
      <c r="T1737" s="12">
        <f t="shared" si="163"/>
        <v>42589.814178240747</v>
      </c>
      <c r="U1737" s="7">
        <f>Data[[#This Row],[goal]]*VLOOKUP(Data[[#This Row],[currency]], 'Exchange Rates'!$A$1:$C$14, 3, 0)</f>
        <v>1000</v>
      </c>
      <c r="V1737" s="7">
        <f>Data[[#This Row],[pledged]]*VLOOKUP(Data[[#This Row],[currency]], 'Exchange Rates'!$A$1:$C$14, 3, 0)</f>
        <v>110</v>
      </c>
    </row>
    <row r="1738" spans="1:22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7.3333333333333332E-3</v>
      </c>
      <c r="P1738" s="7">
        <f t="shared" si="165"/>
        <v>22</v>
      </c>
      <c r="Q1738" t="str">
        <f t="shared" si="166"/>
        <v>music</v>
      </c>
      <c r="R1738" t="str">
        <f t="shared" si="167"/>
        <v>faith</v>
      </c>
      <c r="S1738" s="12">
        <f t="shared" si="162"/>
        <v>42286.861493055556</v>
      </c>
      <c r="T1738" s="12">
        <f t="shared" si="163"/>
        <v>42316.90315972222</v>
      </c>
      <c r="U1738" s="7">
        <f>Data[[#This Row],[goal]]*VLOOKUP(Data[[#This Row],[currency]], 'Exchange Rates'!$A$1:$C$14, 3, 0)</f>
        <v>3000</v>
      </c>
      <c r="V1738" s="7">
        <f>Data[[#This Row],[pledged]]*VLOOKUP(Data[[#This Row],[currency]], 'Exchange Rates'!$A$1:$C$14, 3, 0)</f>
        <v>22</v>
      </c>
    </row>
    <row r="1739" spans="1:22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0.21249999999999999</v>
      </c>
      <c r="P1739" s="7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2">
        <f t="shared" si="162"/>
        <v>42175.948981481488</v>
      </c>
      <c r="T1739" s="12">
        <f t="shared" si="163"/>
        <v>42205.948981481488</v>
      </c>
      <c r="U1739" s="7">
        <f>Data[[#This Row],[goal]]*VLOOKUP(Data[[#This Row],[currency]], 'Exchange Rates'!$A$1:$C$14, 3, 0)</f>
        <v>4000</v>
      </c>
      <c r="V1739" s="7">
        <f>Data[[#This Row],[pledged]]*VLOOKUP(Data[[#This Row],[currency]], 'Exchange Rates'!$A$1:$C$14, 3, 0)</f>
        <v>850</v>
      </c>
    </row>
    <row r="1740" spans="1:22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4.0000000000000001E-3</v>
      </c>
      <c r="P1740" s="7">
        <f t="shared" si="165"/>
        <v>20</v>
      </c>
      <c r="Q1740" t="str">
        <f t="shared" si="166"/>
        <v>music</v>
      </c>
      <c r="R1740" t="str">
        <f t="shared" si="167"/>
        <v>faith</v>
      </c>
      <c r="S1740" s="12">
        <f t="shared" si="162"/>
        <v>41884.874328703707</v>
      </c>
      <c r="T1740" s="12">
        <f t="shared" si="163"/>
        <v>41914.874328703707</v>
      </c>
      <c r="U1740" s="7">
        <f>Data[[#This Row],[goal]]*VLOOKUP(Data[[#This Row],[currency]], 'Exchange Rates'!$A$1:$C$14, 3, 0)</f>
        <v>5000</v>
      </c>
      <c r="V1740" s="7">
        <f>Data[[#This Row],[pledged]]*VLOOKUP(Data[[#This Row],[currency]], 'Exchange Rates'!$A$1:$C$14, 3, 0)</f>
        <v>20</v>
      </c>
    </row>
    <row r="1741" spans="1:22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1E-3</v>
      </c>
      <c r="P1741" s="7">
        <f t="shared" si="165"/>
        <v>1</v>
      </c>
      <c r="Q1741" t="str">
        <f t="shared" si="166"/>
        <v>music</v>
      </c>
      <c r="R1741" t="str">
        <f t="shared" si="167"/>
        <v>faith</v>
      </c>
      <c r="S1741" s="12">
        <f t="shared" si="162"/>
        <v>42435.874212962968</v>
      </c>
      <c r="T1741" s="12">
        <f t="shared" si="163"/>
        <v>42494.832546296297</v>
      </c>
      <c r="U1741" s="7">
        <f>Data[[#This Row],[goal]]*VLOOKUP(Data[[#This Row],[currency]], 'Exchange Rates'!$A$1:$C$14, 3, 0)</f>
        <v>1000</v>
      </c>
      <c r="V1741" s="7">
        <f>Data[[#This Row],[pledged]]*VLOOKUP(Data[[#This Row],[currency]], 'Exchange Rates'!$A$1:$C$14, 3, 0)</f>
        <v>1</v>
      </c>
    </row>
    <row r="1742" spans="1:22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 s="7">
        <f t="shared" si="165"/>
        <v>0</v>
      </c>
      <c r="Q1742" t="str">
        <f t="shared" si="166"/>
        <v>music</v>
      </c>
      <c r="R1742" t="str">
        <f t="shared" si="167"/>
        <v>faith</v>
      </c>
      <c r="S1742" s="12">
        <f t="shared" si="162"/>
        <v>42171.817384259266</v>
      </c>
      <c r="T1742" s="12">
        <f t="shared" si="163"/>
        <v>42201.817384259266</v>
      </c>
      <c r="U1742" s="7">
        <f>Data[[#This Row],[goal]]*VLOOKUP(Data[[#This Row],[currency]], 'Exchange Rates'!$A$1:$C$14, 3, 0)</f>
        <v>3000</v>
      </c>
      <c r="V1742" s="7">
        <f>Data[[#This Row],[pledged]]*VLOOKUP(Data[[#This Row],[currency]], 'Exchange Rates'!$A$1:$C$14, 3, 0)</f>
        <v>0</v>
      </c>
    </row>
    <row r="1743" spans="1:22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1.1083333333333334</v>
      </c>
      <c r="P1743" s="7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2">
        <f t="shared" si="162"/>
        <v>42120.628136574072</v>
      </c>
      <c r="T1743" s="12">
        <f t="shared" si="163"/>
        <v>42165.628136574072</v>
      </c>
      <c r="U1743" s="7">
        <f>Data[[#This Row],[goal]]*VLOOKUP(Data[[#This Row],[currency]], 'Exchange Rates'!$A$1:$C$14, 3, 0)</f>
        <v>924</v>
      </c>
      <c r="V1743" s="7">
        <f>Data[[#This Row],[pledged]]*VLOOKUP(Data[[#This Row],[currency]], 'Exchange Rates'!$A$1:$C$14, 3, 0)</f>
        <v>1024.1000000000001</v>
      </c>
    </row>
    <row r="1744" spans="1:22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1.0874999999999999</v>
      </c>
      <c r="P1744" s="7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2">
        <f t="shared" si="162"/>
        <v>42710.876967592587</v>
      </c>
      <c r="T1744" s="12">
        <f t="shared" si="163"/>
        <v>42742.875</v>
      </c>
      <c r="U1744" s="7">
        <f>Data[[#This Row],[goal]]*VLOOKUP(Data[[#This Row],[currency]], 'Exchange Rates'!$A$1:$C$14, 3, 0)</f>
        <v>2000</v>
      </c>
      <c r="V1744" s="7">
        <f>Data[[#This Row],[pledged]]*VLOOKUP(Data[[#This Row],[currency]], 'Exchange Rates'!$A$1:$C$14, 3, 0)</f>
        <v>2175</v>
      </c>
    </row>
    <row r="1745" spans="1:22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1.0041666666666667</v>
      </c>
      <c r="P1745" s="7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2">
        <f t="shared" si="162"/>
        <v>42586.925636574073</v>
      </c>
      <c r="T1745" s="12">
        <f t="shared" si="163"/>
        <v>42609.165972222225</v>
      </c>
      <c r="U1745" s="7">
        <f>Data[[#This Row],[goal]]*VLOOKUP(Data[[#This Row],[currency]], 'Exchange Rates'!$A$1:$C$14, 3, 0)</f>
        <v>6000</v>
      </c>
      <c r="V1745" s="7">
        <f>Data[[#This Row],[pledged]]*VLOOKUP(Data[[#This Row],[currency]], 'Exchange Rates'!$A$1:$C$14, 3, 0)</f>
        <v>6025</v>
      </c>
    </row>
    <row r="1746" spans="1:22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1.1845454545454546</v>
      </c>
      <c r="P1746" s="7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2">
        <f t="shared" si="162"/>
        <v>42026.605057870373</v>
      </c>
      <c r="T1746" s="12">
        <f t="shared" si="163"/>
        <v>42071.563391203701</v>
      </c>
      <c r="U1746" s="7">
        <f>Data[[#This Row],[goal]]*VLOOKUP(Data[[#This Row],[currency]], 'Exchange Rates'!$A$1:$C$14, 3, 0)</f>
        <v>4235</v>
      </c>
      <c r="V1746" s="7">
        <f>Data[[#This Row],[pledged]]*VLOOKUP(Data[[#This Row],[currency]], 'Exchange Rates'!$A$1:$C$14, 3, 0)</f>
        <v>5016.55</v>
      </c>
    </row>
    <row r="1747" spans="1:22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1.1401428571428571</v>
      </c>
      <c r="P1747" s="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2">
        <f t="shared" si="162"/>
        <v>42690.259699074071</v>
      </c>
      <c r="T1747" s="12">
        <f t="shared" si="163"/>
        <v>42726.083333333328</v>
      </c>
      <c r="U1747" s="7">
        <f>Data[[#This Row],[goal]]*VLOOKUP(Data[[#This Row],[currency]], 'Exchange Rates'!$A$1:$C$14, 3, 0)</f>
        <v>7000</v>
      </c>
      <c r="V1747" s="7">
        <f>Data[[#This Row],[pledged]]*VLOOKUP(Data[[#This Row],[currency]], 'Exchange Rates'!$A$1:$C$14, 3, 0)</f>
        <v>7981</v>
      </c>
    </row>
    <row r="1748" spans="1:22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1.4810000000000001</v>
      </c>
      <c r="P1748" s="7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2">
        <f t="shared" si="162"/>
        <v>42668.176701388889</v>
      </c>
      <c r="T1748" s="12">
        <f t="shared" si="163"/>
        <v>42698.083333333328</v>
      </c>
      <c r="U1748" s="7">
        <f>Data[[#This Row],[goal]]*VLOOKUP(Data[[#This Row],[currency]], 'Exchange Rates'!$A$1:$C$14, 3, 0)</f>
        <v>15000</v>
      </c>
      <c r="V1748" s="7">
        <f>Data[[#This Row],[pledged]]*VLOOKUP(Data[[#This Row],[currency]], 'Exchange Rates'!$A$1:$C$14, 3, 0)</f>
        <v>22215</v>
      </c>
    </row>
    <row r="1749" spans="1:22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1.0495555555555556</v>
      </c>
      <c r="P1749" s="7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2">
        <f t="shared" si="162"/>
        <v>42292.435532407413</v>
      </c>
      <c r="T1749" s="12">
        <f t="shared" si="163"/>
        <v>42321.625</v>
      </c>
      <c r="U1749" s="7">
        <f>Data[[#This Row],[goal]]*VLOOKUP(Data[[#This Row],[currency]], 'Exchange Rates'!$A$1:$C$14, 3, 0)</f>
        <v>6930</v>
      </c>
      <c r="V1749" s="7">
        <f>Data[[#This Row],[pledged]]*VLOOKUP(Data[[#This Row],[currency]], 'Exchange Rates'!$A$1:$C$14, 3, 0)</f>
        <v>7273.42</v>
      </c>
    </row>
    <row r="1750" spans="1:22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1.29948</v>
      </c>
      <c r="P1750" s="7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2">
        <f t="shared" si="162"/>
        <v>42219.950729166667</v>
      </c>
      <c r="T1750" s="12">
        <f t="shared" si="163"/>
        <v>42249.950729166667</v>
      </c>
      <c r="U1750" s="7">
        <f>Data[[#This Row],[goal]]*VLOOKUP(Data[[#This Row],[currency]], 'Exchange Rates'!$A$1:$C$14, 3, 0)</f>
        <v>66000</v>
      </c>
      <c r="V1750" s="7">
        <f>Data[[#This Row],[pledged]]*VLOOKUP(Data[[#This Row],[currency]], 'Exchange Rates'!$A$1:$C$14, 3, 0)</f>
        <v>85765.680000000008</v>
      </c>
    </row>
    <row r="1751" spans="1:22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1.2348756218905472</v>
      </c>
      <c r="P1751" s="7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2">
        <f t="shared" si="162"/>
        <v>42758.975937499999</v>
      </c>
      <c r="T1751" s="12">
        <f t="shared" si="163"/>
        <v>42795.791666666672</v>
      </c>
      <c r="U1751" s="7">
        <f>Data[[#This Row],[goal]]*VLOOKUP(Data[[#This Row],[currency]], 'Exchange Rates'!$A$1:$C$14, 3, 0)</f>
        <v>8442</v>
      </c>
      <c r="V1751" s="7">
        <f>Data[[#This Row],[pledged]]*VLOOKUP(Data[[#This Row],[currency]], 'Exchange Rates'!$A$1:$C$14, 3, 0)</f>
        <v>10424.82</v>
      </c>
    </row>
    <row r="1752" spans="1:22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2.0162</v>
      </c>
      <c r="P1752" s="7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2">
        <f t="shared" si="162"/>
        <v>42454.836851851855</v>
      </c>
      <c r="T1752" s="12">
        <f t="shared" si="163"/>
        <v>42479.836851851855</v>
      </c>
      <c r="U1752" s="7">
        <f>Data[[#This Row],[goal]]*VLOOKUP(Data[[#This Row],[currency]], 'Exchange Rates'!$A$1:$C$14, 3, 0)</f>
        <v>5000</v>
      </c>
      <c r="V1752" s="7">
        <f>Data[[#This Row],[pledged]]*VLOOKUP(Data[[#This Row],[currency]], 'Exchange Rates'!$A$1:$C$14, 3, 0)</f>
        <v>10081</v>
      </c>
    </row>
    <row r="1753" spans="1:22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1.0289999999999999</v>
      </c>
      <c r="P1753" s="7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2">
        <f t="shared" si="162"/>
        <v>42052.7815162037</v>
      </c>
      <c r="T1753" s="12">
        <f t="shared" si="163"/>
        <v>42082.739849537036</v>
      </c>
      <c r="U1753" s="7">
        <f>Data[[#This Row],[goal]]*VLOOKUP(Data[[#This Row],[currency]], 'Exchange Rates'!$A$1:$C$14, 3, 0)</f>
        <v>10000</v>
      </c>
      <c r="V1753" s="7">
        <f>Data[[#This Row],[pledged]]*VLOOKUP(Data[[#This Row],[currency]], 'Exchange Rates'!$A$1:$C$14, 3, 0)</f>
        <v>10290</v>
      </c>
    </row>
    <row r="1754" spans="1:22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2.6016666666666666</v>
      </c>
      <c r="P1754" s="7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2">
        <f t="shared" si="162"/>
        <v>42627.253263888888</v>
      </c>
      <c r="T1754" s="12">
        <f t="shared" si="163"/>
        <v>42657.253263888888</v>
      </c>
      <c r="U1754" s="7">
        <f>Data[[#This Row],[goal]]*VLOOKUP(Data[[#This Row],[currency]], 'Exchange Rates'!$A$1:$C$14, 3, 0)</f>
        <v>924</v>
      </c>
      <c r="V1754" s="7">
        <f>Data[[#This Row],[pledged]]*VLOOKUP(Data[[#This Row],[currency]], 'Exchange Rates'!$A$1:$C$14, 3, 0)</f>
        <v>2403.94</v>
      </c>
    </row>
    <row r="1755" spans="1:22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1.08</v>
      </c>
      <c r="P1755" s="7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2">
        <f t="shared" si="162"/>
        <v>42420.74962962963</v>
      </c>
      <c r="T1755" s="12">
        <f t="shared" si="163"/>
        <v>42450.707962962959</v>
      </c>
      <c r="U1755" s="7">
        <f>Data[[#This Row],[goal]]*VLOOKUP(Data[[#This Row],[currency]], 'Exchange Rates'!$A$1:$C$14, 3, 0)</f>
        <v>94200</v>
      </c>
      <c r="V1755" s="7">
        <f>Data[[#This Row],[pledged]]*VLOOKUP(Data[[#This Row],[currency]], 'Exchange Rates'!$A$1:$C$14, 3, 0)</f>
        <v>101736</v>
      </c>
    </row>
    <row r="1756" spans="1:22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1.1052941176470588</v>
      </c>
      <c r="P1756" s="7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2">
        <f t="shared" si="162"/>
        <v>42067.876770833333</v>
      </c>
      <c r="T1756" s="12">
        <f t="shared" si="163"/>
        <v>42097.835104166668</v>
      </c>
      <c r="U1756" s="7">
        <f>Data[[#This Row],[goal]]*VLOOKUP(Data[[#This Row],[currency]], 'Exchange Rates'!$A$1:$C$14, 3, 0)</f>
        <v>11220</v>
      </c>
      <c r="V1756" s="7">
        <f>Data[[#This Row],[pledged]]*VLOOKUP(Data[[#This Row],[currency]], 'Exchange Rates'!$A$1:$C$14, 3, 0)</f>
        <v>12401.400000000001</v>
      </c>
    </row>
    <row r="1757" spans="1:22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1.2</v>
      </c>
      <c r="P1757" s="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2">
        <f t="shared" si="162"/>
        <v>42252.788900462961</v>
      </c>
      <c r="T1757" s="12">
        <f t="shared" si="163"/>
        <v>42282.788900462961</v>
      </c>
      <c r="U1757" s="7">
        <f>Data[[#This Row],[goal]]*VLOOKUP(Data[[#This Row],[currency]], 'Exchange Rates'!$A$1:$C$14, 3, 0)</f>
        <v>25</v>
      </c>
      <c r="V1757" s="7">
        <f>Data[[#This Row],[pledged]]*VLOOKUP(Data[[#This Row],[currency]], 'Exchange Rates'!$A$1:$C$14, 3, 0)</f>
        <v>30</v>
      </c>
    </row>
    <row r="1758" spans="1:22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1.0282909090909091</v>
      </c>
      <c r="P1758" s="7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2">
        <f t="shared" si="162"/>
        <v>42571.167465277773</v>
      </c>
      <c r="T1758" s="12">
        <f t="shared" si="163"/>
        <v>42611.167465277773</v>
      </c>
      <c r="U1758" s="7">
        <f>Data[[#This Row],[goal]]*VLOOKUP(Data[[#This Row],[currency]], 'Exchange Rates'!$A$1:$C$14, 3, 0)</f>
        <v>5500</v>
      </c>
      <c r="V1758" s="7">
        <f>Data[[#This Row],[pledged]]*VLOOKUP(Data[[#This Row],[currency]], 'Exchange Rates'!$A$1:$C$14, 3, 0)</f>
        <v>5655.6</v>
      </c>
    </row>
    <row r="1759" spans="1:22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1.1599999999999999</v>
      </c>
      <c r="P1759" s="7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2">
        <f t="shared" si="162"/>
        <v>42733.827349537038</v>
      </c>
      <c r="T1759" s="12">
        <f t="shared" si="163"/>
        <v>42763.811805555553</v>
      </c>
      <c r="U1759" s="7">
        <f>Data[[#This Row],[goal]]*VLOOKUP(Data[[#This Row],[currency]], 'Exchange Rates'!$A$1:$C$14, 3, 0)</f>
        <v>5000</v>
      </c>
      <c r="V1759" s="7">
        <f>Data[[#This Row],[pledged]]*VLOOKUP(Data[[#This Row],[currency]], 'Exchange Rates'!$A$1:$C$14, 3, 0)</f>
        <v>5800</v>
      </c>
    </row>
    <row r="1760" spans="1:22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1.147</v>
      </c>
      <c r="P1760" s="7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2">
        <f t="shared" si="162"/>
        <v>42505.955925925926</v>
      </c>
      <c r="T1760" s="12">
        <f t="shared" si="163"/>
        <v>42565.955925925926</v>
      </c>
      <c r="U1760" s="7">
        <f>Data[[#This Row],[goal]]*VLOOKUP(Data[[#This Row],[currency]], 'Exchange Rates'!$A$1:$C$14, 3, 0)</f>
        <v>1000</v>
      </c>
      <c r="V1760" s="7">
        <f>Data[[#This Row],[pledged]]*VLOOKUP(Data[[#This Row],[currency]], 'Exchange Rates'!$A$1:$C$14, 3, 0)</f>
        <v>1147</v>
      </c>
    </row>
    <row r="1761" spans="1:22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1.0660000000000001</v>
      </c>
      <c r="P1761" s="7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2">
        <f t="shared" si="162"/>
        <v>42068.829039351855</v>
      </c>
      <c r="T1761" s="12">
        <f t="shared" si="163"/>
        <v>42088.787372685183</v>
      </c>
      <c r="U1761" s="7">
        <f>Data[[#This Row],[goal]]*VLOOKUP(Data[[#This Row],[currency]], 'Exchange Rates'!$A$1:$C$14, 3, 0)</f>
        <v>5000</v>
      </c>
      <c r="V1761" s="7">
        <f>Data[[#This Row],[pledged]]*VLOOKUP(Data[[#This Row],[currency]], 'Exchange Rates'!$A$1:$C$14, 3, 0)</f>
        <v>5330</v>
      </c>
    </row>
    <row r="1762" spans="1:22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1.6544000000000001</v>
      </c>
      <c r="P1762" s="7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2">
        <f t="shared" si="162"/>
        <v>42405.67260416667</v>
      </c>
      <c r="T1762" s="12">
        <f t="shared" si="163"/>
        <v>42425.67260416667</v>
      </c>
      <c r="U1762" s="7">
        <f>Data[[#This Row],[goal]]*VLOOKUP(Data[[#This Row],[currency]], 'Exchange Rates'!$A$1:$C$14, 3, 0)</f>
        <v>5000</v>
      </c>
      <c r="V1762" s="7">
        <f>Data[[#This Row],[pledged]]*VLOOKUP(Data[[#This Row],[currency]], 'Exchange Rates'!$A$1:$C$14, 3, 0)</f>
        <v>8272</v>
      </c>
    </row>
    <row r="1763" spans="1:22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1.55</v>
      </c>
      <c r="P1763" s="7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2">
        <f t="shared" si="162"/>
        <v>42209.567824074074</v>
      </c>
      <c r="T1763" s="12">
        <f t="shared" si="163"/>
        <v>42259.567824074074</v>
      </c>
      <c r="U1763" s="7">
        <f>Data[[#This Row],[goal]]*VLOOKUP(Data[[#This Row],[currency]], 'Exchange Rates'!$A$1:$C$14, 3, 0)</f>
        <v>77</v>
      </c>
      <c r="V1763" s="7">
        <f>Data[[#This Row],[pledged]]*VLOOKUP(Data[[#This Row],[currency]], 'Exchange Rates'!$A$1:$C$14, 3, 0)</f>
        <v>119.35000000000001</v>
      </c>
    </row>
    <row r="1764" spans="1:22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8.85</v>
      </c>
      <c r="P1764" s="7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2">
        <f t="shared" si="162"/>
        <v>42410.982002314813</v>
      </c>
      <c r="T1764" s="12">
        <f t="shared" si="163"/>
        <v>42440.982002314813</v>
      </c>
      <c r="U1764" s="7">
        <f>Data[[#This Row],[goal]]*VLOOKUP(Data[[#This Row],[currency]], 'Exchange Rates'!$A$1:$C$14, 3, 0)</f>
        <v>100</v>
      </c>
      <c r="V1764" s="7">
        <f>Data[[#This Row],[pledged]]*VLOOKUP(Data[[#This Row],[currency]], 'Exchange Rates'!$A$1:$C$14, 3, 0)</f>
        <v>885</v>
      </c>
    </row>
    <row r="1765" spans="1:22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1.0190833333333333</v>
      </c>
      <c r="P1765" s="7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2">
        <f t="shared" si="162"/>
        <v>42636.868518518517</v>
      </c>
      <c r="T1765" s="12">
        <f t="shared" si="163"/>
        <v>42666.868518518517</v>
      </c>
      <c r="U1765" s="7">
        <f>Data[[#This Row],[goal]]*VLOOKUP(Data[[#This Row],[currency]], 'Exchange Rates'!$A$1:$C$14, 3, 0)</f>
        <v>12000</v>
      </c>
      <c r="V1765" s="7">
        <f>Data[[#This Row],[pledged]]*VLOOKUP(Data[[#This Row],[currency]], 'Exchange Rates'!$A$1:$C$14, 3, 0)</f>
        <v>12229</v>
      </c>
    </row>
    <row r="1766" spans="1:22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0.19600000000000001</v>
      </c>
      <c r="P1766" s="7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2">
        <f t="shared" si="162"/>
        <v>41825.485868055555</v>
      </c>
      <c r="T1766" s="12">
        <f t="shared" si="163"/>
        <v>41854.485868055555</v>
      </c>
      <c r="U1766" s="7">
        <f>Data[[#This Row],[goal]]*VLOOKUP(Data[[#This Row],[currency]], 'Exchange Rates'!$A$1:$C$14, 3, 0)</f>
        <v>8470</v>
      </c>
      <c r="V1766" s="7">
        <f>Data[[#This Row],[pledged]]*VLOOKUP(Data[[#This Row],[currency]], 'Exchange Rates'!$A$1:$C$14, 3, 0)</f>
        <v>1660.1200000000001</v>
      </c>
    </row>
    <row r="1767" spans="1:22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0.59467839999999994</v>
      </c>
      <c r="P1767" s="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2">
        <f t="shared" si="162"/>
        <v>41834.980462962965</v>
      </c>
      <c r="T1767" s="12">
        <f t="shared" si="163"/>
        <v>41864.980462962965</v>
      </c>
      <c r="U1767" s="7">
        <f>Data[[#This Row],[goal]]*VLOOKUP(Data[[#This Row],[currency]], 'Exchange Rates'!$A$1:$C$14, 3, 0)</f>
        <v>12500</v>
      </c>
      <c r="V1767" s="7">
        <f>Data[[#This Row],[pledged]]*VLOOKUP(Data[[#This Row],[currency]], 'Exchange Rates'!$A$1:$C$14, 3, 0)</f>
        <v>7433.48</v>
      </c>
    </row>
    <row r="1768" spans="1:22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 s="7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2">
        <f t="shared" si="162"/>
        <v>41855.859814814816</v>
      </c>
      <c r="T1768" s="12">
        <f t="shared" si="163"/>
        <v>41876.859814814816</v>
      </c>
      <c r="U1768" s="7">
        <f>Data[[#This Row],[goal]]*VLOOKUP(Data[[#This Row],[currency]], 'Exchange Rates'!$A$1:$C$14, 3, 0)</f>
        <v>2055</v>
      </c>
      <c r="V1768" s="7">
        <f>Data[[#This Row],[pledged]]*VLOOKUP(Data[[#This Row],[currency]], 'Exchange Rates'!$A$1:$C$14, 3, 0)</f>
        <v>0</v>
      </c>
    </row>
    <row r="1769" spans="1:22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0.4572</v>
      </c>
      <c r="P1769" s="7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2">
        <f t="shared" si="162"/>
        <v>41824.658379629633</v>
      </c>
      <c r="T1769" s="12">
        <f t="shared" si="163"/>
        <v>41854.658379629633</v>
      </c>
      <c r="U1769" s="7">
        <f>Data[[#This Row],[goal]]*VLOOKUP(Data[[#This Row],[currency]], 'Exchange Rates'!$A$1:$C$14, 3, 0)</f>
        <v>5000</v>
      </c>
      <c r="V1769" s="7">
        <f>Data[[#This Row],[pledged]]*VLOOKUP(Data[[#This Row],[currency]], 'Exchange Rates'!$A$1:$C$14, 3, 0)</f>
        <v>2286</v>
      </c>
    </row>
    <row r="1770" spans="1:22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3.7400000000000003E-2</v>
      </c>
      <c r="P1770" s="7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2">
        <f t="shared" si="162"/>
        <v>41849.560694444444</v>
      </c>
      <c r="T1770" s="12">
        <f t="shared" si="163"/>
        <v>41909.560694444444</v>
      </c>
      <c r="U1770" s="7">
        <f>Data[[#This Row],[goal]]*VLOOKUP(Data[[#This Row],[currency]], 'Exchange Rates'!$A$1:$C$14, 3, 0)</f>
        <v>5000</v>
      </c>
      <c r="V1770" s="7">
        <f>Data[[#This Row],[pledged]]*VLOOKUP(Data[[#This Row],[currency]], 'Exchange Rates'!$A$1:$C$14, 3, 0)</f>
        <v>187</v>
      </c>
    </row>
    <row r="1771" spans="1:22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2.7025E-2</v>
      </c>
      <c r="P1771" s="7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2">
        <f t="shared" si="162"/>
        <v>41987.818969907406</v>
      </c>
      <c r="T1771" s="12">
        <f t="shared" si="163"/>
        <v>42017.818969907406</v>
      </c>
      <c r="U1771" s="7">
        <f>Data[[#This Row],[goal]]*VLOOKUP(Data[[#This Row],[currency]], 'Exchange Rates'!$A$1:$C$14, 3, 0)</f>
        <v>40000</v>
      </c>
      <c r="V1771" s="7">
        <f>Data[[#This Row],[pledged]]*VLOOKUP(Data[[#This Row],[currency]], 'Exchange Rates'!$A$1:$C$14, 3, 0)</f>
        <v>1081</v>
      </c>
    </row>
    <row r="1772" spans="1:22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0.56514285714285717</v>
      </c>
      <c r="P1772" s="7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2">
        <f t="shared" si="162"/>
        <v>41891.780023148152</v>
      </c>
      <c r="T1772" s="12">
        <f t="shared" si="163"/>
        <v>41926.780023148152</v>
      </c>
      <c r="U1772" s="7">
        <f>Data[[#This Row],[goal]]*VLOOKUP(Data[[#This Row],[currency]], 'Exchange Rates'!$A$1:$C$14, 3, 0)</f>
        <v>24500</v>
      </c>
      <c r="V1772" s="7">
        <f>Data[[#This Row],[pledged]]*VLOOKUP(Data[[#This Row],[currency]], 'Exchange Rates'!$A$1:$C$14, 3, 0)</f>
        <v>13846</v>
      </c>
    </row>
    <row r="1773" spans="1:22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0.21309523809523809</v>
      </c>
      <c r="P1773" s="7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2">
        <f t="shared" si="162"/>
        <v>41905.979629629634</v>
      </c>
      <c r="T1773" s="12">
        <f t="shared" si="163"/>
        <v>41935.979629629634</v>
      </c>
      <c r="U1773" s="7">
        <f>Data[[#This Row],[goal]]*VLOOKUP(Data[[#This Row],[currency]], 'Exchange Rates'!$A$1:$C$14, 3, 0)</f>
        <v>3234</v>
      </c>
      <c r="V1773" s="7">
        <f>Data[[#This Row],[pledged]]*VLOOKUP(Data[[#This Row],[currency]], 'Exchange Rates'!$A$1:$C$14, 3, 0)</f>
        <v>689.15</v>
      </c>
    </row>
    <row r="1774" spans="1:22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0.156</v>
      </c>
      <c r="P1774" s="7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2">
        <f t="shared" si="162"/>
        <v>41766.718009259261</v>
      </c>
      <c r="T1774" s="12">
        <f t="shared" si="163"/>
        <v>41826.718009259261</v>
      </c>
      <c r="U1774" s="7">
        <f>Data[[#This Row],[goal]]*VLOOKUP(Data[[#This Row],[currency]], 'Exchange Rates'!$A$1:$C$14, 3, 0)</f>
        <v>4235</v>
      </c>
      <c r="V1774" s="7">
        <f>Data[[#This Row],[pledged]]*VLOOKUP(Data[[#This Row],[currency]], 'Exchange Rates'!$A$1:$C$14, 3, 0)</f>
        <v>660.66</v>
      </c>
    </row>
    <row r="1775" spans="1:22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6.2566666666666673E-2</v>
      </c>
      <c r="P1775" s="7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2">
        <f t="shared" si="162"/>
        <v>41978.760393518518</v>
      </c>
      <c r="T1775" s="12">
        <f t="shared" si="163"/>
        <v>42023.760393518518</v>
      </c>
      <c r="U1775" s="7">
        <f>Data[[#This Row],[goal]]*VLOOKUP(Data[[#This Row],[currency]], 'Exchange Rates'!$A$1:$C$14, 3, 0)</f>
        <v>30000</v>
      </c>
      <c r="V1775" s="7">
        <f>Data[[#This Row],[pledged]]*VLOOKUP(Data[[#This Row],[currency]], 'Exchange Rates'!$A$1:$C$14, 3, 0)</f>
        <v>1877</v>
      </c>
    </row>
    <row r="1776" spans="1:22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0.4592</v>
      </c>
      <c r="P1776" s="7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2">
        <f t="shared" si="162"/>
        <v>41930.218657407408</v>
      </c>
      <c r="T1776" s="12">
        <f t="shared" si="163"/>
        <v>41972.624305555553</v>
      </c>
      <c r="U1776" s="7">
        <f>Data[[#This Row],[goal]]*VLOOKUP(Data[[#This Row],[currency]], 'Exchange Rates'!$A$1:$C$14, 3, 0)</f>
        <v>2500</v>
      </c>
      <c r="V1776" s="7">
        <f>Data[[#This Row],[pledged]]*VLOOKUP(Data[[#This Row],[currency]], 'Exchange Rates'!$A$1:$C$14, 3, 0)</f>
        <v>1148</v>
      </c>
    </row>
    <row r="1777" spans="1:22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0.65101538461538466</v>
      </c>
      <c r="P1777" s="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2">
        <f t="shared" si="162"/>
        <v>41891.976388888892</v>
      </c>
      <c r="T1777" s="12">
        <f t="shared" si="163"/>
        <v>41936.976388888892</v>
      </c>
      <c r="U1777" s="7">
        <f>Data[[#This Row],[goal]]*VLOOKUP(Data[[#This Row],[currency]], 'Exchange Rates'!$A$1:$C$14, 3, 0)</f>
        <v>32500</v>
      </c>
      <c r="V1777" s="7">
        <f>Data[[#This Row],[pledged]]*VLOOKUP(Data[[#This Row],[currency]], 'Exchange Rates'!$A$1:$C$14, 3, 0)</f>
        <v>21158</v>
      </c>
    </row>
    <row r="1778" spans="1:22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6.7000000000000004E-2</v>
      </c>
      <c r="P1778" s="7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2">
        <f t="shared" si="162"/>
        <v>41905.95684027778</v>
      </c>
      <c r="T1778" s="12">
        <f t="shared" si="163"/>
        <v>41941.95684027778</v>
      </c>
      <c r="U1778" s="7">
        <f>Data[[#This Row],[goal]]*VLOOKUP(Data[[#This Row],[currency]], 'Exchange Rates'!$A$1:$C$14, 3, 0)</f>
        <v>3850</v>
      </c>
      <c r="V1778" s="7">
        <f>Data[[#This Row],[pledged]]*VLOOKUP(Data[[#This Row],[currency]], 'Exchange Rates'!$A$1:$C$14, 3, 0)</f>
        <v>257.95</v>
      </c>
    </row>
    <row r="1779" spans="1:22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0.135625</v>
      </c>
      <c r="P1779" s="7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2">
        <f t="shared" si="162"/>
        <v>42025.357094907406</v>
      </c>
      <c r="T1779" s="12">
        <f t="shared" si="163"/>
        <v>42055.357094907406</v>
      </c>
      <c r="U1779" s="7">
        <f>Data[[#This Row],[goal]]*VLOOKUP(Data[[#This Row],[currency]], 'Exchange Rates'!$A$1:$C$14, 3, 0)</f>
        <v>4032</v>
      </c>
      <c r="V1779" s="7">
        <f>Data[[#This Row],[pledged]]*VLOOKUP(Data[[#This Row],[currency]], 'Exchange Rates'!$A$1:$C$14, 3, 0)</f>
        <v>546.84</v>
      </c>
    </row>
    <row r="1780" spans="1:22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1.9900000000000001E-2</v>
      </c>
      <c r="P1780" s="7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2">
        <f t="shared" si="162"/>
        <v>42045.86336805555</v>
      </c>
      <c r="T1780" s="12">
        <f t="shared" si="163"/>
        <v>42090.821701388893</v>
      </c>
      <c r="U1780" s="7">
        <f>Data[[#This Row],[goal]]*VLOOKUP(Data[[#This Row],[currency]], 'Exchange Rates'!$A$1:$C$14, 3, 0)</f>
        <v>50000</v>
      </c>
      <c r="V1780" s="7">
        <f>Data[[#This Row],[pledged]]*VLOOKUP(Data[[#This Row],[currency]], 'Exchange Rates'!$A$1:$C$14, 3, 0)</f>
        <v>995</v>
      </c>
    </row>
    <row r="1781" spans="1:22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0.36236363636363639</v>
      </c>
      <c r="P1781" s="7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2">
        <f t="shared" si="162"/>
        <v>42585.691898148143</v>
      </c>
      <c r="T1781" s="12">
        <f t="shared" si="163"/>
        <v>42615.691898148143</v>
      </c>
      <c r="U1781" s="7">
        <f>Data[[#This Row],[goal]]*VLOOKUP(Data[[#This Row],[currency]], 'Exchange Rates'!$A$1:$C$14, 3, 0)</f>
        <v>11000</v>
      </c>
      <c r="V1781" s="7">
        <f>Data[[#This Row],[pledged]]*VLOOKUP(Data[[#This Row],[currency]], 'Exchange Rates'!$A$1:$C$14, 3, 0)</f>
        <v>3986</v>
      </c>
    </row>
    <row r="1782" spans="1:22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0.39743333333333336</v>
      </c>
      <c r="P1782" s="7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2">
        <f t="shared" si="162"/>
        <v>42493.600810185191</v>
      </c>
      <c r="T1782" s="12">
        <f t="shared" si="163"/>
        <v>42553.600810185191</v>
      </c>
      <c r="U1782" s="7">
        <f>Data[[#This Row],[goal]]*VLOOKUP(Data[[#This Row],[currency]], 'Exchange Rates'!$A$1:$C$14, 3, 0)</f>
        <v>30000</v>
      </c>
      <c r="V1782" s="7">
        <f>Data[[#This Row],[pledged]]*VLOOKUP(Data[[#This Row],[currency]], 'Exchange Rates'!$A$1:$C$14, 3, 0)</f>
        <v>11923</v>
      </c>
    </row>
    <row r="1783" spans="1:22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0.25763636363636366</v>
      </c>
      <c r="P1783" s="7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2">
        <f t="shared" si="162"/>
        <v>42597.617418981477</v>
      </c>
      <c r="T1783" s="12">
        <f t="shared" si="163"/>
        <v>42628.617418981477</v>
      </c>
      <c r="U1783" s="7">
        <f>Data[[#This Row],[goal]]*VLOOKUP(Data[[#This Row],[currency]], 'Exchange Rates'!$A$1:$C$14, 3, 0)</f>
        <v>5500</v>
      </c>
      <c r="V1783" s="7">
        <f>Data[[#This Row],[pledged]]*VLOOKUP(Data[[#This Row],[currency]], 'Exchange Rates'!$A$1:$C$14, 3, 0)</f>
        <v>1417</v>
      </c>
    </row>
    <row r="1784" spans="1:22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0.15491428571428573</v>
      </c>
      <c r="P1784" s="7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2">
        <f t="shared" si="162"/>
        <v>42388.575104166666</v>
      </c>
      <c r="T1784" s="12">
        <f t="shared" si="163"/>
        <v>42421.575104166666</v>
      </c>
      <c r="U1784" s="7">
        <f>Data[[#This Row],[goal]]*VLOOKUP(Data[[#This Row],[currency]], 'Exchange Rates'!$A$1:$C$14, 3, 0)</f>
        <v>35000</v>
      </c>
      <c r="V1784" s="7">
        <f>Data[[#This Row],[pledged]]*VLOOKUP(Data[[#This Row],[currency]], 'Exchange Rates'!$A$1:$C$14, 3, 0)</f>
        <v>5422</v>
      </c>
    </row>
    <row r="1785" spans="1:22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0.236925</v>
      </c>
      <c r="P1785" s="7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2">
        <f t="shared" si="162"/>
        <v>42115.949976851851</v>
      </c>
      <c r="T1785" s="12">
        <f t="shared" si="163"/>
        <v>42145.949976851851</v>
      </c>
      <c r="U1785" s="7">
        <f>Data[[#This Row],[goal]]*VLOOKUP(Data[[#This Row],[currency]], 'Exchange Rates'!$A$1:$C$14, 3, 0)</f>
        <v>40000</v>
      </c>
      <c r="V1785" s="7">
        <f>Data[[#This Row],[pledged]]*VLOOKUP(Data[[#This Row],[currency]], 'Exchange Rates'!$A$1:$C$14, 3, 0)</f>
        <v>9477</v>
      </c>
    </row>
    <row r="1786" spans="1:22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0.39760000000000001</v>
      </c>
      <c r="P1786" s="7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2">
        <f t="shared" si="162"/>
        <v>42003.655555555553</v>
      </c>
      <c r="T1786" s="12">
        <f t="shared" si="163"/>
        <v>42035.142361111109</v>
      </c>
      <c r="U1786" s="7">
        <f>Data[[#This Row],[goal]]*VLOOKUP(Data[[#This Row],[currency]], 'Exchange Rates'!$A$1:$C$14, 3, 0)</f>
        <v>5000</v>
      </c>
      <c r="V1786" s="7">
        <f>Data[[#This Row],[pledged]]*VLOOKUP(Data[[#This Row],[currency]], 'Exchange Rates'!$A$1:$C$14, 3, 0)</f>
        <v>1988</v>
      </c>
    </row>
    <row r="1787" spans="1:22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0.20220833333333332</v>
      </c>
      <c r="P1787" s="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2">
        <f t="shared" si="162"/>
        <v>41897.134895833333</v>
      </c>
      <c r="T1787" s="12">
        <f t="shared" si="163"/>
        <v>41928</v>
      </c>
      <c r="U1787" s="7">
        <f>Data[[#This Row],[goal]]*VLOOKUP(Data[[#This Row],[currency]], 'Exchange Rates'!$A$1:$C$14, 3, 0)</f>
        <v>24000</v>
      </c>
      <c r="V1787" s="7">
        <f>Data[[#This Row],[pledged]]*VLOOKUP(Data[[#This Row],[currency]], 'Exchange Rates'!$A$1:$C$14, 3, 0)</f>
        <v>4853</v>
      </c>
    </row>
    <row r="1788" spans="1:22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0.47631578947368419</v>
      </c>
      <c r="P1788" s="7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2">
        <f t="shared" si="162"/>
        <v>41958.550659722227</v>
      </c>
      <c r="T1788" s="12">
        <f t="shared" si="163"/>
        <v>41988.550659722227</v>
      </c>
      <c r="U1788" s="7">
        <f>Data[[#This Row],[goal]]*VLOOKUP(Data[[#This Row],[currency]], 'Exchange Rates'!$A$1:$C$14, 3, 0)</f>
        <v>1596</v>
      </c>
      <c r="V1788" s="7">
        <f>Data[[#This Row],[pledged]]*VLOOKUP(Data[[#This Row],[currency]], 'Exchange Rates'!$A$1:$C$14, 3, 0)</f>
        <v>760.19999999999993</v>
      </c>
    </row>
    <row r="1789" spans="1:22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0.15329999999999999</v>
      </c>
      <c r="P1789" s="7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2">
        <f t="shared" si="162"/>
        <v>42068.65552083333</v>
      </c>
      <c r="T1789" s="12">
        <f t="shared" si="163"/>
        <v>42098.613854166666</v>
      </c>
      <c r="U1789" s="7">
        <f>Data[[#This Row],[goal]]*VLOOKUP(Data[[#This Row],[currency]], 'Exchange Rates'!$A$1:$C$14, 3, 0)</f>
        <v>10000</v>
      </c>
      <c r="V1789" s="7">
        <f>Data[[#This Row],[pledged]]*VLOOKUP(Data[[#This Row],[currency]], 'Exchange Rates'!$A$1:$C$14, 3, 0)</f>
        <v>1533</v>
      </c>
    </row>
    <row r="1790" spans="1:22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1.3818181818181818E-2</v>
      </c>
      <c r="P1790" s="7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2">
        <f t="shared" si="162"/>
        <v>41913.94840277778</v>
      </c>
      <c r="T1790" s="12">
        <f t="shared" si="163"/>
        <v>41943.94840277778</v>
      </c>
      <c r="U1790" s="7">
        <f>Data[[#This Row],[goal]]*VLOOKUP(Data[[#This Row],[currency]], 'Exchange Rates'!$A$1:$C$14, 3, 0)</f>
        <v>4235</v>
      </c>
      <c r="V1790" s="7">
        <f>Data[[#This Row],[pledged]]*VLOOKUP(Data[[#This Row],[currency]], 'Exchange Rates'!$A$1:$C$14, 3, 0)</f>
        <v>58.52</v>
      </c>
    </row>
    <row r="1791" spans="1:22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5.0000000000000001E-3</v>
      </c>
      <c r="P1791" s="7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2">
        <f t="shared" si="162"/>
        <v>41956.250034722223</v>
      </c>
      <c r="T1791" s="12">
        <f t="shared" si="163"/>
        <v>42016.250034722223</v>
      </c>
      <c r="U1791" s="7">
        <f>Data[[#This Row],[goal]]*VLOOKUP(Data[[#This Row],[currency]], 'Exchange Rates'!$A$1:$C$14, 3, 0)</f>
        <v>8000</v>
      </c>
      <c r="V1791" s="7">
        <f>Data[[#This Row],[pledged]]*VLOOKUP(Data[[#This Row],[currency]], 'Exchange Rates'!$A$1:$C$14, 3, 0)</f>
        <v>40</v>
      </c>
    </row>
    <row r="1792" spans="1:22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4.9575757575757579E-2</v>
      </c>
      <c r="P1792" s="7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2">
        <f t="shared" si="162"/>
        <v>42010.674513888895</v>
      </c>
      <c r="T1792" s="12">
        <f t="shared" si="163"/>
        <v>42040.674513888895</v>
      </c>
      <c r="U1792" s="7">
        <f>Data[[#This Row],[goal]]*VLOOKUP(Data[[#This Row],[currency]], 'Exchange Rates'!$A$1:$C$14, 3, 0)</f>
        <v>33000</v>
      </c>
      <c r="V1792" s="7">
        <f>Data[[#This Row],[pledged]]*VLOOKUP(Data[[#This Row],[currency]], 'Exchange Rates'!$A$1:$C$14, 3, 0)</f>
        <v>1636</v>
      </c>
    </row>
    <row r="1793" spans="1:22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3.5666666666666666E-2</v>
      </c>
      <c r="P1793" s="7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2">
        <f t="shared" si="162"/>
        <v>41973.740335648152</v>
      </c>
      <c r="T1793" s="12">
        <f t="shared" si="163"/>
        <v>42033.740335648152</v>
      </c>
      <c r="U1793" s="7">
        <f>Data[[#This Row],[goal]]*VLOOKUP(Data[[#This Row],[currency]], 'Exchange Rates'!$A$1:$C$14, 3, 0)</f>
        <v>2310</v>
      </c>
      <c r="V1793" s="7">
        <f>Data[[#This Row],[pledged]]*VLOOKUP(Data[[#This Row],[currency]], 'Exchange Rates'!$A$1:$C$14, 3, 0)</f>
        <v>82.39</v>
      </c>
    </row>
    <row r="1794" spans="1:22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0.61124000000000001</v>
      </c>
      <c r="P1794" s="7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2">
        <f t="shared" ref="S1794:S1857" si="168">(((J1794/60)/60)/24)+DATE(1970,1,1)</f>
        <v>42189.031041666662</v>
      </c>
      <c r="T1794" s="12">
        <f t="shared" ref="T1794:T1857" si="169">(((I1794/60)/60)/24)+DATE(1970,1,1)</f>
        <v>42226.290972222225</v>
      </c>
      <c r="U1794" s="7">
        <f>Data[[#This Row],[goal]]*VLOOKUP(Data[[#This Row],[currency]], 'Exchange Rates'!$A$1:$C$14, 3, 0)</f>
        <v>25000</v>
      </c>
      <c r="V1794" s="7">
        <f>Data[[#This Row],[pledged]]*VLOOKUP(Data[[#This Row],[currency]], 'Exchange Rates'!$A$1:$C$14, 3, 0)</f>
        <v>15281</v>
      </c>
    </row>
    <row r="1795" spans="1:22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E1795/D1795</f>
        <v>1.3333333333333334E-2</v>
      </c>
      <c r="P1795" s="7">
        <f t="shared" ref="P1795:P1858" si="171">IF(L1795 = 0, 0, E1795/L1795)</f>
        <v>20</v>
      </c>
      <c r="Q1795" t="str">
        <f t="shared" ref="Q1795:Q1858" si="172">MID(N1795, 1, FIND("/", N1795)-1)</f>
        <v>photography</v>
      </c>
      <c r="R1795" t="str">
        <f t="shared" ref="R1795:R1858" si="173">MID(N1795,  FIND("/", N1795)+1, 100)</f>
        <v>photobooks</v>
      </c>
      <c r="S1795" s="12">
        <f t="shared" si="168"/>
        <v>41940.89166666667</v>
      </c>
      <c r="T1795" s="12">
        <f t="shared" si="169"/>
        <v>41970.933333333334</v>
      </c>
      <c r="U1795" s="7">
        <f>Data[[#This Row],[goal]]*VLOOKUP(Data[[#This Row],[currency]], 'Exchange Rates'!$A$1:$C$14, 3, 0)</f>
        <v>4110</v>
      </c>
      <c r="V1795" s="7">
        <f>Data[[#This Row],[pledged]]*VLOOKUP(Data[[#This Row],[currency]], 'Exchange Rates'!$A$1:$C$14, 3, 0)</f>
        <v>54.800000000000004</v>
      </c>
    </row>
    <row r="1796" spans="1:22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0.11077777777777778</v>
      </c>
      <c r="P1796" s="7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2">
        <f t="shared" si="168"/>
        <v>42011.551180555558</v>
      </c>
      <c r="T1796" s="12">
        <f t="shared" si="169"/>
        <v>42046.551180555558</v>
      </c>
      <c r="U1796" s="7">
        <f>Data[[#This Row],[goal]]*VLOOKUP(Data[[#This Row],[currency]], 'Exchange Rates'!$A$1:$C$14, 3, 0)</f>
        <v>9000</v>
      </c>
      <c r="V1796" s="7">
        <f>Data[[#This Row],[pledged]]*VLOOKUP(Data[[#This Row],[currency]], 'Exchange Rates'!$A$1:$C$14, 3, 0)</f>
        <v>997</v>
      </c>
    </row>
    <row r="1797" spans="1:22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0.38735714285714284</v>
      </c>
      <c r="P1797" s="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2">
        <f t="shared" si="168"/>
        <v>42628.288668981477</v>
      </c>
      <c r="T1797" s="12">
        <f t="shared" si="169"/>
        <v>42657.666666666672</v>
      </c>
      <c r="U1797" s="7">
        <f>Data[[#This Row],[goal]]*VLOOKUP(Data[[#This Row],[currency]], 'Exchange Rates'!$A$1:$C$14, 3, 0)</f>
        <v>23520</v>
      </c>
      <c r="V1797" s="7">
        <f>Data[[#This Row],[pledged]]*VLOOKUP(Data[[#This Row],[currency]], 'Exchange Rates'!$A$1:$C$14, 3, 0)</f>
        <v>9110.64</v>
      </c>
    </row>
    <row r="1798" spans="1:22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0.22052631578947368</v>
      </c>
      <c r="P1798" s="7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2">
        <f t="shared" si="168"/>
        <v>42515.439421296294</v>
      </c>
      <c r="T1798" s="12">
        <f t="shared" si="169"/>
        <v>42575.439421296294</v>
      </c>
      <c r="U1798" s="7">
        <f>Data[[#This Row],[goal]]*VLOOKUP(Data[[#This Row],[currency]], 'Exchange Rates'!$A$1:$C$14, 3, 0)</f>
        <v>14630</v>
      </c>
      <c r="V1798" s="7">
        <f>Data[[#This Row],[pledged]]*VLOOKUP(Data[[#This Row],[currency]], 'Exchange Rates'!$A$1:$C$14, 3, 0)</f>
        <v>3226.3</v>
      </c>
    </row>
    <row r="1799" spans="1:22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0.67549999999999999</v>
      </c>
      <c r="P1799" s="7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2">
        <f t="shared" si="168"/>
        <v>42689.56931712963</v>
      </c>
      <c r="T1799" s="12">
        <f t="shared" si="169"/>
        <v>42719.56931712963</v>
      </c>
      <c r="U1799" s="7">
        <f>Data[[#This Row],[goal]]*VLOOKUP(Data[[#This Row],[currency]], 'Exchange Rates'!$A$1:$C$14, 3, 0)</f>
        <v>10000</v>
      </c>
      <c r="V1799" s="7">
        <f>Data[[#This Row],[pledged]]*VLOOKUP(Data[[#This Row],[currency]], 'Exchange Rates'!$A$1:$C$14, 3, 0)</f>
        <v>6755</v>
      </c>
    </row>
    <row r="1800" spans="1:22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0.136375</v>
      </c>
      <c r="P1800" s="7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2">
        <f t="shared" si="168"/>
        <v>42344.32677083333</v>
      </c>
      <c r="T1800" s="12">
        <f t="shared" si="169"/>
        <v>42404.32677083333</v>
      </c>
      <c r="U1800" s="7">
        <f>Data[[#This Row],[goal]]*VLOOKUP(Data[[#This Row],[currency]], 'Exchange Rates'!$A$1:$C$14, 3, 0)</f>
        <v>16000</v>
      </c>
      <c r="V1800" s="7">
        <f>Data[[#This Row],[pledged]]*VLOOKUP(Data[[#This Row],[currency]], 'Exchange Rates'!$A$1:$C$14, 3, 0)</f>
        <v>2182</v>
      </c>
    </row>
    <row r="1801" spans="1:22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1.7457500000000001E-2</v>
      </c>
      <c r="P1801" s="7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2">
        <f t="shared" si="168"/>
        <v>41934.842685185184</v>
      </c>
      <c r="T1801" s="12">
        <f t="shared" si="169"/>
        <v>41954.884351851855</v>
      </c>
      <c r="U1801" s="7">
        <f>Data[[#This Row],[goal]]*VLOOKUP(Data[[#This Row],[currency]], 'Exchange Rates'!$A$1:$C$14, 3, 0)</f>
        <v>3080</v>
      </c>
      <c r="V1801" s="7">
        <f>Data[[#This Row],[pledged]]*VLOOKUP(Data[[#This Row],[currency]], 'Exchange Rates'!$A$1:$C$14, 3, 0)</f>
        <v>53.769100000000002</v>
      </c>
    </row>
    <row r="1802" spans="1:22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0.20449632511889321</v>
      </c>
      <c r="P1802" s="7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2">
        <f t="shared" si="168"/>
        <v>42623.606134259258</v>
      </c>
      <c r="T1802" s="12">
        <f t="shared" si="169"/>
        <v>42653.606134259258</v>
      </c>
      <c r="U1802" s="7">
        <f>Data[[#This Row],[goal]]*VLOOKUP(Data[[#This Row],[currency]], 'Exchange Rates'!$A$1:$C$14, 3, 0)</f>
        <v>35620.200000000004</v>
      </c>
      <c r="V1802" s="7">
        <f>Data[[#This Row],[pledged]]*VLOOKUP(Data[[#This Row],[currency]], 'Exchange Rates'!$A$1:$C$14, 3, 0)</f>
        <v>7284.2</v>
      </c>
    </row>
    <row r="1803" spans="1:22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0.13852941176470587</v>
      </c>
      <c r="P1803" s="7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2">
        <f t="shared" si="168"/>
        <v>42321.660509259258</v>
      </c>
      <c r="T1803" s="12">
        <f t="shared" si="169"/>
        <v>42353.506944444445</v>
      </c>
      <c r="U1803" s="7">
        <f>Data[[#This Row],[goal]]*VLOOKUP(Data[[#This Row],[currency]], 'Exchange Rates'!$A$1:$C$14, 3, 0)</f>
        <v>13090</v>
      </c>
      <c r="V1803" s="7">
        <f>Data[[#This Row],[pledged]]*VLOOKUP(Data[[#This Row],[currency]], 'Exchange Rates'!$A$1:$C$14, 3, 0)</f>
        <v>1813.3500000000001</v>
      </c>
    </row>
    <row r="1804" spans="1:22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0.48485714285714288</v>
      </c>
      <c r="P1804" s="7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2">
        <f t="shared" si="168"/>
        <v>42159.47256944445</v>
      </c>
      <c r="T1804" s="12">
        <f t="shared" si="169"/>
        <v>42182.915972222225</v>
      </c>
      <c r="U1804" s="7">
        <f>Data[[#This Row],[goal]]*VLOOKUP(Data[[#This Row],[currency]], 'Exchange Rates'!$A$1:$C$14, 3, 0)</f>
        <v>2940</v>
      </c>
      <c r="V1804" s="7">
        <f>Data[[#This Row],[pledged]]*VLOOKUP(Data[[#This Row],[currency]], 'Exchange Rates'!$A$1:$C$14, 3, 0)</f>
        <v>1425.48</v>
      </c>
    </row>
    <row r="1805" spans="1:22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0.308</v>
      </c>
      <c r="P1805" s="7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2">
        <f t="shared" si="168"/>
        <v>42018.071550925932</v>
      </c>
      <c r="T1805" s="12">
        <f t="shared" si="169"/>
        <v>42049.071550925932</v>
      </c>
      <c r="U1805" s="7">
        <f>Data[[#This Row],[goal]]*VLOOKUP(Data[[#This Row],[currency]], 'Exchange Rates'!$A$1:$C$14, 3, 0)</f>
        <v>17500</v>
      </c>
      <c r="V1805" s="7">
        <f>Data[[#This Row],[pledged]]*VLOOKUP(Data[[#This Row],[currency]], 'Exchange Rates'!$A$1:$C$14, 3, 0)</f>
        <v>5390</v>
      </c>
    </row>
    <row r="1806" spans="1:22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0.35174193548387095</v>
      </c>
      <c r="P1806" s="7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2">
        <f t="shared" si="168"/>
        <v>42282.678287037037</v>
      </c>
      <c r="T1806" s="12">
        <f t="shared" si="169"/>
        <v>42322.719953703709</v>
      </c>
      <c r="U1806" s="7">
        <f>Data[[#This Row],[goal]]*VLOOKUP(Data[[#This Row],[currency]], 'Exchange Rates'!$A$1:$C$14, 3, 0)</f>
        <v>15500</v>
      </c>
      <c r="V1806" s="7">
        <f>Data[[#This Row],[pledged]]*VLOOKUP(Data[[#This Row],[currency]], 'Exchange Rates'!$A$1:$C$14, 3, 0)</f>
        <v>5452</v>
      </c>
    </row>
    <row r="1807" spans="1:22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0.36404444444444445</v>
      </c>
      <c r="P1807" s="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2">
        <f t="shared" si="168"/>
        <v>42247.803912037038</v>
      </c>
      <c r="T1807" s="12">
        <f t="shared" si="169"/>
        <v>42279.75</v>
      </c>
      <c r="U1807" s="7">
        <f>Data[[#This Row],[goal]]*VLOOKUP(Data[[#This Row],[currency]], 'Exchange Rates'!$A$1:$C$14, 3, 0)</f>
        <v>18900</v>
      </c>
      <c r="V1807" s="7">
        <f>Data[[#This Row],[pledged]]*VLOOKUP(Data[[#This Row],[currency]], 'Exchange Rates'!$A$1:$C$14, 3, 0)</f>
        <v>6880.44</v>
      </c>
    </row>
    <row r="1808" spans="1:22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2.955E-2</v>
      </c>
      <c r="P1808" s="7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2">
        <f t="shared" si="168"/>
        <v>41877.638298611113</v>
      </c>
      <c r="T1808" s="12">
        <f t="shared" si="169"/>
        <v>41912.638298611113</v>
      </c>
      <c r="U1808" s="7">
        <f>Data[[#This Row],[goal]]*VLOOKUP(Data[[#This Row],[currency]], 'Exchange Rates'!$A$1:$C$14, 3, 0)</f>
        <v>15400</v>
      </c>
      <c r="V1808" s="7">
        <f>Data[[#This Row],[pledged]]*VLOOKUP(Data[[#This Row],[currency]], 'Exchange Rates'!$A$1:$C$14, 3, 0)</f>
        <v>455.07</v>
      </c>
    </row>
    <row r="1809" spans="1:22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0.1106</v>
      </c>
      <c r="P1809" s="7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2">
        <f t="shared" si="168"/>
        <v>41880.068437499998</v>
      </c>
      <c r="T1809" s="12">
        <f t="shared" si="169"/>
        <v>41910.068437499998</v>
      </c>
      <c r="U1809" s="7">
        <f>Data[[#This Row],[goal]]*VLOOKUP(Data[[#This Row],[currency]], 'Exchange Rates'!$A$1:$C$14, 3, 0)</f>
        <v>5000</v>
      </c>
      <c r="V1809" s="7">
        <f>Data[[#This Row],[pledged]]*VLOOKUP(Data[[#This Row],[currency]], 'Exchange Rates'!$A$1:$C$14, 3, 0)</f>
        <v>553</v>
      </c>
    </row>
    <row r="1810" spans="1:22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0.41407142857142859</v>
      </c>
      <c r="P1810" s="7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2">
        <f t="shared" si="168"/>
        <v>42742.680902777778</v>
      </c>
      <c r="T1810" s="12">
        <f t="shared" si="169"/>
        <v>42777.680902777778</v>
      </c>
      <c r="U1810" s="7">
        <f>Data[[#This Row],[goal]]*VLOOKUP(Data[[#This Row],[currency]], 'Exchange Rates'!$A$1:$C$14, 3, 0)</f>
        <v>28000</v>
      </c>
      <c r="V1810" s="7">
        <f>Data[[#This Row],[pledged]]*VLOOKUP(Data[[#This Row],[currency]], 'Exchange Rates'!$A$1:$C$14, 3, 0)</f>
        <v>11594</v>
      </c>
    </row>
    <row r="1811" spans="1:22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0.10857142857142857</v>
      </c>
      <c r="P1811" s="7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2">
        <f t="shared" si="168"/>
        <v>42029.907858796301</v>
      </c>
      <c r="T1811" s="12">
        <f t="shared" si="169"/>
        <v>42064.907858796301</v>
      </c>
      <c r="U1811" s="7">
        <f>Data[[#This Row],[goal]]*VLOOKUP(Data[[#This Row],[currency]], 'Exchange Rates'!$A$1:$C$14, 3, 0)</f>
        <v>4620</v>
      </c>
      <c r="V1811" s="7">
        <f>Data[[#This Row],[pledged]]*VLOOKUP(Data[[#This Row],[currency]], 'Exchange Rates'!$A$1:$C$14, 3, 0)</f>
        <v>501.6</v>
      </c>
    </row>
    <row r="1812" spans="1:22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3.3333333333333333E-2</v>
      </c>
      <c r="P1812" s="7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2">
        <f t="shared" si="168"/>
        <v>41860.91002314815</v>
      </c>
      <c r="T1812" s="12">
        <f t="shared" si="169"/>
        <v>41872.91002314815</v>
      </c>
      <c r="U1812" s="7">
        <f>Data[[#This Row],[goal]]*VLOOKUP(Data[[#This Row],[currency]], 'Exchange Rates'!$A$1:$C$14, 3, 0)</f>
        <v>450</v>
      </c>
      <c r="V1812" s="7">
        <f>Data[[#This Row],[pledged]]*VLOOKUP(Data[[#This Row],[currency]], 'Exchange Rates'!$A$1:$C$14, 3, 0)</f>
        <v>15</v>
      </c>
    </row>
    <row r="1813" spans="1:22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7.407407407407407E-4</v>
      </c>
      <c r="P1813" s="7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2">
        <f t="shared" si="168"/>
        <v>41876.433680555558</v>
      </c>
      <c r="T1813" s="12">
        <f t="shared" si="169"/>
        <v>41936.166666666664</v>
      </c>
      <c r="U1813" s="7">
        <f>Data[[#This Row],[goal]]*VLOOKUP(Data[[#This Row],[currency]], 'Exchange Rates'!$A$1:$C$14, 3, 0)</f>
        <v>54000</v>
      </c>
      <c r="V1813" s="7">
        <f>Data[[#This Row],[pledged]]*VLOOKUP(Data[[#This Row],[currency]], 'Exchange Rates'!$A$1:$C$14, 3, 0)</f>
        <v>40</v>
      </c>
    </row>
    <row r="1814" spans="1:22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0.13307692307692306</v>
      </c>
      <c r="P1814" s="7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2">
        <f t="shared" si="168"/>
        <v>42524.318703703699</v>
      </c>
      <c r="T1814" s="12">
        <f t="shared" si="169"/>
        <v>42554.318703703699</v>
      </c>
      <c r="U1814" s="7">
        <f>Data[[#This Row],[goal]]*VLOOKUP(Data[[#This Row],[currency]], 'Exchange Rates'!$A$1:$C$14, 3, 0)</f>
        <v>5005</v>
      </c>
      <c r="V1814" s="7">
        <f>Data[[#This Row],[pledged]]*VLOOKUP(Data[[#This Row],[currency]], 'Exchange Rates'!$A$1:$C$14, 3, 0)</f>
        <v>666.05000000000007</v>
      </c>
    </row>
    <row r="1815" spans="1:22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 s="7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2">
        <f t="shared" si="168"/>
        <v>41829.889027777775</v>
      </c>
      <c r="T1815" s="12">
        <f t="shared" si="169"/>
        <v>41859.889027777775</v>
      </c>
      <c r="U1815" s="7">
        <f>Data[[#This Row],[goal]]*VLOOKUP(Data[[#This Row],[currency]], 'Exchange Rates'!$A$1:$C$14, 3, 0)</f>
        <v>6737.5</v>
      </c>
      <c r="V1815" s="7">
        <f>Data[[#This Row],[pledged]]*VLOOKUP(Data[[#This Row],[currency]], 'Exchange Rates'!$A$1:$C$14, 3, 0)</f>
        <v>0</v>
      </c>
    </row>
    <row r="1816" spans="1:22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0.49183333333333334</v>
      </c>
      <c r="P1816" s="7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2">
        <f t="shared" si="168"/>
        <v>42033.314074074078</v>
      </c>
      <c r="T1816" s="12">
        <f t="shared" si="169"/>
        <v>42063.314074074078</v>
      </c>
      <c r="U1816" s="7">
        <f>Data[[#This Row],[goal]]*VLOOKUP(Data[[#This Row],[currency]], 'Exchange Rates'!$A$1:$C$14, 3, 0)</f>
        <v>9240</v>
      </c>
      <c r="V1816" s="7">
        <f>Data[[#This Row],[pledged]]*VLOOKUP(Data[[#This Row],[currency]], 'Exchange Rates'!$A$1:$C$14, 3, 0)</f>
        <v>4544.54</v>
      </c>
    </row>
    <row r="1817" spans="1:22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 s="7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2">
        <f t="shared" si="168"/>
        <v>42172.906678240746</v>
      </c>
      <c r="T1817" s="12">
        <f t="shared" si="169"/>
        <v>42186.906678240746</v>
      </c>
      <c r="U1817" s="7">
        <f>Data[[#This Row],[goal]]*VLOOKUP(Data[[#This Row],[currency]], 'Exchange Rates'!$A$1:$C$14, 3, 0)</f>
        <v>3000</v>
      </c>
      <c r="V1817" s="7">
        <f>Data[[#This Row],[pledged]]*VLOOKUP(Data[[#This Row],[currency]], 'Exchange Rates'!$A$1:$C$14, 3, 0)</f>
        <v>0</v>
      </c>
    </row>
    <row r="1818" spans="1:22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2.036E-2</v>
      </c>
      <c r="P1818" s="7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2">
        <f t="shared" si="168"/>
        <v>42548.876192129625</v>
      </c>
      <c r="T1818" s="12">
        <f t="shared" si="169"/>
        <v>42576.791666666672</v>
      </c>
      <c r="U1818" s="7">
        <f>Data[[#This Row],[goal]]*VLOOKUP(Data[[#This Row],[currency]], 'Exchange Rates'!$A$1:$C$14, 3, 0)</f>
        <v>22750</v>
      </c>
      <c r="V1818" s="7">
        <f>Data[[#This Row],[pledged]]*VLOOKUP(Data[[#This Row],[currency]], 'Exchange Rates'!$A$1:$C$14, 3, 0)</f>
        <v>463.19</v>
      </c>
    </row>
    <row r="1819" spans="1:22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0.52327777777777773</v>
      </c>
      <c r="P1819" s="7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2">
        <f t="shared" si="168"/>
        <v>42705.662118055552</v>
      </c>
      <c r="T1819" s="12">
        <f t="shared" si="169"/>
        <v>42765.290972222225</v>
      </c>
      <c r="U1819" s="7">
        <f>Data[[#This Row],[goal]]*VLOOKUP(Data[[#This Row],[currency]], 'Exchange Rates'!$A$1:$C$14, 3, 0)</f>
        <v>18000</v>
      </c>
      <c r="V1819" s="7">
        <f>Data[[#This Row],[pledged]]*VLOOKUP(Data[[#This Row],[currency]], 'Exchange Rates'!$A$1:$C$14, 3, 0)</f>
        <v>9419</v>
      </c>
    </row>
    <row r="1820" spans="1:22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 s="7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2">
        <f t="shared" si="168"/>
        <v>42067.234375</v>
      </c>
      <c r="T1820" s="12">
        <f t="shared" si="169"/>
        <v>42097.192708333328</v>
      </c>
      <c r="U1820" s="7">
        <f>Data[[#This Row],[goal]]*VLOOKUP(Data[[#This Row],[currency]], 'Exchange Rates'!$A$1:$C$14, 3, 0)</f>
        <v>15000</v>
      </c>
      <c r="V1820" s="7">
        <f>Data[[#This Row],[pledged]]*VLOOKUP(Data[[#This Row],[currency]], 'Exchange Rates'!$A$1:$C$14, 3, 0)</f>
        <v>0</v>
      </c>
    </row>
    <row r="1821" spans="1:22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2.0833333333333332E-2</v>
      </c>
      <c r="P1821" s="7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2">
        <f t="shared" si="168"/>
        <v>41820.752268518518</v>
      </c>
      <c r="T1821" s="12">
        <f t="shared" si="169"/>
        <v>41850.752268518518</v>
      </c>
      <c r="U1821" s="7">
        <f>Data[[#This Row],[goal]]*VLOOKUP(Data[[#This Row],[currency]], 'Exchange Rates'!$A$1:$C$14, 3, 0)</f>
        <v>1200</v>
      </c>
      <c r="V1821" s="7">
        <f>Data[[#This Row],[pledged]]*VLOOKUP(Data[[#This Row],[currency]], 'Exchange Rates'!$A$1:$C$14, 3, 0)</f>
        <v>25</v>
      </c>
    </row>
    <row r="1822" spans="1:22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6.565384615384616E-2</v>
      </c>
      <c r="P1822" s="7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2">
        <f t="shared" si="168"/>
        <v>42065.084375000006</v>
      </c>
      <c r="T1822" s="12">
        <f t="shared" si="169"/>
        <v>42095.042708333334</v>
      </c>
      <c r="U1822" s="7">
        <f>Data[[#This Row],[goal]]*VLOOKUP(Data[[#This Row],[currency]], 'Exchange Rates'!$A$1:$C$14, 3, 0)</f>
        <v>26000</v>
      </c>
      <c r="V1822" s="7">
        <f>Data[[#This Row],[pledged]]*VLOOKUP(Data[[#This Row],[currency]], 'Exchange Rates'!$A$1:$C$14, 3, 0)</f>
        <v>1707</v>
      </c>
    </row>
    <row r="1823" spans="1:22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1.3489</v>
      </c>
      <c r="P1823" s="7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2">
        <f t="shared" si="168"/>
        <v>40926.319062499999</v>
      </c>
      <c r="T1823" s="12">
        <f t="shared" si="169"/>
        <v>40971.319062499999</v>
      </c>
      <c r="U1823" s="7">
        <f>Data[[#This Row],[goal]]*VLOOKUP(Data[[#This Row],[currency]], 'Exchange Rates'!$A$1:$C$14, 3, 0)</f>
        <v>2500</v>
      </c>
      <c r="V1823" s="7">
        <f>Data[[#This Row],[pledged]]*VLOOKUP(Data[[#This Row],[currency]], 'Exchange Rates'!$A$1:$C$14, 3, 0)</f>
        <v>3372.25</v>
      </c>
    </row>
    <row r="1824" spans="1:22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</v>
      </c>
      <c r="P1824" s="7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2">
        <f t="shared" si="168"/>
        <v>41634.797013888885</v>
      </c>
      <c r="T1824" s="12">
        <f t="shared" si="169"/>
        <v>41670.792361111111</v>
      </c>
      <c r="U1824" s="7">
        <f>Data[[#This Row],[goal]]*VLOOKUP(Data[[#This Row],[currency]], 'Exchange Rates'!$A$1:$C$14, 3, 0)</f>
        <v>396</v>
      </c>
      <c r="V1824" s="7">
        <f>Data[[#This Row],[pledged]]*VLOOKUP(Data[[#This Row],[currency]], 'Exchange Rates'!$A$1:$C$14, 3, 0)</f>
        <v>396</v>
      </c>
    </row>
    <row r="1825" spans="1:22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1.1585714285714286</v>
      </c>
      <c r="P1825" s="7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2">
        <f t="shared" si="168"/>
        <v>41176.684907407405</v>
      </c>
      <c r="T1825" s="12">
        <f t="shared" si="169"/>
        <v>41206.684907407405</v>
      </c>
      <c r="U1825" s="7">
        <f>Data[[#This Row],[goal]]*VLOOKUP(Data[[#This Row],[currency]], 'Exchange Rates'!$A$1:$C$14, 3, 0)</f>
        <v>700</v>
      </c>
      <c r="V1825" s="7">
        <f>Data[[#This Row],[pledged]]*VLOOKUP(Data[[#This Row],[currency]], 'Exchange Rates'!$A$1:$C$14, 3, 0)</f>
        <v>811</v>
      </c>
    </row>
    <row r="1826" spans="1:22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1.0006666666666666</v>
      </c>
      <c r="P1826" s="7">
        <f t="shared" si="171"/>
        <v>75.05</v>
      </c>
      <c r="Q1826" t="str">
        <f t="shared" si="172"/>
        <v>music</v>
      </c>
      <c r="R1826" t="str">
        <f t="shared" si="173"/>
        <v>rock</v>
      </c>
      <c r="S1826" s="12">
        <f t="shared" si="168"/>
        <v>41626.916284722225</v>
      </c>
      <c r="T1826" s="12">
        <f t="shared" si="169"/>
        <v>41647.088888888888</v>
      </c>
      <c r="U1826" s="7">
        <f>Data[[#This Row],[goal]]*VLOOKUP(Data[[#This Row],[currency]], 'Exchange Rates'!$A$1:$C$14, 3, 0)</f>
        <v>3000</v>
      </c>
      <c r="V1826" s="7">
        <f>Data[[#This Row],[pledged]]*VLOOKUP(Data[[#This Row],[currency]], 'Exchange Rates'!$A$1:$C$14, 3, 0)</f>
        <v>3002</v>
      </c>
    </row>
    <row r="1827" spans="1:22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1.0505</v>
      </c>
      <c r="P1827" s="7">
        <f t="shared" si="171"/>
        <v>42.02</v>
      </c>
      <c r="Q1827" t="str">
        <f t="shared" si="172"/>
        <v>music</v>
      </c>
      <c r="R1827" t="str">
        <f t="shared" si="173"/>
        <v>rock</v>
      </c>
      <c r="S1827" s="12">
        <f t="shared" si="168"/>
        <v>41443.83452546296</v>
      </c>
      <c r="T1827" s="12">
        <f t="shared" si="169"/>
        <v>41466.83452546296</v>
      </c>
      <c r="U1827" s="7">
        <f>Data[[#This Row],[goal]]*VLOOKUP(Data[[#This Row],[currency]], 'Exchange Rates'!$A$1:$C$14, 3, 0)</f>
        <v>2000</v>
      </c>
      <c r="V1827" s="7">
        <f>Data[[#This Row],[pledged]]*VLOOKUP(Data[[#This Row],[currency]], 'Exchange Rates'!$A$1:$C$14, 3, 0)</f>
        <v>2101</v>
      </c>
    </row>
    <row r="1828" spans="1:22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1.01</v>
      </c>
      <c r="P1828" s="7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2">
        <f t="shared" si="168"/>
        <v>41657.923807870371</v>
      </c>
      <c r="T1828" s="12">
        <f t="shared" si="169"/>
        <v>41687.923807870371</v>
      </c>
      <c r="U1828" s="7">
        <f>Data[[#This Row],[goal]]*VLOOKUP(Data[[#This Row],[currency]], 'Exchange Rates'!$A$1:$C$14, 3, 0)</f>
        <v>2000</v>
      </c>
      <c r="V1828" s="7">
        <f>Data[[#This Row],[pledged]]*VLOOKUP(Data[[#This Row],[currency]], 'Exchange Rates'!$A$1:$C$14, 3, 0)</f>
        <v>2020</v>
      </c>
    </row>
    <row r="1829" spans="1:22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1.0066250000000001</v>
      </c>
      <c r="P1829" s="7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2">
        <f t="shared" si="168"/>
        <v>40555.325937499998</v>
      </c>
      <c r="T1829" s="12">
        <f t="shared" si="169"/>
        <v>40605.325937499998</v>
      </c>
      <c r="U1829" s="7">
        <f>Data[[#This Row],[goal]]*VLOOKUP(Data[[#This Row],[currency]], 'Exchange Rates'!$A$1:$C$14, 3, 0)</f>
        <v>8000</v>
      </c>
      <c r="V1829" s="7">
        <f>Data[[#This Row],[pledged]]*VLOOKUP(Data[[#This Row],[currency]], 'Exchange Rates'!$A$1:$C$14, 3, 0)</f>
        <v>8053</v>
      </c>
    </row>
    <row r="1830" spans="1:22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1.0016</v>
      </c>
      <c r="P1830" s="7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2">
        <f t="shared" si="168"/>
        <v>41736.899652777778</v>
      </c>
      <c r="T1830" s="12">
        <f t="shared" si="169"/>
        <v>41768.916666666664</v>
      </c>
      <c r="U1830" s="7">
        <f>Data[[#This Row],[goal]]*VLOOKUP(Data[[#This Row],[currency]], 'Exchange Rates'!$A$1:$C$14, 3, 0)</f>
        <v>20000</v>
      </c>
      <c r="V1830" s="7">
        <f>Data[[#This Row],[pledged]]*VLOOKUP(Data[[#This Row],[currency]], 'Exchange Rates'!$A$1:$C$14, 3, 0)</f>
        <v>20032</v>
      </c>
    </row>
    <row r="1831" spans="1:22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1.6668333333333334</v>
      </c>
      <c r="P1831" s="7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2">
        <f t="shared" si="168"/>
        <v>40516.087627314817</v>
      </c>
      <c r="T1831" s="12">
        <f t="shared" si="169"/>
        <v>40564.916666666664</v>
      </c>
      <c r="U1831" s="7">
        <f>Data[[#This Row],[goal]]*VLOOKUP(Data[[#This Row],[currency]], 'Exchange Rates'!$A$1:$C$14, 3, 0)</f>
        <v>1500</v>
      </c>
      <c r="V1831" s="7">
        <f>Data[[#This Row],[pledged]]*VLOOKUP(Data[[#This Row],[currency]], 'Exchange Rates'!$A$1:$C$14, 3, 0)</f>
        <v>2500.25</v>
      </c>
    </row>
    <row r="1832" spans="1:22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1.0153333333333334</v>
      </c>
      <c r="P1832" s="7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2">
        <f t="shared" si="168"/>
        <v>41664.684108796297</v>
      </c>
      <c r="T1832" s="12">
        <f t="shared" si="169"/>
        <v>41694.684108796297</v>
      </c>
      <c r="U1832" s="7">
        <f>Data[[#This Row],[goal]]*VLOOKUP(Data[[#This Row],[currency]], 'Exchange Rates'!$A$1:$C$14, 3, 0)</f>
        <v>15000</v>
      </c>
      <c r="V1832" s="7">
        <f>Data[[#This Row],[pledged]]*VLOOKUP(Data[[#This Row],[currency]], 'Exchange Rates'!$A$1:$C$14, 3, 0)</f>
        <v>15230</v>
      </c>
    </row>
    <row r="1833" spans="1:22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1.03</v>
      </c>
      <c r="P1833" s="7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2">
        <f t="shared" si="168"/>
        <v>41026.996099537035</v>
      </c>
      <c r="T1833" s="12">
        <f t="shared" si="169"/>
        <v>41041.996099537035</v>
      </c>
      <c r="U1833" s="7">
        <f>Data[[#This Row],[goal]]*VLOOKUP(Data[[#This Row],[currency]], 'Exchange Rates'!$A$1:$C$14, 3, 0)</f>
        <v>1000</v>
      </c>
      <c r="V1833" s="7">
        <f>Data[[#This Row],[pledged]]*VLOOKUP(Data[[#This Row],[currency]], 'Exchange Rates'!$A$1:$C$14, 3, 0)</f>
        <v>1030</v>
      </c>
    </row>
    <row r="1834" spans="1:22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1.4285714285714286</v>
      </c>
      <c r="P1834" s="7">
        <f t="shared" si="171"/>
        <v>25</v>
      </c>
      <c r="Q1834" t="str">
        <f t="shared" si="172"/>
        <v>music</v>
      </c>
      <c r="R1834" t="str">
        <f t="shared" si="173"/>
        <v>rock</v>
      </c>
      <c r="S1834" s="12">
        <f t="shared" si="168"/>
        <v>40576.539664351854</v>
      </c>
      <c r="T1834" s="12">
        <f t="shared" si="169"/>
        <v>40606.539664351854</v>
      </c>
      <c r="U1834" s="7">
        <f>Data[[#This Row],[goal]]*VLOOKUP(Data[[#This Row],[currency]], 'Exchange Rates'!$A$1:$C$14, 3, 0)</f>
        <v>350</v>
      </c>
      <c r="V1834" s="7">
        <f>Data[[#This Row],[pledged]]*VLOOKUP(Data[[#This Row],[currency]], 'Exchange Rates'!$A$1:$C$14, 3, 0)</f>
        <v>500</v>
      </c>
    </row>
    <row r="1835" spans="1:22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2.625</v>
      </c>
      <c r="P1835" s="7">
        <f t="shared" si="171"/>
        <v>42</v>
      </c>
      <c r="Q1835" t="str">
        <f t="shared" si="172"/>
        <v>music</v>
      </c>
      <c r="R1835" t="str">
        <f t="shared" si="173"/>
        <v>rock</v>
      </c>
      <c r="S1835" s="12">
        <f t="shared" si="168"/>
        <v>41303.044016203705</v>
      </c>
      <c r="T1835" s="12">
        <f t="shared" si="169"/>
        <v>41335.332638888889</v>
      </c>
      <c r="U1835" s="7">
        <f>Data[[#This Row],[goal]]*VLOOKUP(Data[[#This Row],[currency]], 'Exchange Rates'!$A$1:$C$14, 3, 0)</f>
        <v>400</v>
      </c>
      <c r="V1835" s="7">
        <f>Data[[#This Row],[pledged]]*VLOOKUP(Data[[#This Row],[currency]], 'Exchange Rates'!$A$1:$C$14, 3, 0)</f>
        <v>1050</v>
      </c>
    </row>
    <row r="1836" spans="1:22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1.1805000000000001</v>
      </c>
      <c r="P1836" s="7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2">
        <f t="shared" si="168"/>
        <v>41988.964062500003</v>
      </c>
      <c r="T1836" s="12">
        <f t="shared" si="169"/>
        <v>42028.964062500003</v>
      </c>
      <c r="U1836" s="7">
        <f>Data[[#This Row],[goal]]*VLOOKUP(Data[[#This Row],[currency]], 'Exchange Rates'!$A$1:$C$14, 3, 0)</f>
        <v>10000</v>
      </c>
      <c r="V1836" s="7">
        <f>Data[[#This Row],[pledged]]*VLOOKUP(Data[[#This Row],[currency]], 'Exchange Rates'!$A$1:$C$14, 3, 0)</f>
        <v>11805</v>
      </c>
    </row>
    <row r="1837" spans="1:22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1.04</v>
      </c>
      <c r="P1837" s="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2">
        <f t="shared" si="168"/>
        <v>42430.702210648145</v>
      </c>
      <c r="T1837" s="12">
        <f t="shared" si="169"/>
        <v>42460.660543981481</v>
      </c>
      <c r="U1837" s="7">
        <f>Data[[#This Row],[goal]]*VLOOKUP(Data[[#This Row],[currency]], 'Exchange Rates'!$A$1:$C$14, 3, 0)</f>
        <v>385</v>
      </c>
      <c r="V1837" s="7">
        <f>Data[[#This Row],[pledged]]*VLOOKUP(Data[[#This Row],[currency]], 'Exchange Rates'!$A$1:$C$14, 3, 0)</f>
        <v>400.40000000000003</v>
      </c>
    </row>
    <row r="1838" spans="1:22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2.0034000000000001</v>
      </c>
      <c r="P1838" s="7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2">
        <f t="shared" si="168"/>
        <v>41305.809363425928</v>
      </c>
      <c r="T1838" s="12">
        <f t="shared" si="169"/>
        <v>41322.809363425928</v>
      </c>
      <c r="U1838" s="7">
        <f>Data[[#This Row],[goal]]*VLOOKUP(Data[[#This Row],[currency]], 'Exchange Rates'!$A$1:$C$14, 3, 0)</f>
        <v>5000</v>
      </c>
      <c r="V1838" s="7">
        <f>Data[[#This Row],[pledged]]*VLOOKUP(Data[[#This Row],[currency]], 'Exchange Rates'!$A$1:$C$14, 3, 0)</f>
        <v>10017</v>
      </c>
    </row>
    <row r="1839" spans="1:22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3.0683333333333334</v>
      </c>
      <c r="P1839" s="7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2">
        <f t="shared" si="168"/>
        <v>40926.047858796301</v>
      </c>
      <c r="T1839" s="12">
        <f t="shared" si="169"/>
        <v>40986.006192129629</v>
      </c>
      <c r="U1839" s="7">
        <f>Data[[#This Row],[goal]]*VLOOKUP(Data[[#This Row],[currency]], 'Exchange Rates'!$A$1:$C$14, 3, 0)</f>
        <v>600</v>
      </c>
      <c r="V1839" s="7">
        <f>Data[[#This Row],[pledged]]*VLOOKUP(Data[[#This Row],[currency]], 'Exchange Rates'!$A$1:$C$14, 3, 0)</f>
        <v>1841</v>
      </c>
    </row>
    <row r="1840" spans="1:22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1.00149</v>
      </c>
      <c r="P1840" s="7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2">
        <f t="shared" si="168"/>
        <v>40788.786539351851</v>
      </c>
      <c r="T1840" s="12">
        <f t="shared" si="169"/>
        <v>40817.125</v>
      </c>
      <c r="U1840" s="7">
        <f>Data[[#This Row],[goal]]*VLOOKUP(Data[[#This Row],[currency]], 'Exchange Rates'!$A$1:$C$14, 3, 0)</f>
        <v>1000</v>
      </c>
      <c r="V1840" s="7">
        <f>Data[[#This Row],[pledged]]*VLOOKUP(Data[[#This Row],[currency]], 'Exchange Rates'!$A$1:$C$14, 3, 0)</f>
        <v>1001.49</v>
      </c>
    </row>
    <row r="1841" spans="1:22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2.0529999999999999</v>
      </c>
      <c r="P1841" s="7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2">
        <f t="shared" si="168"/>
        <v>42614.722013888888</v>
      </c>
      <c r="T1841" s="12">
        <f t="shared" si="169"/>
        <v>42644.722013888888</v>
      </c>
      <c r="U1841" s="7">
        <f>Data[[#This Row],[goal]]*VLOOKUP(Data[[#This Row],[currency]], 'Exchange Rates'!$A$1:$C$14, 3, 0)</f>
        <v>1000</v>
      </c>
      <c r="V1841" s="7">
        <f>Data[[#This Row],[pledged]]*VLOOKUP(Data[[#This Row],[currency]], 'Exchange Rates'!$A$1:$C$14, 3, 0)</f>
        <v>2053</v>
      </c>
    </row>
    <row r="1842" spans="1:22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1.0888888888888888</v>
      </c>
      <c r="P1842" s="7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2">
        <f t="shared" si="168"/>
        <v>41382.096180555556</v>
      </c>
      <c r="T1842" s="12">
        <f t="shared" si="169"/>
        <v>41401.207638888889</v>
      </c>
      <c r="U1842" s="7">
        <f>Data[[#This Row],[goal]]*VLOOKUP(Data[[#This Row],[currency]], 'Exchange Rates'!$A$1:$C$14, 3, 0)</f>
        <v>900</v>
      </c>
      <c r="V1842" s="7">
        <f>Data[[#This Row],[pledged]]*VLOOKUP(Data[[#This Row],[currency]], 'Exchange Rates'!$A$1:$C$14, 3, 0)</f>
        <v>980</v>
      </c>
    </row>
    <row r="1843" spans="1:22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1.0175000000000001</v>
      </c>
      <c r="P1843" s="7">
        <f t="shared" si="171"/>
        <v>50.875</v>
      </c>
      <c r="Q1843" t="str">
        <f t="shared" si="172"/>
        <v>music</v>
      </c>
      <c r="R1843" t="str">
        <f t="shared" si="173"/>
        <v>rock</v>
      </c>
      <c r="S1843" s="12">
        <f t="shared" si="168"/>
        <v>41745.84542824074</v>
      </c>
      <c r="T1843" s="12">
        <f t="shared" si="169"/>
        <v>41779.207638888889</v>
      </c>
      <c r="U1843" s="7">
        <f>Data[[#This Row],[goal]]*VLOOKUP(Data[[#This Row],[currency]], 'Exchange Rates'!$A$1:$C$14, 3, 0)</f>
        <v>2000</v>
      </c>
      <c r="V1843" s="7">
        <f>Data[[#This Row],[pledged]]*VLOOKUP(Data[[#This Row],[currency]], 'Exchange Rates'!$A$1:$C$14, 3, 0)</f>
        <v>2035</v>
      </c>
    </row>
    <row r="1844" spans="1:22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1.2524999999999999</v>
      </c>
      <c r="P1844" s="7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2">
        <f t="shared" si="168"/>
        <v>42031.631724537037</v>
      </c>
      <c r="T1844" s="12">
        <f t="shared" si="169"/>
        <v>42065.249305555553</v>
      </c>
      <c r="U1844" s="7">
        <f>Data[[#This Row],[goal]]*VLOOKUP(Data[[#This Row],[currency]], 'Exchange Rates'!$A$1:$C$14, 3, 0)</f>
        <v>2000</v>
      </c>
      <c r="V1844" s="7">
        <f>Data[[#This Row],[pledged]]*VLOOKUP(Data[[#This Row],[currency]], 'Exchange Rates'!$A$1:$C$14, 3, 0)</f>
        <v>2505</v>
      </c>
    </row>
    <row r="1845" spans="1:22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1.2400610000000001</v>
      </c>
      <c r="P1845" s="7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2">
        <f t="shared" si="168"/>
        <v>40564.994837962964</v>
      </c>
      <c r="T1845" s="12">
        <f t="shared" si="169"/>
        <v>40594.994837962964</v>
      </c>
      <c r="U1845" s="7">
        <f>Data[[#This Row],[goal]]*VLOOKUP(Data[[#This Row],[currency]], 'Exchange Rates'!$A$1:$C$14, 3, 0)</f>
        <v>10000</v>
      </c>
      <c r="V1845" s="7">
        <f>Data[[#This Row],[pledged]]*VLOOKUP(Data[[#This Row],[currency]], 'Exchange Rates'!$A$1:$C$14, 3, 0)</f>
        <v>12400.61</v>
      </c>
    </row>
    <row r="1846" spans="1:22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1.014</v>
      </c>
      <c r="P1846" s="7">
        <f t="shared" si="171"/>
        <v>76.05</v>
      </c>
      <c r="Q1846" t="str">
        <f t="shared" si="172"/>
        <v>music</v>
      </c>
      <c r="R1846" t="str">
        <f t="shared" si="173"/>
        <v>rock</v>
      </c>
      <c r="S1846" s="12">
        <f t="shared" si="168"/>
        <v>40666.973541666666</v>
      </c>
      <c r="T1846" s="12">
        <f t="shared" si="169"/>
        <v>40705.125</v>
      </c>
      <c r="U1846" s="7">
        <f>Data[[#This Row],[goal]]*VLOOKUP(Data[[#This Row],[currency]], 'Exchange Rates'!$A$1:$C$14, 3, 0)</f>
        <v>1500</v>
      </c>
      <c r="V1846" s="7">
        <f>Data[[#This Row],[pledged]]*VLOOKUP(Data[[#This Row],[currency]], 'Exchange Rates'!$A$1:$C$14, 3, 0)</f>
        <v>1521</v>
      </c>
    </row>
    <row r="1847" spans="1:22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</v>
      </c>
      <c r="P1847" s="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2">
        <f t="shared" si="168"/>
        <v>42523.333310185189</v>
      </c>
      <c r="T1847" s="12">
        <f t="shared" si="169"/>
        <v>42538.204861111109</v>
      </c>
      <c r="U1847" s="7">
        <f>Data[[#This Row],[goal]]*VLOOKUP(Data[[#This Row],[currency]], 'Exchange Rates'!$A$1:$C$14, 3, 0)</f>
        <v>1000</v>
      </c>
      <c r="V1847" s="7">
        <f>Data[[#This Row],[pledged]]*VLOOKUP(Data[[#This Row],[currency]], 'Exchange Rates'!$A$1:$C$14, 3, 0)</f>
        <v>1000</v>
      </c>
    </row>
    <row r="1848" spans="1:22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1.3792666666666666</v>
      </c>
      <c r="P1848" s="7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2">
        <f t="shared" si="168"/>
        <v>41228.650196759263</v>
      </c>
      <c r="T1848" s="12">
        <f t="shared" si="169"/>
        <v>41258.650196759263</v>
      </c>
      <c r="U1848" s="7">
        <f>Data[[#This Row],[goal]]*VLOOKUP(Data[[#This Row],[currency]], 'Exchange Rates'!$A$1:$C$14, 3, 0)</f>
        <v>15000</v>
      </c>
      <c r="V1848" s="7">
        <f>Data[[#This Row],[pledged]]*VLOOKUP(Data[[#This Row],[currency]], 'Exchange Rates'!$A$1:$C$14, 3, 0)</f>
        <v>20689</v>
      </c>
    </row>
    <row r="1849" spans="1:22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1.2088000000000001</v>
      </c>
      <c r="P1849" s="7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2">
        <f t="shared" si="168"/>
        <v>42094.236481481479</v>
      </c>
      <c r="T1849" s="12">
        <f t="shared" si="169"/>
        <v>42115.236481481479</v>
      </c>
      <c r="U1849" s="7">
        <f>Data[[#This Row],[goal]]*VLOOKUP(Data[[#This Row],[currency]], 'Exchange Rates'!$A$1:$C$14, 3, 0)</f>
        <v>2500</v>
      </c>
      <c r="V1849" s="7">
        <f>Data[[#This Row],[pledged]]*VLOOKUP(Data[[#This Row],[currency]], 'Exchange Rates'!$A$1:$C$14, 3, 0)</f>
        <v>3022</v>
      </c>
    </row>
    <row r="1850" spans="1:22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1.0736666666666668</v>
      </c>
      <c r="P1850" s="7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2">
        <f t="shared" si="168"/>
        <v>40691.788055555553</v>
      </c>
      <c r="T1850" s="12">
        <f t="shared" si="169"/>
        <v>40755.290972222225</v>
      </c>
      <c r="U1850" s="7">
        <f>Data[[#This Row],[goal]]*VLOOKUP(Data[[#This Row],[currency]], 'Exchange Rates'!$A$1:$C$14, 3, 0)</f>
        <v>3000</v>
      </c>
      <c r="V1850" s="7">
        <f>Data[[#This Row],[pledged]]*VLOOKUP(Data[[#This Row],[currency]], 'Exchange Rates'!$A$1:$C$14, 3, 0)</f>
        <v>3221</v>
      </c>
    </row>
    <row r="1851" spans="1:22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1.0033333333333334</v>
      </c>
      <c r="P1851" s="7">
        <f t="shared" si="171"/>
        <v>37.625</v>
      </c>
      <c r="Q1851" t="str">
        <f t="shared" si="172"/>
        <v>music</v>
      </c>
      <c r="R1851" t="str">
        <f t="shared" si="173"/>
        <v>rock</v>
      </c>
      <c r="S1851" s="12">
        <f t="shared" si="168"/>
        <v>41169.845590277779</v>
      </c>
      <c r="T1851" s="12">
        <f t="shared" si="169"/>
        <v>41199.845590277779</v>
      </c>
      <c r="U1851" s="7">
        <f>Data[[#This Row],[goal]]*VLOOKUP(Data[[#This Row],[currency]], 'Exchange Rates'!$A$1:$C$14, 3, 0)</f>
        <v>300</v>
      </c>
      <c r="V1851" s="7">
        <f>Data[[#This Row],[pledged]]*VLOOKUP(Data[[#This Row],[currency]], 'Exchange Rates'!$A$1:$C$14, 3, 0)</f>
        <v>301</v>
      </c>
    </row>
    <row r="1852" spans="1:22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1.0152222222222222</v>
      </c>
      <c r="P1852" s="7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2">
        <f t="shared" si="168"/>
        <v>41800.959490740745</v>
      </c>
      <c r="T1852" s="12">
        <f t="shared" si="169"/>
        <v>41830.959490740745</v>
      </c>
      <c r="U1852" s="7">
        <f>Data[[#This Row],[goal]]*VLOOKUP(Data[[#This Row],[currency]], 'Exchange Rates'!$A$1:$C$14, 3, 0)</f>
        <v>9000</v>
      </c>
      <c r="V1852" s="7">
        <f>Data[[#This Row],[pledged]]*VLOOKUP(Data[[#This Row],[currency]], 'Exchange Rates'!$A$1:$C$14, 3, 0)</f>
        <v>9137</v>
      </c>
    </row>
    <row r="1853" spans="1:22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1.0007692307692309</v>
      </c>
      <c r="P1853" s="7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2">
        <f t="shared" si="168"/>
        <v>41827.906689814816</v>
      </c>
      <c r="T1853" s="12">
        <f t="shared" si="169"/>
        <v>41848.041666666664</v>
      </c>
      <c r="U1853" s="7">
        <f>Data[[#This Row],[goal]]*VLOOKUP(Data[[#This Row],[currency]], 'Exchange Rates'!$A$1:$C$14, 3, 0)</f>
        <v>1300</v>
      </c>
      <c r="V1853" s="7">
        <f>Data[[#This Row],[pledged]]*VLOOKUP(Data[[#This Row],[currency]], 'Exchange Rates'!$A$1:$C$14, 3, 0)</f>
        <v>1301</v>
      </c>
    </row>
    <row r="1854" spans="1:22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1.1696666666666666</v>
      </c>
      <c r="P1854" s="7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2">
        <f t="shared" si="168"/>
        <v>42081.77143518519</v>
      </c>
      <c r="T1854" s="12">
        <f t="shared" si="169"/>
        <v>42119</v>
      </c>
      <c r="U1854" s="7">
        <f>Data[[#This Row],[goal]]*VLOOKUP(Data[[#This Row],[currency]], 'Exchange Rates'!$A$1:$C$14, 3, 0)</f>
        <v>15000</v>
      </c>
      <c r="V1854" s="7">
        <f>Data[[#This Row],[pledged]]*VLOOKUP(Data[[#This Row],[currency]], 'Exchange Rates'!$A$1:$C$14, 3, 0)</f>
        <v>17545</v>
      </c>
    </row>
    <row r="1855" spans="1:22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1.01875</v>
      </c>
      <c r="P1855" s="7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2">
        <f t="shared" si="168"/>
        <v>41177.060381944444</v>
      </c>
      <c r="T1855" s="12">
        <f t="shared" si="169"/>
        <v>41227.102048611108</v>
      </c>
      <c r="U1855" s="7">
        <f>Data[[#This Row],[goal]]*VLOOKUP(Data[[#This Row],[currency]], 'Exchange Rates'!$A$1:$C$14, 3, 0)</f>
        <v>800</v>
      </c>
      <c r="V1855" s="7">
        <f>Data[[#This Row],[pledged]]*VLOOKUP(Data[[#This Row],[currency]], 'Exchange Rates'!$A$1:$C$14, 3, 0)</f>
        <v>815</v>
      </c>
    </row>
    <row r="1856" spans="1:22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1.0212366666666666</v>
      </c>
      <c r="P1856" s="7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2">
        <f t="shared" si="168"/>
        <v>41388.021261574075</v>
      </c>
      <c r="T1856" s="12">
        <f t="shared" si="169"/>
        <v>41418.021261574075</v>
      </c>
      <c r="U1856" s="7">
        <f>Data[[#This Row],[goal]]*VLOOKUP(Data[[#This Row],[currency]], 'Exchange Rates'!$A$1:$C$14, 3, 0)</f>
        <v>15000</v>
      </c>
      <c r="V1856" s="7">
        <f>Data[[#This Row],[pledged]]*VLOOKUP(Data[[#This Row],[currency]], 'Exchange Rates'!$A$1:$C$14, 3, 0)</f>
        <v>15318.55</v>
      </c>
    </row>
    <row r="1857" spans="1:22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1.5405897142857143</v>
      </c>
      <c r="P1857" s="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2">
        <f t="shared" si="168"/>
        <v>41600.538657407407</v>
      </c>
      <c r="T1857" s="12">
        <f t="shared" si="169"/>
        <v>41645.538657407407</v>
      </c>
      <c r="U1857" s="7">
        <f>Data[[#This Row],[goal]]*VLOOKUP(Data[[#This Row],[currency]], 'Exchange Rates'!$A$1:$C$14, 3, 0)</f>
        <v>11550</v>
      </c>
      <c r="V1857" s="7">
        <f>Data[[#This Row],[pledged]]*VLOOKUP(Data[[#This Row],[currency]], 'Exchange Rates'!$A$1:$C$14, 3, 0)</f>
        <v>17793.8112</v>
      </c>
    </row>
    <row r="1858" spans="1:22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1.0125</v>
      </c>
      <c r="P1858" s="7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2">
        <f t="shared" ref="S1858:S1921" si="174">(((J1858/60)/60)/24)+DATE(1970,1,1)</f>
        <v>41817.854999999996</v>
      </c>
      <c r="T1858" s="12">
        <f t="shared" ref="T1858:T1921" si="175">(((I1858/60)/60)/24)+DATE(1970,1,1)</f>
        <v>41838.854999999996</v>
      </c>
      <c r="U1858" s="7">
        <f>Data[[#This Row],[goal]]*VLOOKUP(Data[[#This Row],[currency]], 'Exchange Rates'!$A$1:$C$14, 3, 0)</f>
        <v>2000</v>
      </c>
      <c r="V1858" s="7">
        <f>Data[[#This Row],[pledged]]*VLOOKUP(Data[[#This Row],[currency]], 'Exchange Rates'!$A$1:$C$14, 3, 0)</f>
        <v>2025</v>
      </c>
    </row>
    <row r="1859" spans="1:22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E1859/D1859</f>
        <v>1</v>
      </c>
      <c r="P1859" s="7">
        <f t="shared" ref="P1859:P1922" si="177">IF(L1859 = 0, 0, E1859/L1859)</f>
        <v>136.36363636363637</v>
      </c>
      <c r="Q1859" t="str">
        <f t="shared" ref="Q1859:Q1922" si="178">MID(N1859, 1, FIND("/", N1859)-1)</f>
        <v>music</v>
      </c>
      <c r="R1859" t="str">
        <f t="shared" ref="R1859:R1922" si="179">MID(N1859,  FIND("/", N1859)+1, 100)</f>
        <v>rock</v>
      </c>
      <c r="S1859" s="12">
        <f t="shared" si="174"/>
        <v>41864.76866898148</v>
      </c>
      <c r="T1859" s="12">
        <f t="shared" si="175"/>
        <v>41894.76866898148</v>
      </c>
      <c r="U1859" s="7">
        <f>Data[[#This Row],[goal]]*VLOOKUP(Data[[#This Row],[currency]], 'Exchange Rates'!$A$1:$C$14, 3, 0)</f>
        <v>3000</v>
      </c>
      <c r="V1859" s="7">
        <f>Data[[#This Row],[pledged]]*VLOOKUP(Data[[#This Row],[currency]], 'Exchange Rates'!$A$1:$C$14, 3, 0)</f>
        <v>3000</v>
      </c>
    </row>
    <row r="1860" spans="1:22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1.0874800874800874</v>
      </c>
      <c r="P1860" s="7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2">
        <f t="shared" si="174"/>
        <v>40833.200474537036</v>
      </c>
      <c r="T1860" s="12">
        <f t="shared" si="175"/>
        <v>40893.242141203707</v>
      </c>
      <c r="U1860" s="7">
        <f>Data[[#This Row],[goal]]*VLOOKUP(Data[[#This Row],[currency]], 'Exchange Rates'!$A$1:$C$14, 3, 0)</f>
        <v>5555.55</v>
      </c>
      <c r="V1860" s="7">
        <f>Data[[#This Row],[pledged]]*VLOOKUP(Data[[#This Row],[currency]], 'Exchange Rates'!$A$1:$C$14, 3, 0)</f>
        <v>6041.55</v>
      </c>
    </row>
    <row r="1861" spans="1:22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1.3183333333333334</v>
      </c>
      <c r="P1861" s="7">
        <f t="shared" si="177"/>
        <v>70.625</v>
      </c>
      <c r="Q1861" t="str">
        <f t="shared" si="178"/>
        <v>music</v>
      </c>
      <c r="R1861" t="str">
        <f t="shared" si="179"/>
        <v>rock</v>
      </c>
      <c r="S1861" s="12">
        <f t="shared" si="174"/>
        <v>40778.770011574074</v>
      </c>
      <c r="T1861" s="12">
        <f t="shared" si="175"/>
        <v>40808.770011574074</v>
      </c>
      <c r="U1861" s="7">
        <f>Data[[#This Row],[goal]]*VLOOKUP(Data[[#This Row],[currency]], 'Exchange Rates'!$A$1:$C$14, 3, 0)</f>
        <v>3000</v>
      </c>
      <c r="V1861" s="7">
        <f>Data[[#This Row],[pledged]]*VLOOKUP(Data[[#This Row],[currency]], 'Exchange Rates'!$A$1:$C$14, 3, 0)</f>
        <v>3955</v>
      </c>
    </row>
    <row r="1862" spans="1:22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1.3346666666666667</v>
      </c>
      <c r="P1862" s="7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2">
        <f t="shared" si="174"/>
        <v>41655.709305555552</v>
      </c>
      <c r="T1862" s="12">
        <f t="shared" si="175"/>
        <v>41676.709305555552</v>
      </c>
      <c r="U1862" s="7">
        <f>Data[[#This Row],[goal]]*VLOOKUP(Data[[#This Row],[currency]], 'Exchange Rates'!$A$1:$C$14, 3, 0)</f>
        <v>750</v>
      </c>
      <c r="V1862" s="7">
        <f>Data[[#This Row],[pledged]]*VLOOKUP(Data[[#This Row],[currency]], 'Exchange Rates'!$A$1:$C$14, 3, 0)</f>
        <v>1001</v>
      </c>
    </row>
    <row r="1863" spans="1:22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 s="7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2">
        <f t="shared" si="174"/>
        <v>42000.300243055557</v>
      </c>
      <c r="T1863" s="12">
        <f t="shared" si="175"/>
        <v>42030.300243055557</v>
      </c>
      <c r="U1863" s="7">
        <f>Data[[#This Row],[goal]]*VLOOKUP(Data[[#This Row],[currency]], 'Exchange Rates'!$A$1:$C$14, 3, 0)</f>
        <v>192500</v>
      </c>
      <c r="V1863" s="7">
        <f>Data[[#This Row],[pledged]]*VLOOKUP(Data[[#This Row],[currency]], 'Exchange Rates'!$A$1:$C$14, 3, 0)</f>
        <v>0</v>
      </c>
    </row>
    <row r="1864" spans="1:22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8.0833333333333326E-2</v>
      </c>
      <c r="P1864" s="7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2">
        <f t="shared" si="174"/>
        <v>42755.492754629624</v>
      </c>
      <c r="T1864" s="12">
        <f t="shared" si="175"/>
        <v>42802.3125</v>
      </c>
      <c r="U1864" s="7">
        <f>Data[[#This Row],[goal]]*VLOOKUP(Data[[#This Row],[currency]], 'Exchange Rates'!$A$1:$C$14, 3, 0)</f>
        <v>18000</v>
      </c>
      <c r="V1864" s="7">
        <f>Data[[#This Row],[pledged]]*VLOOKUP(Data[[#This Row],[currency]], 'Exchange Rates'!$A$1:$C$14, 3, 0)</f>
        <v>1455</v>
      </c>
    </row>
    <row r="1865" spans="1:22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4.0000000000000001E-3</v>
      </c>
      <c r="P1865" s="7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2">
        <f t="shared" si="174"/>
        <v>41772.797280092593</v>
      </c>
      <c r="T1865" s="12">
        <f t="shared" si="175"/>
        <v>41802.797280092593</v>
      </c>
      <c r="U1865" s="7">
        <f>Data[[#This Row],[goal]]*VLOOKUP(Data[[#This Row],[currency]], 'Exchange Rates'!$A$1:$C$14, 3, 0)</f>
        <v>2500</v>
      </c>
      <c r="V1865" s="7">
        <f>Data[[#This Row],[pledged]]*VLOOKUP(Data[[#This Row],[currency]], 'Exchange Rates'!$A$1:$C$14, 3, 0)</f>
        <v>10</v>
      </c>
    </row>
    <row r="1866" spans="1:22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0.42892307692307691</v>
      </c>
      <c r="P1866" s="7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2">
        <f t="shared" si="174"/>
        <v>41733.716435185182</v>
      </c>
      <c r="T1866" s="12">
        <f t="shared" si="175"/>
        <v>41763.716435185182</v>
      </c>
      <c r="U1866" s="7">
        <f>Data[[#This Row],[goal]]*VLOOKUP(Data[[#This Row],[currency]], 'Exchange Rates'!$A$1:$C$14, 3, 0)</f>
        <v>6500</v>
      </c>
      <c r="V1866" s="7">
        <f>Data[[#This Row],[pledged]]*VLOOKUP(Data[[#This Row],[currency]], 'Exchange Rates'!$A$1:$C$14, 3, 0)</f>
        <v>2788</v>
      </c>
    </row>
    <row r="1867" spans="1:22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3.6363636363636364E-5</v>
      </c>
      <c r="P1867" s="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2">
        <f t="shared" si="174"/>
        <v>42645.367442129631</v>
      </c>
      <c r="T1867" s="12">
        <f t="shared" si="175"/>
        <v>42680.409108796302</v>
      </c>
      <c r="U1867" s="7">
        <f>Data[[#This Row],[goal]]*VLOOKUP(Data[[#This Row],[currency]], 'Exchange Rates'!$A$1:$C$14, 3, 0)</f>
        <v>84700</v>
      </c>
      <c r="V1867" s="7">
        <f>Data[[#This Row],[pledged]]*VLOOKUP(Data[[#This Row],[currency]], 'Exchange Rates'!$A$1:$C$14, 3, 0)</f>
        <v>3.08</v>
      </c>
    </row>
    <row r="1868" spans="1:22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5.0000000000000001E-3</v>
      </c>
      <c r="P1868" s="7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2">
        <f t="shared" si="174"/>
        <v>42742.246493055558</v>
      </c>
      <c r="T1868" s="12">
        <f t="shared" si="175"/>
        <v>42795.166666666672</v>
      </c>
      <c r="U1868" s="7">
        <f>Data[[#This Row],[goal]]*VLOOKUP(Data[[#This Row],[currency]], 'Exchange Rates'!$A$1:$C$14, 3, 0)</f>
        <v>25000</v>
      </c>
      <c r="V1868" s="7">
        <f>Data[[#This Row],[pledged]]*VLOOKUP(Data[[#This Row],[currency]], 'Exchange Rates'!$A$1:$C$14, 3, 0)</f>
        <v>125</v>
      </c>
    </row>
    <row r="1869" spans="1:22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5.0000000000000001E-4</v>
      </c>
      <c r="P1869" s="7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2">
        <f t="shared" si="174"/>
        <v>42649.924907407403</v>
      </c>
      <c r="T1869" s="12">
        <f t="shared" si="175"/>
        <v>42679.924907407403</v>
      </c>
      <c r="U1869" s="7">
        <f>Data[[#This Row],[goal]]*VLOOKUP(Data[[#This Row],[currency]], 'Exchange Rates'!$A$1:$C$14, 3, 0)</f>
        <v>20000</v>
      </c>
      <c r="V1869" s="7">
        <f>Data[[#This Row],[pledged]]*VLOOKUP(Data[[#This Row],[currency]], 'Exchange Rates'!$A$1:$C$14, 3, 0)</f>
        <v>10</v>
      </c>
    </row>
    <row r="1870" spans="1:22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4.8680000000000001E-2</v>
      </c>
      <c r="P1870" s="7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2">
        <f t="shared" si="174"/>
        <v>42328.779224537036</v>
      </c>
      <c r="T1870" s="12">
        <f t="shared" si="175"/>
        <v>42353.332638888889</v>
      </c>
      <c r="U1870" s="7">
        <f>Data[[#This Row],[goal]]*VLOOKUP(Data[[#This Row],[currency]], 'Exchange Rates'!$A$1:$C$14, 3, 0)</f>
        <v>25000</v>
      </c>
      <c r="V1870" s="7">
        <f>Data[[#This Row],[pledged]]*VLOOKUP(Data[[#This Row],[currency]], 'Exchange Rates'!$A$1:$C$14, 3, 0)</f>
        <v>1217</v>
      </c>
    </row>
    <row r="1871" spans="1:22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 s="7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2">
        <f t="shared" si="174"/>
        <v>42709.002881944441</v>
      </c>
      <c r="T1871" s="12">
        <f t="shared" si="175"/>
        <v>42739.002881944441</v>
      </c>
      <c r="U1871" s="7">
        <f>Data[[#This Row],[goal]]*VLOOKUP(Data[[#This Row],[currency]], 'Exchange Rates'!$A$1:$C$14, 3, 0)</f>
        <v>10000</v>
      </c>
      <c r="V1871" s="7">
        <f>Data[[#This Row],[pledged]]*VLOOKUP(Data[[#This Row],[currency]], 'Exchange Rates'!$A$1:$C$14, 3, 0)</f>
        <v>0</v>
      </c>
    </row>
    <row r="1872" spans="1:22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0.10314285714285715</v>
      </c>
      <c r="P1872" s="7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2">
        <f t="shared" si="174"/>
        <v>42371.355729166666</v>
      </c>
      <c r="T1872" s="12">
        <f t="shared" si="175"/>
        <v>42400.178472222222</v>
      </c>
      <c r="U1872" s="7">
        <f>Data[[#This Row],[goal]]*VLOOKUP(Data[[#This Row],[currency]], 'Exchange Rates'!$A$1:$C$14, 3, 0)</f>
        <v>3500</v>
      </c>
      <c r="V1872" s="7">
        <f>Data[[#This Row],[pledged]]*VLOOKUP(Data[[#This Row],[currency]], 'Exchange Rates'!$A$1:$C$14, 3, 0)</f>
        <v>361</v>
      </c>
    </row>
    <row r="1873" spans="1:22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0.7178461538461538</v>
      </c>
      <c r="P1873" s="7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2">
        <f t="shared" si="174"/>
        <v>41923.783576388887</v>
      </c>
      <c r="T1873" s="12">
        <f t="shared" si="175"/>
        <v>41963.825243055559</v>
      </c>
      <c r="U1873" s="7">
        <f>Data[[#This Row],[goal]]*VLOOKUP(Data[[#This Row],[currency]], 'Exchange Rates'!$A$1:$C$14, 3, 0)</f>
        <v>6500</v>
      </c>
      <c r="V1873" s="7">
        <f>Data[[#This Row],[pledged]]*VLOOKUP(Data[[#This Row],[currency]], 'Exchange Rates'!$A$1:$C$14, 3, 0)</f>
        <v>4666</v>
      </c>
    </row>
    <row r="1874" spans="1:22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1.06E-2</v>
      </c>
      <c r="P1874" s="7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2">
        <f t="shared" si="174"/>
        <v>42155.129652777774</v>
      </c>
      <c r="T1874" s="12">
        <f t="shared" si="175"/>
        <v>42185.129652777774</v>
      </c>
      <c r="U1874" s="7">
        <f>Data[[#This Row],[goal]]*VLOOKUP(Data[[#This Row],[currency]], 'Exchange Rates'!$A$1:$C$14, 3, 0)</f>
        <v>20000</v>
      </c>
      <c r="V1874" s="7">
        <f>Data[[#This Row],[pledged]]*VLOOKUP(Data[[#This Row],[currency]], 'Exchange Rates'!$A$1:$C$14, 3, 0)</f>
        <v>212</v>
      </c>
    </row>
    <row r="1875" spans="1:22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4.4999999999999997E-3</v>
      </c>
      <c r="P1875" s="7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2">
        <f t="shared" si="174"/>
        <v>42164.615856481483</v>
      </c>
      <c r="T1875" s="12">
        <f t="shared" si="175"/>
        <v>42193.697916666672</v>
      </c>
      <c r="U1875" s="7">
        <f>Data[[#This Row],[goal]]*VLOOKUP(Data[[#This Row],[currency]], 'Exchange Rates'!$A$1:$C$14, 3, 0)</f>
        <v>10560</v>
      </c>
      <c r="V1875" s="7">
        <f>Data[[#This Row],[pledged]]*VLOOKUP(Data[[#This Row],[currency]], 'Exchange Rates'!$A$1:$C$14, 3, 0)</f>
        <v>47.52</v>
      </c>
    </row>
    <row r="1876" spans="1:22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1.6249999999999999E-4</v>
      </c>
      <c r="P1876" s="7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2">
        <f t="shared" si="174"/>
        <v>42529.969131944439</v>
      </c>
      <c r="T1876" s="12">
        <f t="shared" si="175"/>
        <v>42549.969131944439</v>
      </c>
      <c r="U1876" s="7">
        <f>Data[[#This Row],[goal]]*VLOOKUP(Data[[#This Row],[currency]], 'Exchange Rates'!$A$1:$C$14, 3, 0)</f>
        <v>160000</v>
      </c>
      <c r="V1876" s="7">
        <f>Data[[#This Row],[pledged]]*VLOOKUP(Data[[#This Row],[currency]], 'Exchange Rates'!$A$1:$C$14, 3, 0)</f>
        <v>26</v>
      </c>
    </row>
    <row r="1877" spans="1:22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5.1000000000000004E-3</v>
      </c>
      <c r="P1877" s="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2">
        <f t="shared" si="174"/>
        <v>42528.899398148147</v>
      </c>
      <c r="T1877" s="12">
        <f t="shared" si="175"/>
        <v>42588.899398148147</v>
      </c>
      <c r="U1877" s="7">
        <f>Data[[#This Row],[goal]]*VLOOKUP(Data[[#This Row],[currency]], 'Exchange Rates'!$A$1:$C$14, 3, 0)</f>
        <v>10000</v>
      </c>
      <c r="V1877" s="7">
        <f>Data[[#This Row],[pledged]]*VLOOKUP(Data[[#This Row],[currency]], 'Exchange Rates'!$A$1:$C$14, 3, 0)</f>
        <v>51</v>
      </c>
    </row>
    <row r="1878" spans="1:22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 s="7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2">
        <f t="shared" si="174"/>
        <v>41776.284780092588</v>
      </c>
      <c r="T1878" s="12">
        <f t="shared" si="175"/>
        <v>41806.284780092588</v>
      </c>
      <c r="U1878" s="7">
        <f>Data[[#This Row],[goal]]*VLOOKUP(Data[[#This Row],[currency]], 'Exchange Rates'!$A$1:$C$14, 3, 0)</f>
        <v>383.6</v>
      </c>
      <c r="V1878" s="7">
        <f>Data[[#This Row],[pledged]]*VLOOKUP(Data[[#This Row],[currency]], 'Exchange Rates'!$A$1:$C$14, 3, 0)</f>
        <v>0</v>
      </c>
    </row>
    <row r="1879" spans="1:22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 s="7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2">
        <f t="shared" si="174"/>
        <v>42035.029224537036</v>
      </c>
      <c r="T1879" s="12">
        <f t="shared" si="175"/>
        <v>42064.029224537036</v>
      </c>
      <c r="U1879" s="7">
        <f>Data[[#This Row],[goal]]*VLOOKUP(Data[[#This Row],[currency]], 'Exchange Rates'!$A$1:$C$14, 3, 0)</f>
        <v>60</v>
      </c>
      <c r="V1879" s="7">
        <f>Data[[#This Row],[pledged]]*VLOOKUP(Data[[#This Row],[currency]], 'Exchange Rates'!$A$1:$C$14, 3, 0)</f>
        <v>0</v>
      </c>
    </row>
    <row r="1880" spans="1:22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 s="7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2">
        <f t="shared" si="174"/>
        <v>41773.008738425924</v>
      </c>
      <c r="T1880" s="12">
        <f t="shared" si="175"/>
        <v>41803.008738425924</v>
      </c>
      <c r="U1880" s="7">
        <f>Data[[#This Row],[goal]]*VLOOKUP(Data[[#This Row],[currency]], 'Exchange Rates'!$A$1:$C$14, 3, 0)</f>
        <v>10960</v>
      </c>
      <c r="V1880" s="7">
        <f>Data[[#This Row],[pledged]]*VLOOKUP(Data[[#This Row],[currency]], 'Exchange Rates'!$A$1:$C$14, 3, 0)</f>
        <v>0</v>
      </c>
    </row>
    <row r="1881" spans="1:22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1.1999999999999999E-3</v>
      </c>
      <c r="P1881" s="7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2">
        <f t="shared" si="174"/>
        <v>42413.649641203709</v>
      </c>
      <c r="T1881" s="12">
        <f t="shared" si="175"/>
        <v>42443.607974537037</v>
      </c>
      <c r="U1881" s="7">
        <f>Data[[#This Row],[goal]]*VLOOKUP(Data[[#This Row],[currency]], 'Exchange Rates'!$A$1:$C$14, 3, 0)</f>
        <v>4200</v>
      </c>
      <c r="V1881" s="7">
        <f>Data[[#This Row],[pledged]]*VLOOKUP(Data[[#This Row],[currency]], 'Exchange Rates'!$A$1:$C$14, 3, 0)</f>
        <v>5.04</v>
      </c>
    </row>
    <row r="1882" spans="1:22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0.20080000000000001</v>
      </c>
      <c r="P1882" s="7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2">
        <f t="shared" si="174"/>
        <v>42430.566898148143</v>
      </c>
      <c r="T1882" s="12">
        <f t="shared" si="175"/>
        <v>42459.525231481486</v>
      </c>
      <c r="U1882" s="7">
        <f>Data[[#This Row],[goal]]*VLOOKUP(Data[[#This Row],[currency]], 'Exchange Rates'!$A$1:$C$14, 3, 0)</f>
        <v>3850</v>
      </c>
      <c r="V1882" s="7">
        <f>Data[[#This Row],[pledged]]*VLOOKUP(Data[[#This Row],[currency]], 'Exchange Rates'!$A$1:$C$14, 3, 0)</f>
        <v>773.08</v>
      </c>
    </row>
    <row r="1883" spans="1:22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1.726845</v>
      </c>
      <c r="P1883" s="7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2">
        <f t="shared" si="174"/>
        <v>42043.152650462958</v>
      </c>
      <c r="T1883" s="12">
        <f t="shared" si="175"/>
        <v>42073.110983796301</v>
      </c>
      <c r="U1883" s="7">
        <f>Data[[#This Row],[goal]]*VLOOKUP(Data[[#This Row],[currency]], 'Exchange Rates'!$A$1:$C$14, 3, 0)</f>
        <v>2000</v>
      </c>
      <c r="V1883" s="7">
        <f>Data[[#This Row],[pledged]]*VLOOKUP(Data[[#This Row],[currency]], 'Exchange Rates'!$A$1:$C$14, 3, 0)</f>
        <v>3453.69</v>
      </c>
    </row>
    <row r="1884" spans="1:22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1.008955223880597</v>
      </c>
      <c r="P1884" s="7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2">
        <f t="shared" si="174"/>
        <v>41067.949212962965</v>
      </c>
      <c r="T1884" s="12">
        <f t="shared" si="175"/>
        <v>41100.991666666669</v>
      </c>
      <c r="U1884" s="7">
        <f>Data[[#This Row],[goal]]*VLOOKUP(Data[[#This Row],[currency]], 'Exchange Rates'!$A$1:$C$14, 3, 0)</f>
        <v>3350</v>
      </c>
      <c r="V1884" s="7">
        <f>Data[[#This Row],[pledged]]*VLOOKUP(Data[[#This Row],[currency]], 'Exchange Rates'!$A$1:$C$14, 3, 0)</f>
        <v>3380</v>
      </c>
    </row>
    <row r="1885" spans="1:22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1.0480480480480481</v>
      </c>
      <c r="P1885" s="7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2">
        <f t="shared" si="174"/>
        <v>40977.948009259257</v>
      </c>
      <c r="T1885" s="12">
        <f t="shared" si="175"/>
        <v>41007.906342592592</v>
      </c>
      <c r="U1885" s="7">
        <f>Data[[#This Row],[goal]]*VLOOKUP(Data[[#This Row],[currency]], 'Exchange Rates'!$A$1:$C$14, 3, 0)</f>
        <v>999</v>
      </c>
      <c r="V1885" s="7">
        <f>Data[[#This Row],[pledged]]*VLOOKUP(Data[[#This Row],[currency]], 'Exchange Rates'!$A$1:$C$14, 3, 0)</f>
        <v>1047</v>
      </c>
    </row>
    <row r="1886" spans="1:22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1.351</v>
      </c>
      <c r="P1886" s="7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2">
        <f t="shared" si="174"/>
        <v>41205.198321759257</v>
      </c>
      <c r="T1886" s="12">
        <f t="shared" si="175"/>
        <v>41240.5</v>
      </c>
      <c r="U1886" s="7">
        <f>Data[[#This Row],[goal]]*VLOOKUP(Data[[#This Row],[currency]], 'Exchange Rates'!$A$1:$C$14, 3, 0)</f>
        <v>1000</v>
      </c>
      <c r="V1886" s="7">
        <f>Data[[#This Row],[pledged]]*VLOOKUP(Data[[#This Row],[currency]], 'Exchange Rates'!$A$1:$C$14, 3, 0)</f>
        <v>1351</v>
      </c>
    </row>
    <row r="1887" spans="1:22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1.1632786885245903</v>
      </c>
      <c r="P1887" s="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2">
        <f t="shared" si="174"/>
        <v>41099.093865740739</v>
      </c>
      <c r="T1887" s="12">
        <f t="shared" si="175"/>
        <v>41131.916666666664</v>
      </c>
      <c r="U1887" s="7">
        <f>Data[[#This Row],[goal]]*VLOOKUP(Data[[#This Row],[currency]], 'Exchange Rates'!$A$1:$C$14, 3, 0)</f>
        <v>4575</v>
      </c>
      <c r="V1887" s="7">
        <f>Data[[#This Row],[pledged]]*VLOOKUP(Data[[#This Row],[currency]], 'Exchange Rates'!$A$1:$C$14, 3, 0)</f>
        <v>5322</v>
      </c>
    </row>
    <row r="1888" spans="1:22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1.0208333333333333</v>
      </c>
      <c r="P1888" s="7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2">
        <f t="shared" si="174"/>
        <v>41925.906689814816</v>
      </c>
      <c r="T1888" s="12">
        <f t="shared" si="175"/>
        <v>41955.94835648148</v>
      </c>
      <c r="U1888" s="7">
        <f>Data[[#This Row],[goal]]*VLOOKUP(Data[[#This Row],[currency]], 'Exchange Rates'!$A$1:$C$14, 3, 0)</f>
        <v>1200</v>
      </c>
      <c r="V1888" s="7">
        <f>Data[[#This Row],[pledged]]*VLOOKUP(Data[[#This Row],[currency]], 'Exchange Rates'!$A$1:$C$14, 3, 0)</f>
        <v>1225</v>
      </c>
    </row>
    <row r="1889" spans="1:22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1.1116666666666666</v>
      </c>
      <c r="P1889" s="7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2">
        <f t="shared" si="174"/>
        <v>42323.800138888888</v>
      </c>
      <c r="T1889" s="12">
        <f t="shared" si="175"/>
        <v>42341.895833333328</v>
      </c>
      <c r="U1889" s="7">
        <f>Data[[#This Row],[goal]]*VLOOKUP(Data[[#This Row],[currency]], 'Exchange Rates'!$A$1:$C$14, 3, 0)</f>
        <v>2520</v>
      </c>
      <c r="V1889" s="7">
        <f>Data[[#This Row],[pledged]]*VLOOKUP(Data[[#This Row],[currency]], 'Exchange Rates'!$A$1:$C$14, 3, 0)</f>
        <v>2801.4</v>
      </c>
    </row>
    <row r="1890" spans="1:22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1.6608000000000001</v>
      </c>
      <c r="P1890" s="7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2">
        <f t="shared" si="174"/>
        <v>40299.239953703705</v>
      </c>
      <c r="T1890" s="12">
        <f t="shared" si="175"/>
        <v>40330.207638888889</v>
      </c>
      <c r="U1890" s="7">
        <f>Data[[#This Row],[goal]]*VLOOKUP(Data[[#This Row],[currency]], 'Exchange Rates'!$A$1:$C$14, 3, 0)</f>
        <v>2500</v>
      </c>
      <c r="V1890" s="7">
        <f>Data[[#This Row],[pledged]]*VLOOKUP(Data[[#This Row],[currency]], 'Exchange Rates'!$A$1:$C$14, 3, 0)</f>
        <v>4152</v>
      </c>
    </row>
    <row r="1891" spans="1:22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1.0660000000000001</v>
      </c>
      <c r="P1891" s="7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2">
        <f t="shared" si="174"/>
        <v>41299.793356481481</v>
      </c>
      <c r="T1891" s="12">
        <f t="shared" si="175"/>
        <v>41344.751689814817</v>
      </c>
      <c r="U1891" s="7">
        <f>Data[[#This Row],[goal]]*VLOOKUP(Data[[#This Row],[currency]], 'Exchange Rates'!$A$1:$C$14, 3, 0)</f>
        <v>2000</v>
      </c>
      <c r="V1891" s="7">
        <f>Data[[#This Row],[pledged]]*VLOOKUP(Data[[#This Row],[currency]], 'Exchange Rates'!$A$1:$C$14, 3, 0)</f>
        <v>2132</v>
      </c>
    </row>
    <row r="1892" spans="1:22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1.4458441666666668</v>
      </c>
      <c r="P1892" s="7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2">
        <f t="shared" si="174"/>
        <v>41228.786203703705</v>
      </c>
      <c r="T1892" s="12">
        <f t="shared" si="175"/>
        <v>41258.786203703705</v>
      </c>
      <c r="U1892" s="7">
        <f>Data[[#This Row],[goal]]*VLOOKUP(Data[[#This Row],[currency]], 'Exchange Rates'!$A$1:$C$14, 3, 0)</f>
        <v>12000</v>
      </c>
      <c r="V1892" s="7">
        <f>Data[[#This Row],[pledged]]*VLOOKUP(Data[[#This Row],[currency]], 'Exchange Rates'!$A$1:$C$14, 3, 0)</f>
        <v>17350.13</v>
      </c>
    </row>
    <row r="1893" spans="1:22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1.0555000000000001</v>
      </c>
      <c r="P1893" s="7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2">
        <f t="shared" si="174"/>
        <v>40335.798078703701</v>
      </c>
      <c r="T1893" s="12">
        <f t="shared" si="175"/>
        <v>40381.25</v>
      </c>
      <c r="U1893" s="7">
        <f>Data[[#This Row],[goal]]*VLOOKUP(Data[[#This Row],[currency]], 'Exchange Rates'!$A$1:$C$14, 3, 0)</f>
        <v>10000</v>
      </c>
      <c r="V1893" s="7">
        <f>Data[[#This Row],[pledged]]*VLOOKUP(Data[[#This Row],[currency]], 'Exchange Rates'!$A$1:$C$14, 3, 0)</f>
        <v>10555</v>
      </c>
    </row>
    <row r="1894" spans="1:22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1.3660000000000001</v>
      </c>
      <c r="P1894" s="7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2">
        <f t="shared" si="174"/>
        <v>40671.637511574074</v>
      </c>
      <c r="T1894" s="12">
        <f t="shared" si="175"/>
        <v>40701.637511574074</v>
      </c>
      <c r="U1894" s="7">
        <f>Data[[#This Row],[goal]]*VLOOKUP(Data[[#This Row],[currency]], 'Exchange Rates'!$A$1:$C$14, 3, 0)</f>
        <v>500</v>
      </c>
      <c r="V1894" s="7">
        <f>Data[[#This Row],[pledged]]*VLOOKUP(Data[[#This Row],[currency]], 'Exchange Rates'!$A$1:$C$14, 3, 0)</f>
        <v>683</v>
      </c>
    </row>
    <row r="1895" spans="1:22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1.04</v>
      </c>
      <c r="P1895" s="7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2">
        <f t="shared" si="174"/>
        <v>40632.94195601852</v>
      </c>
      <c r="T1895" s="12">
        <f t="shared" si="175"/>
        <v>40649.165972222225</v>
      </c>
      <c r="U1895" s="7">
        <f>Data[[#This Row],[goal]]*VLOOKUP(Data[[#This Row],[currency]], 'Exchange Rates'!$A$1:$C$14, 3, 0)</f>
        <v>2500</v>
      </c>
      <c r="V1895" s="7">
        <f>Data[[#This Row],[pledged]]*VLOOKUP(Data[[#This Row],[currency]], 'Exchange Rates'!$A$1:$C$14, 3, 0)</f>
        <v>2600</v>
      </c>
    </row>
    <row r="1896" spans="1:22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1.145</v>
      </c>
      <c r="P1896" s="7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2">
        <f t="shared" si="174"/>
        <v>40920.904895833337</v>
      </c>
      <c r="T1896" s="12">
        <f t="shared" si="175"/>
        <v>40951.904895833337</v>
      </c>
      <c r="U1896" s="7">
        <f>Data[[#This Row],[goal]]*VLOOKUP(Data[[#This Row],[currency]], 'Exchange Rates'!$A$1:$C$14, 3, 0)</f>
        <v>1000</v>
      </c>
      <c r="V1896" s="7">
        <f>Data[[#This Row],[pledged]]*VLOOKUP(Data[[#This Row],[currency]], 'Exchange Rates'!$A$1:$C$14, 3, 0)</f>
        <v>1145</v>
      </c>
    </row>
    <row r="1897" spans="1:22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1.0171957671957672</v>
      </c>
      <c r="P1897" s="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2">
        <f t="shared" si="174"/>
        <v>42267.746782407412</v>
      </c>
      <c r="T1897" s="12">
        <f t="shared" si="175"/>
        <v>42297.746782407412</v>
      </c>
      <c r="U1897" s="7">
        <f>Data[[#This Row],[goal]]*VLOOKUP(Data[[#This Row],[currency]], 'Exchange Rates'!$A$1:$C$14, 3, 0)</f>
        <v>9072</v>
      </c>
      <c r="V1897" s="7">
        <f>Data[[#This Row],[pledged]]*VLOOKUP(Data[[#This Row],[currency]], 'Exchange Rates'!$A$1:$C$14, 3, 0)</f>
        <v>9228</v>
      </c>
    </row>
    <row r="1898" spans="1:22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1.2394678492239468</v>
      </c>
      <c r="P1898" s="7">
        <f t="shared" si="177"/>
        <v>43</v>
      </c>
      <c r="Q1898" t="str">
        <f t="shared" si="178"/>
        <v>music</v>
      </c>
      <c r="R1898" t="str">
        <f t="shared" si="179"/>
        <v>indie rock</v>
      </c>
      <c r="S1898" s="12">
        <f t="shared" si="174"/>
        <v>40981.710243055553</v>
      </c>
      <c r="T1898" s="12">
        <f t="shared" si="175"/>
        <v>41011.710243055553</v>
      </c>
      <c r="U1898" s="7">
        <f>Data[[#This Row],[goal]]*VLOOKUP(Data[[#This Row],[currency]], 'Exchange Rates'!$A$1:$C$14, 3, 0)</f>
        <v>451</v>
      </c>
      <c r="V1898" s="7">
        <f>Data[[#This Row],[pledged]]*VLOOKUP(Data[[#This Row],[currency]], 'Exchange Rates'!$A$1:$C$14, 3, 0)</f>
        <v>559</v>
      </c>
    </row>
    <row r="1899" spans="1:22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1.0245669291338582</v>
      </c>
      <c r="P1899" s="7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2">
        <f t="shared" si="174"/>
        <v>41680.583402777782</v>
      </c>
      <c r="T1899" s="12">
        <f t="shared" si="175"/>
        <v>41702.875</v>
      </c>
      <c r="U1899" s="7">
        <f>Data[[#This Row],[goal]]*VLOOKUP(Data[[#This Row],[currency]], 'Exchange Rates'!$A$1:$C$14, 3, 0)</f>
        <v>6350</v>
      </c>
      <c r="V1899" s="7">
        <f>Data[[#This Row],[pledged]]*VLOOKUP(Data[[#This Row],[currency]], 'Exchange Rates'!$A$1:$C$14, 3, 0)</f>
        <v>6506</v>
      </c>
    </row>
    <row r="1900" spans="1:22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1.4450000000000001</v>
      </c>
      <c r="P1900" s="7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2">
        <f t="shared" si="174"/>
        <v>42366.192974537036</v>
      </c>
      <c r="T1900" s="12">
        <f t="shared" si="175"/>
        <v>42401.75</v>
      </c>
      <c r="U1900" s="7">
        <f>Data[[#This Row],[goal]]*VLOOKUP(Data[[#This Row],[currency]], 'Exchange Rates'!$A$1:$C$14, 3, 0)</f>
        <v>1000</v>
      </c>
      <c r="V1900" s="7">
        <f>Data[[#This Row],[pledged]]*VLOOKUP(Data[[#This Row],[currency]], 'Exchange Rates'!$A$1:$C$14, 3, 0)</f>
        <v>1445</v>
      </c>
    </row>
    <row r="1901" spans="1:22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1.3333333333333333</v>
      </c>
      <c r="P1901" s="7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2">
        <f t="shared" si="174"/>
        <v>42058.941736111112</v>
      </c>
      <c r="T1901" s="12">
        <f t="shared" si="175"/>
        <v>42088.90006944444</v>
      </c>
      <c r="U1901" s="7">
        <f>Data[[#This Row],[goal]]*VLOOKUP(Data[[#This Row],[currency]], 'Exchange Rates'!$A$1:$C$14, 3, 0)</f>
        <v>900</v>
      </c>
      <c r="V1901" s="7">
        <f>Data[[#This Row],[pledged]]*VLOOKUP(Data[[#This Row],[currency]], 'Exchange Rates'!$A$1:$C$14, 3, 0)</f>
        <v>1200</v>
      </c>
    </row>
    <row r="1902" spans="1:22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1.0936440000000001</v>
      </c>
      <c r="P1902" s="7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2">
        <f t="shared" si="174"/>
        <v>41160.871886574074</v>
      </c>
      <c r="T1902" s="12">
        <f t="shared" si="175"/>
        <v>41188.415972222225</v>
      </c>
      <c r="U1902" s="7">
        <f>Data[[#This Row],[goal]]*VLOOKUP(Data[[#This Row],[currency]], 'Exchange Rates'!$A$1:$C$14, 3, 0)</f>
        <v>2500</v>
      </c>
      <c r="V1902" s="7">
        <f>Data[[#This Row],[pledged]]*VLOOKUP(Data[[#This Row],[currency]], 'Exchange Rates'!$A$1:$C$14, 3, 0)</f>
        <v>2734.11</v>
      </c>
    </row>
    <row r="1903" spans="1:22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2.696969696969697E-2</v>
      </c>
      <c r="P1903" s="7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2">
        <f t="shared" si="174"/>
        <v>42116.54315972222</v>
      </c>
      <c r="T1903" s="12">
        <f t="shared" si="175"/>
        <v>42146.541666666672</v>
      </c>
      <c r="U1903" s="7">
        <f>Data[[#This Row],[goal]]*VLOOKUP(Data[[#This Row],[currency]], 'Exchange Rates'!$A$1:$C$14, 3, 0)</f>
        <v>76230</v>
      </c>
      <c r="V1903" s="7">
        <f>Data[[#This Row],[pledged]]*VLOOKUP(Data[[#This Row],[currency]], 'Exchange Rates'!$A$1:$C$14, 3, 0)</f>
        <v>2055.9</v>
      </c>
    </row>
    <row r="1904" spans="1:22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1.2E-2</v>
      </c>
      <c r="P1904" s="7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2">
        <f t="shared" si="174"/>
        <v>42037.789895833332</v>
      </c>
      <c r="T1904" s="12">
        <f t="shared" si="175"/>
        <v>42067.789895833332</v>
      </c>
      <c r="U1904" s="7">
        <f>Data[[#This Row],[goal]]*VLOOKUP(Data[[#This Row],[currency]], 'Exchange Rates'!$A$1:$C$14, 3, 0)</f>
        <v>840</v>
      </c>
      <c r="V1904" s="7">
        <f>Data[[#This Row],[pledged]]*VLOOKUP(Data[[#This Row],[currency]], 'Exchange Rates'!$A$1:$C$14, 3, 0)</f>
        <v>10.08</v>
      </c>
    </row>
    <row r="1905" spans="1:22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0.46600000000000003</v>
      </c>
      <c r="P1905" s="7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2">
        <f t="shared" si="174"/>
        <v>42702.770729166667</v>
      </c>
      <c r="T1905" s="12">
        <f t="shared" si="175"/>
        <v>42762.770729166667</v>
      </c>
      <c r="U1905" s="7">
        <f>Data[[#This Row],[goal]]*VLOOKUP(Data[[#This Row],[currency]], 'Exchange Rates'!$A$1:$C$14, 3, 0)</f>
        <v>3000</v>
      </c>
      <c r="V1905" s="7">
        <f>Data[[#This Row],[pledged]]*VLOOKUP(Data[[#This Row],[currency]], 'Exchange Rates'!$A$1:$C$14, 3, 0)</f>
        <v>1398</v>
      </c>
    </row>
    <row r="1906" spans="1:22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1E-3</v>
      </c>
      <c r="P1906" s="7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2">
        <f t="shared" si="174"/>
        <v>42326.685428240744</v>
      </c>
      <c r="T1906" s="12">
        <f t="shared" si="175"/>
        <v>42371.685428240744</v>
      </c>
      <c r="U1906" s="7">
        <f>Data[[#This Row],[goal]]*VLOOKUP(Data[[#This Row],[currency]], 'Exchange Rates'!$A$1:$C$14, 3, 0)</f>
        <v>50000</v>
      </c>
      <c r="V1906" s="7">
        <f>Data[[#This Row],[pledged]]*VLOOKUP(Data[[#This Row],[currency]], 'Exchange Rates'!$A$1:$C$14, 3, 0)</f>
        <v>50</v>
      </c>
    </row>
    <row r="1907" spans="1:22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1.6800000000000001E-3</v>
      </c>
      <c r="P1907" s="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2">
        <f t="shared" si="174"/>
        <v>41859.925856481481</v>
      </c>
      <c r="T1907" s="12">
        <f t="shared" si="175"/>
        <v>41889.925856481481</v>
      </c>
      <c r="U1907" s="7">
        <f>Data[[#This Row],[goal]]*VLOOKUP(Data[[#This Row],[currency]], 'Exchange Rates'!$A$1:$C$14, 3, 0)</f>
        <v>25000</v>
      </c>
      <c r="V1907" s="7">
        <f>Data[[#This Row],[pledged]]*VLOOKUP(Data[[#This Row],[currency]], 'Exchange Rates'!$A$1:$C$14, 3, 0)</f>
        <v>42</v>
      </c>
    </row>
    <row r="1908" spans="1:22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0.42759999999999998</v>
      </c>
      <c r="P1908" s="7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2">
        <f t="shared" si="174"/>
        <v>42514.671099537038</v>
      </c>
      <c r="T1908" s="12">
        <f t="shared" si="175"/>
        <v>42544.671099537038</v>
      </c>
      <c r="U1908" s="7">
        <f>Data[[#This Row],[goal]]*VLOOKUP(Data[[#This Row],[currency]], 'Exchange Rates'!$A$1:$C$14, 3, 0)</f>
        <v>50000</v>
      </c>
      <c r="V1908" s="7">
        <f>Data[[#This Row],[pledged]]*VLOOKUP(Data[[#This Row],[currency]], 'Exchange Rates'!$A$1:$C$14, 3, 0)</f>
        <v>21380</v>
      </c>
    </row>
    <row r="1909" spans="1:22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2.8333333333333335E-3</v>
      </c>
      <c r="P1909" s="7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2">
        <f t="shared" si="174"/>
        <v>41767.587094907409</v>
      </c>
      <c r="T1909" s="12">
        <f t="shared" si="175"/>
        <v>41782.587094907409</v>
      </c>
      <c r="U1909" s="7">
        <f>Data[[#This Row],[goal]]*VLOOKUP(Data[[#This Row],[currency]], 'Exchange Rates'!$A$1:$C$14, 3, 0)</f>
        <v>30000</v>
      </c>
      <c r="V1909" s="7">
        <f>Data[[#This Row],[pledged]]*VLOOKUP(Data[[#This Row],[currency]], 'Exchange Rates'!$A$1:$C$14, 3, 0)</f>
        <v>85</v>
      </c>
    </row>
    <row r="1910" spans="1:22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1.7319999999999999E-2</v>
      </c>
      <c r="P1910" s="7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2">
        <f t="shared" si="174"/>
        <v>42703.917824074073</v>
      </c>
      <c r="T1910" s="12">
        <f t="shared" si="175"/>
        <v>42733.917824074073</v>
      </c>
      <c r="U1910" s="7">
        <f>Data[[#This Row],[goal]]*VLOOKUP(Data[[#This Row],[currency]], 'Exchange Rates'!$A$1:$C$14, 3, 0)</f>
        <v>25000</v>
      </c>
      <c r="V1910" s="7">
        <f>Data[[#This Row],[pledged]]*VLOOKUP(Data[[#This Row],[currency]], 'Exchange Rates'!$A$1:$C$14, 3, 0)</f>
        <v>433</v>
      </c>
    </row>
    <row r="1911" spans="1:22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0.14111428571428572</v>
      </c>
      <c r="P1911" s="7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2">
        <f t="shared" si="174"/>
        <v>41905.429155092592</v>
      </c>
      <c r="T1911" s="12">
        <f t="shared" si="175"/>
        <v>41935.429155092592</v>
      </c>
      <c r="U1911" s="7">
        <f>Data[[#This Row],[goal]]*VLOOKUP(Data[[#This Row],[currency]], 'Exchange Rates'!$A$1:$C$14, 3, 0)</f>
        <v>35000</v>
      </c>
      <c r="V1911" s="7">
        <f>Data[[#This Row],[pledged]]*VLOOKUP(Data[[#This Row],[currency]], 'Exchange Rates'!$A$1:$C$14, 3, 0)</f>
        <v>4939</v>
      </c>
    </row>
    <row r="1912" spans="1:22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0.39395294117647056</v>
      </c>
      <c r="P1912" s="7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2">
        <f t="shared" si="174"/>
        <v>42264.963159722218</v>
      </c>
      <c r="T1912" s="12">
        <f t="shared" si="175"/>
        <v>42308.947916666672</v>
      </c>
      <c r="U1912" s="7">
        <f>Data[[#This Row],[goal]]*VLOOKUP(Data[[#This Row],[currency]], 'Exchange Rates'!$A$1:$C$14, 3, 0)</f>
        <v>71400</v>
      </c>
      <c r="V1912" s="7">
        <f>Data[[#This Row],[pledged]]*VLOOKUP(Data[[#This Row],[currency]], 'Exchange Rates'!$A$1:$C$14, 3, 0)</f>
        <v>28128.239999999998</v>
      </c>
    </row>
    <row r="1913" spans="1:22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2.3529411764705883E-4</v>
      </c>
      <c r="P1913" s="7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2">
        <f t="shared" si="174"/>
        <v>41830.033958333333</v>
      </c>
      <c r="T1913" s="12">
        <f t="shared" si="175"/>
        <v>41860.033958333333</v>
      </c>
      <c r="U1913" s="7">
        <f>Data[[#This Row],[goal]]*VLOOKUP(Data[[#This Row],[currency]], 'Exchange Rates'!$A$1:$C$14, 3, 0)</f>
        <v>63325</v>
      </c>
      <c r="V1913" s="7">
        <f>Data[[#This Row],[pledged]]*VLOOKUP(Data[[#This Row],[currency]], 'Exchange Rates'!$A$1:$C$14, 3, 0)</f>
        <v>14.9</v>
      </c>
    </row>
    <row r="1914" spans="1:22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0.59299999999999997</v>
      </c>
      <c r="P1914" s="7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2">
        <f t="shared" si="174"/>
        <v>42129.226388888885</v>
      </c>
      <c r="T1914" s="12">
        <f t="shared" si="175"/>
        <v>42159.226388888885</v>
      </c>
      <c r="U1914" s="7">
        <f>Data[[#This Row],[goal]]*VLOOKUP(Data[[#This Row],[currency]], 'Exchange Rates'!$A$1:$C$14, 3, 0)</f>
        <v>5000</v>
      </c>
      <c r="V1914" s="7">
        <f>Data[[#This Row],[pledged]]*VLOOKUP(Data[[#This Row],[currency]], 'Exchange Rates'!$A$1:$C$14, 3, 0)</f>
        <v>2965</v>
      </c>
    </row>
    <row r="1915" spans="1:22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1.3270833333333334E-2</v>
      </c>
      <c r="P1915" s="7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2">
        <f t="shared" si="174"/>
        <v>41890.511319444442</v>
      </c>
      <c r="T1915" s="12">
        <f t="shared" si="175"/>
        <v>41920.511319444442</v>
      </c>
      <c r="U1915" s="7">
        <f>Data[[#This Row],[goal]]*VLOOKUP(Data[[#This Row],[currency]], 'Exchange Rates'!$A$1:$C$14, 3, 0)</f>
        <v>36960</v>
      </c>
      <c r="V1915" s="7">
        <f>Data[[#This Row],[pledged]]*VLOOKUP(Data[[#This Row],[currency]], 'Exchange Rates'!$A$1:$C$14, 3, 0)</f>
        <v>490.49</v>
      </c>
    </row>
    <row r="1916" spans="1:22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9.0090090090090086E-2</v>
      </c>
      <c r="P1916" s="7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2">
        <f t="shared" si="174"/>
        <v>41929.174456018518</v>
      </c>
      <c r="T1916" s="12">
        <f t="shared" si="175"/>
        <v>41944.165972222225</v>
      </c>
      <c r="U1916" s="7">
        <f>Data[[#This Row],[goal]]*VLOOKUP(Data[[#This Row],[currency]], 'Exchange Rates'!$A$1:$C$14, 3, 0)</f>
        <v>666</v>
      </c>
      <c r="V1916" s="7">
        <f>Data[[#This Row],[pledged]]*VLOOKUP(Data[[#This Row],[currency]], 'Exchange Rates'!$A$1:$C$14, 3, 0)</f>
        <v>60</v>
      </c>
    </row>
    <row r="1917" spans="1:22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1.6E-2</v>
      </c>
      <c r="P1917" s="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2">
        <f t="shared" si="174"/>
        <v>41864.04886574074</v>
      </c>
      <c r="T1917" s="12">
        <f t="shared" si="175"/>
        <v>41884.04886574074</v>
      </c>
      <c r="U1917" s="7">
        <f>Data[[#This Row],[goal]]*VLOOKUP(Data[[#This Row],[currency]], 'Exchange Rates'!$A$1:$C$14, 3, 0)</f>
        <v>500</v>
      </c>
      <c r="V1917" s="7">
        <f>Data[[#This Row],[pledged]]*VLOOKUP(Data[[#This Row],[currency]], 'Exchange Rates'!$A$1:$C$14, 3, 0)</f>
        <v>8</v>
      </c>
    </row>
    <row r="1918" spans="1:22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5.1000000000000004E-3</v>
      </c>
      <c r="P1918" s="7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2">
        <f t="shared" si="174"/>
        <v>42656.717303240745</v>
      </c>
      <c r="T1918" s="12">
        <f t="shared" si="175"/>
        <v>42681.758969907409</v>
      </c>
      <c r="U1918" s="7">
        <f>Data[[#This Row],[goal]]*VLOOKUP(Data[[#This Row],[currency]], 'Exchange Rates'!$A$1:$C$14, 3, 0)</f>
        <v>20000</v>
      </c>
      <c r="V1918" s="7">
        <f>Data[[#This Row],[pledged]]*VLOOKUP(Data[[#This Row],[currency]], 'Exchange Rates'!$A$1:$C$14, 3, 0)</f>
        <v>102</v>
      </c>
    </row>
    <row r="1919" spans="1:22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0.52570512820512816</v>
      </c>
      <c r="P1919" s="7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2">
        <f t="shared" si="174"/>
        <v>42746.270057870366</v>
      </c>
      <c r="T1919" s="12">
        <f t="shared" si="175"/>
        <v>42776.270057870366</v>
      </c>
      <c r="U1919" s="7">
        <f>Data[[#This Row],[goal]]*VLOOKUP(Data[[#This Row],[currency]], 'Exchange Rates'!$A$1:$C$14, 3, 0)</f>
        <v>3022500</v>
      </c>
      <c r="V1919" s="7">
        <f>Data[[#This Row],[pledged]]*VLOOKUP(Data[[#This Row],[currency]], 'Exchange Rates'!$A$1:$C$14, 3, 0)</f>
        <v>1588943.75</v>
      </c>
    </row>
    <row r="1920" spans="1:22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1.04E-2</v>
      </c>
      <c r="P1920" s="7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2">
        <f t="shared" si="174"/>
        <v>41828.789942129632</v>
      </c>
      <c r="T1920" s="12">
        <f t="shared" si="175"/>
        <v>41863.789942129632</v>
      </c>
      <c r="U1920" s="7">
        <f>Data[[#This Row],[goal]]*VLOOKUP(Data[[#This Row],[currency]], 'Exchange Rates'!$A$1:$C$14, 3, 0)</f>
        <v>25000</v>
      </c>
      <c r="V1920" s="7">
        <f>Data[[#This Row],[pledged]]*VLOOKUP(Data[[#This Row],[currency]], 'Exchange Rates'!$A$1:$C$14, 3, 0)</f>
        <v>260</v>
      </c>
    </row>
    <row r="1921" spans="1:22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0.47399999999999998</v>
      </c>
      <c r="P1921" s="7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2">
        <f t="shared" si="174"/>
        <v>42113.875567129624</v>
      </c>
      <c r="T1921" s="12">
        <f t="shared" si="175"/>
        <v>42143.875567129624</v>
      </c>
      <c r="U1921" s="7">
        <f>Data[[#This Row],[goal]]*VLOOKUP(Data[[#This Row],[currency]], 'Exchange Rates'!$A$1:$C$14, 3, 0)</f>
        <v>500</v>
      </c>
      <c r="V1921" s="7">
        <f>Data[[#This Row],[pledged]]*VLOOKUP(Data[[#This Row],[currency]], 'Exchange Rates'!$A$1:$C$14, 3, 0)</f>
        <v>237</v>
      </c>
    </row>
    <row r="1922" spans="1:22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0.43030000000000002</v>
      </c>
      <c r="P1922" s="7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2">
        <f t="shared" ref="S1922:S1985" si="180">(((J1922/60)/60)/24)+DATE(1970,1,1)</f>
        <v>42270.875706018516</v>
      </c>
      <c r="T1922" s="12">
        <f t="shared" ref="T1922:T1985" si="181">(((I1922/60)/60)/24)+DATE(1970,1,1)</f>
        <v>42298.958333333328</v>
      </c>
      <c r="U1922" s="7">
        <f>Data[[#This Row],[goal]]*VLOOKUP(Data[[#This Row],[currency]], 'Exchange Rates'!$A$1:$C$14, 3, 0)</f>
        <v>7700</v>
      </c>
      <c r="V1922" s="7">
        <f>Data[[#This Row],[pledged]]*VLOOKUP(Data[[#This Row],[currency]], 'Exchange Rates'!$A$1:$C$14, 3, 0)</f>
        <v>3313.31</v>
      </c>
    </row>
    <row r="1923" spans="1:22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E1923/D1923</f>
        <v>1.3680000000000001</v>
      </c>
      <c r="P1923" s="7">
        <f t="shared" ref="P1923:P1986" si="183">IF(L1923 = 0, 0, E1923/L1923)</f>
        <v>54</v>
      </c>
      <c r="Q1923" t="str">
        <f t="shared" ref="Q1923:Q1986" si="184">MID(N1923, 1, FIND("/", N1923)-1)</f>
        <v>music</v>
      </c>
      <c r="R1923" t="str">
        <f t="shared" ref="R1923:R1986" si="185">MID(N1923,  FIND("/", N1923)+1, 100)</f>
        <v>indie rock</v>
      </c>
      <c r="S1923" s="12">
        <f t="shared" si="180"/>
        <v>41074.221562500003</v>
      </c>
      <c r="T1923" s="12">
        <f t="shared" si="181"/>
        <v>41104.221562500003</v>
      </c>
      <c r="U1923" s="7">
        <f>Data[[#This Row],[goal]]*VLOOKUP(Data[[#This Row],[currency]], 'Exchange Rates'!$A$1:$C$14, 3, 0)</f>
        <v>1500</v>
      </c>
      <c r="V1923" s="7">
        <f>Data[[#This Row],[pledged]]*VLOOKUP(Data[[#This Row],[currency]], 'Exchange Rates'!$A$1:$C$14, 3, 0)</f>
        <v>2052</v>
      </c>
    </row>
    <row r="1924" spans="1:22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1.1555</v>
      </c>
      <c r="P1924" s="7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2">
        <f t="shared" si="180"/>
        <v>41590.255868055552</v>
      </c>
      <c r="T1924" s="12">
        <f t="shared" si="181"/>
        <v>41620.255868055552</v>
      </c>
      <c r="U1924" s="7">
        <f>Data[[#This Row],[goal]]*VLOOKUP(Data[[#This Row],[currency]], 'Exchange Rates'!$A$1:$C$14, 3, 0)</f>
        <v>2000</v>
      </c>
      <c r="V1924" s="7">
        <f>Data[[#This Row],[pledged]]*VLOOKUP(Data[[#This Row],[currency]], 'Exchange Rates'!$A$1:$C$14, 3, 0)</f>
        <v>2311</v>
      </c>
    </row>
    <row r="1925" spans="1:22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2.4079999999999999</v>
      </c>
      <c r="P1925" s="7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2">
        <f t="shared" si="180"/>
        <v>40772.848749999997</v>
      </c>
      <c r="T1925" s="12">
        <f t="shared" si="181"/>
        <v>40813.207638888889</v>
      </c>
      <c r="U1925" s="7">
        <f>Data[[#This Row],[goal]]*VLOOKUP(Data[[#This Row],[currency]], 'Exchange Rates'!$A$1:$C$14, 3, 0)</f>
        <v>125</v>
      </c>
      <c r="V1925" s="7">
        <f>Data[[#This Row],[pledged]]*VLOOKUP(Data[[#This Row],[currency]], 'Exchange Rates'!$A$1:$C$14, 3, 0)</f>
        <v>301</v>
      </c>
    </row>
    <row r="1926" spans="1:22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1.1439999999999999</v>
      </c>
      <c r="P1926" s="7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2">
        <f t="shared" si="180"/>
        <v>41626.761053240742</v>
      </c>
      <c r="T1926" s="12">
        <f t="shared" si="181"/>
        <v>41654.814583333333</v>
      </c>
      <c r="U1926" s="7">
        <f>Data[[#This Row],[goal]]*VLOOKUP(Data[[#This Row],[currency]], 'Exchange Rates'!$A$1:$C$14, 3, 0)</f>
        <v>3000</v>
      </c>
      <c r="V1926" s="7">
        <f>Data[[#This Row],[pledged]]*VLOOKUP(Data[[#This Row],[currency]], 'Exchange Rates'!$A$1:$C$14, 3, 0)</f>
        <v>3432</v>
      </c>
    </row>
    <row r="1927" spans="1:22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1.1033333333333333</v>
      </c>
      <c r="P1927" s="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2">
        <f t="shared" si="180"/>
        <v>41535.90148148148</v>
      </c>
      <c r="T1927" s="12">
        <f t="shared" si="181"/>
        <v>41558</v>
      </c>
      <c r="U1927" s="7">
        <f>Data[[#This Row],[goal]]*VLOOKUP(Data[[#This Row],[currency]], 'Exchange Rates'!$A$1:$C$14, 3, 0)</f>
        <v>1500</v>
      </c>
      <c r="V1927" s="7">
        <f>Data[[#This Row],[pledged]]*VLOOKUP(Data[[#This Row],[currency]], 'Exchange Rates'!$A$1:$C$14, 3, 0)</f>
        <v>1655</v>
      </c>
    </row>
    <row r="1928" spans="1:22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1.9537933333333333</v>
      </c>
      <c r="P1928" s="7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2">
        <f t="shared" si="180"/>
        <v>40456.954351851848</v>
      </c>
      <c r="T1928" s="12">
        <f t="shared" si="181"/>
        <v>40484.018055555556</v>
      </c>
      <c r="U1928" s="7">
        <f>Data[[#This Row],[goal]]*VLOOKUP(Data[[#This Row],[currency]], 'Exchange Rates'!$A$1:$C$14, 3, 0)</f>
        <v>1500</v>
      </c>
      <c r="V1928" s="7">
        <f>Data[[#This Row],[pledged]]*VLOOKUP(Data[[#This Row],[currency]], 'Exchange Rates'!$A$1:$C$14, 3, 0)</f>
        <v>2930.69</v>
      </c>
    </row>
    <row r="1929" spans="1:22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1.0333333333333334</v>
      </c>
      <c r="P1929" s="7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2">
        <f t="shared" si="180"/>
        <v>40960.861562500002</v>
      </c>
      <c r="T1929" s="12">
        <f t="shared" si="181"/>
        <v>40976.207638888889</v>
      </c>
      <c r="U1929" s="7">
        <f>Data[[#This Row],[goal]]*VLOOKUP(Data[[#This Row],[currency]], 'Exchange Rates'!$A$1:$C$14, 3, 0)</f>
        <v>600</v>
      </c>
      <c r="V1929" s="7">
        <f>Data[[#This Row],[pledged]]*VLOOKUP(Data[[#This Row],[currency]], 'Exchange Rates'!$A$1:$C$14, 3, 0)</f>
        <v>620</v>
      </c>
    </row>
    <row r="1930" spans="1:22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1.031372549019608</v>
      </c>
      <c r="P1930" s="7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2">
        <f t="shared" si="180"/>
        <v>41371.648078703707</v>
      </c>
      <c r="T1930" s="12">
        <f t="shared" si="181"/>
        <v>41401.648078703707</v>
      </c>
      <c r="U1930" s="7">
        <f>Data[[#This Row],[goal]]*VLOOKUP(Data[[#This Row],[currency]], 'Exchange Rates'!$A$1:$C$14, 3, 0)</f>
        <v>2550</v>
      </c>
      <c r="V1930" s="7">
        <f>Data[[#This Row],[pledged]]*VLOOKUP(Data[[#This Row],[currency]], 'Exchange Rates'!$A$1:$C$14, 3, 0)</f>
        <v>2630</v>
      </c>
    </row>
    <row r="1931" spans="1:22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1.003125</v>
      </c>
      <c r="P1931" s="7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2">
        <f t="shared" si="180"/>
        <v>40687.021597222221</v>
      </c>
      <c r="T1931" s="12">
        <f t="shared" si="181"/>
        <v>40729.021597222221</v>
      </c>
      <c r="U1931" s="7">
        <f>Data[[#This Row],[goal]]*VLOOKUP(Data[[#This Row],[currency]], 'Exchange Rates'!$A$1:$C$14, 3, 0)</f>
        <v>3200</v>
      </c>
      <c r="V1931" s="7">
        <f>Data[[#This Row],[pledged]]*VLOOKUP(Data[[#This Row],[currency]], 'Exchange Rates'!$A$1:$C$14, 3, 0)</f>
        <v>3210</v>
      </c>
    </row>
    <row r="1932" spans="1:22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1.27</v>
      </c>
      <c r="P1932" s="7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2">
        <f t="shared" si="180"/>
        <v>41402.558819444443</v>
      </c>
      <c r="T1932" s="12">
        <f t="shared" si="181"/>
        <v>41462.558819444443</v>
      </c>
      <c r="U1932" s="7">
        <f>Data[[#This Row],[goal]]*VLOOKUP(Data[[#This Row],[currency]], 'Exchange Rates'!$A$1:$C$14, 3, 0)</f>
        <v>1000</v>
      </c>
      <c r="V1932" s="7">
        <f>Data[[#This Row],[pledged]]*VLOOKUP(Data[[#This Row],[currency]], 'Exchange Rates'!$A$1:$C$14, 3, 0)</f>
        <v>1270</v>
      </c>
    </row>
    <row r="1933" spans="1:22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1.20601</v>
      </c>
      <c r="P1933" s="7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2">
        <f t="shared" si="180"/>
        <v>41037.892465277779</v>
      </c>
      <c r="T1933" s="12">
        <f t="shared" si="181"/>
        <v>41051.145833333336</v>
      </c>
      <c r="U1933" s="7">
        <f>Data[[#This Row],[goal]]*VLOOKUP(Data[[#This Row],[currency]], 'Exchange Rates'!$A$1:$C$14, 3, 0)</f>
        <v>2000</v>
      </c>
      <c r="V1933" s="7">
        <f>Data[[#This Row],[pledged]]*VLOOKUP(Data[[#This Row],[currency]], 'Exchange Rates'!$A$1:$C$14, 3, 0)</f>
        <v>2412.02</v>
      </c>
    </row>
    <row r="1934" spans="1:22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1.0699047619047619</v>
      </c>
      <c r="P1934" s="7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2">
        <f t="shared" si="180"/>
        <v>40911.809872685182</v>
      </c>
      <c r="T1934" s="12">
        <f t="shared" si="181"/>
        <v>40932.809872685182</v>
      </c>
      <c r="U1934" s="7">
        <f>Data[[#This Row],[goal]]*VLOOKUP(Data[[#This Row],[currency]], 'Exchange Rates'!$A$1:$C$14, 3, 0)</f>
        <v>5250</v>
      </c>
      <c r="V1934" s="7">
        <f>Data[[#This Row],[pledged]]*VLOOKUP(Data[[#This Row],[currency]], 'Exchange Rates'!$A$1:$C$14, 3, 0)</f>
        <v>5617</v>
      </c>
    </row>
    <row r="1935" spans="1:22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1.7243333333333333</v>
      </c>
      <c r="P1935" s="7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2">
        <f t="shared" si="180"/>
        <v>41879.130868055552</v>
      </c>
      <c r="T1935" s="12">
        <f t="shared" si="181"/>
        <v>41909.130868055552</v>
      </c>
      <c r="U1935" s="7">
        <f>Data[[#This Row],[goal]]*VLOOKUP(Data[[#This Row],[currency]], 'Exchange Rates'!$A$1:$C$14, 3, 0)</f>
        <v>6000</v>
      </c>
      <c r="V1935" s="7">
        <f>Data[[#This Row],[pledged]]*VLOOKUP(Data[[#This Row],[currency]], 'Exchange Rates'!$A$1:$C$14, 3, 0)</f>
        <v>10346</v>
      </c>
    </row>
    <row r="1936" spans="1:22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1.2362</v>
      </c>
      <c r="P1936" s="7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2">
        <f t="shared" si="180"/>
        <v>40865.867141203707</v>
      </c>
      <c r="T1936" s="12">
        <f t="shared" si="181"/>
        <v>40902.208333333336</v>
      </c>
      <c r="U1936" s="7">
        <f>Data[[#This Row],[goal]]*VLOOKUP(Data[[#This Row],[currency]], 'Exchange Rates'!$A$1:$C$14, 3, 0)</f>
        <v>5000</v>
      </c>
      <c r="V1936" s="7">
        <f>Data[[#This Row],[pledged]]*VLOOKUP(Data[[#This Row],[currency]], 'Exchange Rates'!$A$1:$C$14, 3, 0)</f>
        <v>6181</v>
      </c>
    </row>
    <row r="1937" spans="1:22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1.0840000000000001</v>
      </c>
      <c r="P1937" s="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2">
        <f t="shared" si="180"/>
        <v>41773.932534722226</v>
      </c>
      <c r="T1937" s="12">
        <f t="shared" si="181"/>
        <v>41811.207638888889</v>
      </c>
      <c r="U1937" s="7">
        <f>Data[[#This Row],[goal]]*VLOOKUP(Data[[#This Row],[currency]], 'Exchange Rates'!$A$1:$C$14, 3, 0)</f>
        <v>2500</v>
      </c>
      <c r="V1937" s="7">
        <f>Data[[#This Row],[pledged]]*VLOOKUP(Data[[#This Row],[currency]], 'Exchange Rates'!$A$1:$C$14, 3, 0)</f>
        <v>2710</v>
      </c>
    </row>
    <row r="1938" spans="1:22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1.1652013333333333</v>
      </c>
      <c r="P1938" s="7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2">
        <f t="shared" si="180"/>
        <v>40852.889699074076</v>
      </c>
      <c r="T1938" s="12">
        <f t="shared" si="181"/>
        <v>40883.249305555553</v>
      </c>
      <c r="U1938" s="7">
        <f>Data[[#This Row],[goal]]*VLOOKUP(Data[[#This Row],[currency]], 'Exchange Rates'!$A$1:$C$14, 3, 0)</f>
        <v>7500</v>
      </c>
      <c r="V1938" s="7">
        <f>Data[[#This Row],[pledged]]*VLOOKUP(Data[[#This Row],[currency]], 'Exchange Rates'!$A$1:$C$14, 3, 0)</f>
        <v>8739.01</v>
      </c>
    </row>
    <row r="1939" spans="1:22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1.8724499999999999</v>
      </c>
      <c r="P1939" s="7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2">
        <f t="shared" si="180"/>
        <v>41059.118993055556</v>
      </c>
      <c r="T1939" s="12">
        <f t="shared" si="181"/>
        <v>41075.165972222225</v>
      </c>
      <c r="U1939" s="7">
        <f>Data[[#This Row],[goal]]*VLOOKUP(Data[[#This Row],[currency]], 'Exchange Rates'!$A$1:$C$14, 3, 0)</f>
        <v>600</v>
      </c>
      <c r="V1939" s="7">
        <f>Data[[#This Row],[pledged]]*VLOOKUP(Data[[#This Row],[currency]], 'Exchange Rates'!$A$1:$C$14, 3, 0)</f>
        <v>1123.47</v>
      </c>
    </row>
    <row r="1940" spans="1:22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1.1593333333333333</v>
      </c>
      <c r="P1940" s="7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2">
        <f t="shared" si="180"/>
        <v>41426.259618055556</v>
      </c>
      <c r="T1940" s="12">
        <f t="shared" si="181"/>
        <v>41457.208333333336</v>
      </c>
      <c r="U1940" s="7">
        <f>Data[[#This Row],[goal]]*VLOOKUP(Data[[#This Row],[currency]], 'Exchange Rates'!$A$1:$C$14, 3, 0)</f>
        <v>15000</v>
      </c>
      <c r="V1940" s="7">
        <f>Data[[#This Row],[pledged]]*VLOOKUP(Data[[#This Row],[currency]], 'Exchange Rates'!$A$1:$C$14, 3, 0)</f>
        <v>17390</v>
      </c>
    </row>
    <row r="1941" spans="1:22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1.107</v>
      </c>
      <c r="P1941" s="7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2">
        <f t="shared" si="180"/>
        <v>41313.985046296293</v>
      </c>
      <c r="T1941" s="12">
        <f t="shared" si="181"/>
        <v>41343.943379629629</v>
      </c>
      <c r="U1941" s="7">
        <f>Data[[#This Row],[goal]]*VLOOKUP(Data[[#This Row],[currency]], 'Exchange Rates'!$A$1:$C$14, 3, 0)</f>
        <v>10000</v>
      </c>
      <c r="V1941" s="7">
        <f>Data[[#This Row],[pledged]]*VLOOKUP(Data[[#This Row],[currency]], 'Exchange Rates'!$A$1:$C$14, 3, 0)</f>
        <v>11070</v>
      </c>
    </row>
    <row r="1942" spans="1:22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1.7092307692307693</v>
      </c>
      <c r="P1942" s="7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2">
        <f t="shared" si="180"/>
        <v>40670.507326388892</v>
      </c>
      <c r="T1942" s="12">
        <f t="shared" si="181"/>
        <v>40709.165972222225</v>
      </c>
      <c r="U1942" s="7">
        <f>Data[[#This Row],[goal]]*VLOOKUP(Data[[#This Row],[currency]], 'Exchange Rates'!$A$1:$C$14, 3, 0)</f>
        <v>650</v>
      </c>
      <c r="V1942" s="7">
        <f>Data[[#This Row],[pledged]]*VLOOKUP(Data[[#This Row],[currency]], 'Exchange Rates'!$A$1:$C$14, 3, 0)</f>
        <v>1111</v>
      </c>
    </row>
    <row r="1943" spans="1:22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1.2611835600000001</v>
      </c>
      <c r="P1943" s="7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2">
        <f t="shared" si="180"/>
        <v>41744.290868055556</v>
      </c>
      <c r="T1943" s="12">
        <f t="shared" si="181"/>
        <v>41774.290868055556</v>
      </c>
      <c r="U1943" s="7">
        <f>Data[[#This Row],[goal]]*VLOOKUP(Data[[#This Row],[currency]], 'Exchange Rates'!$A$1:$C$14, 3, 0)</f>
        <v>250000</v>
      </c>
      <c r="V1943" s="7">
        <f>Data[[#This Row],[pledged]]*VLOOKUP(Data[[#This Row],[currency]], 'Exchange Rates'!$A$1:$C$14, 3, 0)</f>
        <v>315295.89</v>
      </c>
    </row>
    <row r="1944" spans="1:22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1.3844033333333334</v>
      </c>
      <c r="P1944" s="7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2">
        <f t="shared" si="180"/>
        <v>40638.828009259261</v>
      </c>
      <c r="T1944" s="12">
        <f t="shared" si="181"/>
        <v>40728.828009259261</v>
      </c>
      <c r="U1944" s="7">
        <f>Data[[#This Row],[goal]]*VLOOKUP(Data[[#This Row],[currency]], 'Exchange Rates'!$A$1:$C$14, 3, 0)</f>
        <v>6000</v>
      </c>
      <c r="V1944" s="7">
        <f>Data[[#This Row],[pledged]]*VLOOKUP(Data[[#This Row],[currency]], 'Exchange Rates'!$A$1:$C$14, 3, 0)</f>
        <v>8306.42</v>
      </c>
    </row>
    <row r="1945" spans="1:22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17.052499999999998</v>
      </c>
      <c r="P1945" s="7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2">
        <f t="shared" si="180"/>
        <v>42548.269861111112</v>
      </c>
      <c r="T1945" s="12">
        <f t="shared" si="181"/>
        <v>42593.269861111112</v>
      </c>
      <c r="U1945" s="7">
        <f>Data[[#This Row],[goal]]*VLOOKUP(Data[[#This Row],[currency]], 'Exchange Rates'!$A$1:$C$14, 3, 0)</f>
        <v>10000</v>
      </c>
      <c r="V1945" s="7">
        <f>Data[[#This Row],[pledged]]*VLOOKUP(Data[[#This Row],[currency]], 'Exchange Rates'!$A$1:$C$14, 3, 0)</f>
        <v>170525</v>
      </c>
    </row>
    <row r="1946" spans="1:22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7.8805550000000002</v>
      </c>
      <c r="P1946" s="7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2">
        <f t="shared" si="180"/>
        <v>41730.584374999999</v>
      </c>
      <c r="T1946" s="12">
        <f t="shared" si="181"/>
        <v>41760.584374999999</v>
      </c>
      <c r="U1946" s="7">
        <f>Data[[#This Row],[goal]]*VLOOKUP(Data[[#This Row],[currency]], 'Exchange Rates'!$A$1:$C$14, 3, 0)</f>
        <v>40000</v>
      </c>
      <c r="V1946" s="7">
        <f>Data[[#This Row],[pledged]]*VLOOKUP(Data[[#This Row],[currency]], 'Exchange Rates'!$A$1:$C$14, 3, 0)</f>
        <v>315222.2</v>
      </c>
    </row>
    <row r="1947" spans="1:22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3.4801799999999998</v>
      </c>
      <c r="P1947" s="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2">
        <f t="shared" si="180"/>
        <v>42157.251828703709</v>
      </c>
      <c r="T1947" s="12">
        <f t="shared" si="181"/>
        <v>42197.251828703709</v>
      </c>
      <c r="U1947" s="7">
        <f>Data[[#This Row],[goal]]*VLOOKUP(Data[[#This Row],[currency]], 'Exchange Rates'!$A$1:$C$14, 3, 0)</f>
        <v>84000</v>
      </c>
      <c r="V1947" s="7">
        <f>Data[[#This Row],[pledged]]*VLOOKUP(Data[[#This Row],[currency]], 'Exchange Rates'!$A$1:$C$14, 3, 0)</f>
        <v>292335.12</v>
      </c>
    </row>
    <row r="1948" spans="1:22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1.4974666666666667</v>
      </c>
      <c r="P1948" s="7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2">
        <f t="shared" si="180"/>
        <v>41689.150011574071</v>
      </c>
      <c r="T1948" s="12">
        <f t="shared" si="181"/>
        <v>41749.108344907407</v>
      </c>
      <c r="U1948" s="7">
        <f>Data[[#This Row],[goal]]*VLOOKUP(Data[[#This Row],[currency]], 'Exchange Rates'!$A$1:$C$14, 3, 0)</f>
        <v>7500</v>
      </c>
      <c r="V1948" s="7">
        <f>Data[[#This Row],[pledged]]*VLOOKUP(Data[[#This Row],[currency]], 'Exchange Rates'!$A$1:$C$14, 3, 0)</f>
        <v>11231</v>
      </c>
    </row>
    <row r="1949" spans="1:22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1.0063375000000001</v>
      </c>
      <c r="P1949" s="7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2">
        <f t="shared" si="180"/>
        <v>40102.918055555558</v>
      </c>
      <c r="T1949" s="12">
        <f t="shared" si="181"/>
        <v>40140.249305555553</v>
      </c>
      <c r="U1949" s="7">
        <f>Data[[#This Row],[goal]]*VLOOKUP(Data[[#This Row],[currency]], 'Exchange Rates'!$A$1:$C$14, 3, 0)</f>
        <v>800</v>
      </c>
      <c r="V1949" s="7">
        <f>Data[[#This Row],[pledged]]*VLOOKUP(Data[[#This Row],[currency]], 'Exchange Rates'!$A$1:$C$14, 3, 0)</f>
        <v>805.07</v>
      </c>
    </row>
    <row r="1950" spans="1:22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8.0021100000000001</v>
      </c>
      <c r="P1950" s="7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2">
        <f t="shared" si="180"/>
        <v>42473.604270833333</v>
      </c>
      <c r="T1950" s="12">
        <f t="shared" si="181"/>
        <v>42527.709722222222</v>
      </c>
      <c r="U1950" s="7">
        <f>Data[[#This Row],[goal]]*VLOOKUP(Data[[#This Row],[currency]], 'Exchange Rates'!$A$1:$C$14, 3, 0)</f>
        <v>100000</v>
      </c>
      <c r="V1950" s="7">
        <f>Data[[#This Row],[pledged]]*VLOOKUP(Data[[#This Row],[currency]], 'Exchange Rates'!$A$1:$C$14, 3, 0)</f>
        <v>800211</v>
      </c>
    </row>
    <row r="1951" spans="1:22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1.0600260000000001</v>
      </c>
      <c r="P1951" s="7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2">
        <f t="shared" si="180"/>
        <v>41800.423043981478</v>
      </c>
      <c r="T1951" s="12">
        <f t="shared" si="181"/>
        <v>41830.423043981478</v>
      </c>
      <c r="U1951" s="7">
        <f>Data[[#This Row],[goal]]*VLOOKUP(Data[[#This Row],[currency]], 'Exchange Rates'!$A$1:$C$14, 3, 0)</f>
        <v>38500</v>
      </c>
      <c r="V1951" s="7">
        <f>Data[[#This Row],[pledged]]*VLOOKUP(Data[[#This Row],[currency]], 'Exchange Rates'!$A$1:$C$14, 3, 0)</f>
        <v>40811.001000000004</v>
      </c>
    </row>
    <row r="1952" spans="1:22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2.0051866666666669</v>
      </c>
      <c r="P1952" s="7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2">
        <f t="shared" si="180"/>
        <v>40624.181400462963</v>
      </c>
      <c r="T1952" s="12">
        <f t="shared" si="181"/>
        <v>40655.181400462963</v>
      </c>
      <c r="U1952" s="7">
        <f>Data[[#This Row],[goal]]*VLOOKUP(Data[[#This Row],[currency]], 'Exchange Rates'!$A$1:$C$14, 3, 0)</f>
        <v>48000</v>
      </c>
      <c r="V1952" s="7">
        <f>Data[[#This Row],[pledged]]*VLOOKUP(Data[[#This Row],[currency]], 'Exchange Rates'!$A$1:$C$14, 3, 0)</f>
        <v>96248.960000000006</v>
      </c>
    </row>
    <row r="1953" spans="1:22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2.1244399999999999</v>
      </c>
      <c r="P1953" s="7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2">
        <f t="shared" si="180"/>
        <v>42651.420567129629</v>
      </c>
      <c r="T1953" s="12">
        <f t="shared" si="181"/>
        <v>42681.462233796294</v>
      </c>
      <c r="U1953" s="7">
        <f>Data[[#This Row],[goal]]*VLOOKUP(Data[[#This Row],[currency]], 'Exchange Rates'!$A$1:$C$14, 3, 0)</f>
        <v>50000</v>
      </c>
      <c r="V1953" s="7">
        <f>Data[[#This Row],[pledged]]*VLOOKUP(Data[[#This Row],[currency]], 'Exchange Rates'!$A$1:$C$14, 3, 0)</f>
        <v>106222</v>
      </c>
    </row>
    <row r="1954" spans="1:22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1.9847237142857144</v>
      </c>
      <c r="P1954" s="7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2">
        <f t="shared" si="180"/>
        <v>41526.60665509259</v>
      </c>
      <c r="T1954" s="12">
        <f t="shared" si="181"/>
        <v>41563.60665509259</v>
      </c>
      <c r="U1954" s="7">
        <f>Data[[#This Row],[goal]]*VLOOKUP(Data[[#This Row],[currency]], 'Exchange Rates'!$A$1:$C$14, 3, 0)</f>
        <v>46200</v>
      </c>
      <c r="V1954" s="7">
        <f>Data[[#This Row],[pledged]]*VLOOKUP(Data[[#This Row],[currency]], 'Exchange Rates'!$A$1:$C$14, 3, 0)</f>
        <v>91694.2356</v>
      </c>
    </row>
    <row r="1955" spans="1:22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2.2594666666666665</v>
      </c>
      <c r="P1955" s="7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2">
        <f t="shared" si="180"/>
        <v>40941.199826388889</v>
      </c>
      <c r="T1955" s="12">
        <f t="shared" si="181"/>
        <v>40970.125</v>
      </c>
      <c r="U1955" s="7">
        <f>Data[[#This Row],[goal]]*VLOOKUP(Data[[#This Row],[currency]], 'Exchange Rates'!$A$1:$C$14, 3, 0)</f>
        <v>15000</v>
      </c>
      <c r="V1955" s="7">
        <f>Data[[#This Row],[pledged]]*VLOOKUP(Data[[#This Row],[currency]], 'Exchange Rates'!$A$1:$C$14, 3, 0)</f>
        <v>33892</v>
      </c>
    </row>
    <row r="1956" spans="1:22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6.9894800000000004</v>
      </c>
      <c r="P1956" s="7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2">
        <f t="shared" si="180"/>
        <v>42394.580740740741</v>
      </c>
      <c r="T1956" s="12">
        <f t="shared" si="181"/>
        <v>42441.208333333328</v>
      </c>
      <c r="U1956" s="7">
        <f>Data[[#This Row],[goal]]*VLOOKUP(Data[[#This Row],[currency]], 'Exchange Rates'!$A$1:$C$14, 3, 0)</f>
        <v>50000</v>
      </c>
      <c r="V1956" s="7">
        <f>Data[[#This Row],[pledged]]*VLOOKUP(Data[[#This Row],[currency]], 'Exchange Rates'!$A$1:$C$14, 3, 0)</f>
        <v>349474</v>
      </c>
    </row>
    <row r="1957" spans="1:22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3.9859528571428569</v>
      </c>
      <c r="P1957" s="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2">
        <f t="shared" si="180"/>
        <v>41020.271770833337</v>
      </c>
      <c r="T1957" s="12">
        <f t="shared" si="181"/>
        <v>41052.791666666664</v>
      </c>
      <c r="U1957" s="7">
        <f>Data[[#This Row],[goal]]*VLOOKUP(Data[[#This Row],[currency]], 'Exchange Rates'!$A$1:$C$14, 3, 0)</f>
        <v>42000</v>
      </c>
      <c r="V1957" s="7">
        <f>Data[[#This Row],[pledged]]*VLOOKUP(Data[[#This Row],[currency]], 'Exchange Rates'!$A$1:$C$14, 3, 0)</f>
        <v>167410.01999999999</v>
      </c>
    </row>
    <row r="1958" spans="1:22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2.9403333333333332</v>
      </c>
      <c r="P1958" s="7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2">
        <f t="shared" si="180"/>
        <v>42067.923668981486</v>
      </c>
      <c r="T1958" s="12">
        <f t="shared" si="181"/>
        <v>42112.882002314815</v>
      </c>
      <c r="U1958" s="7">
        <f>Data[[#This Row],[goal]]*VLOOKUP(Data[[#This Row],[currency]], 'Exchange Rates'!$A$1:$C$14, 3, 0)</f>
        <v>60000</v>
      </c>
      <c r="V1958" s="7">
        <f>Data[[#This Row],[pledged]]*VLOOKUP(Data[[#This Row],[currency]], 'Exchange Rates'!$A$1:$C$14, 3, 0)</f>
        <v>176420</v>
      </c>
    </row>
    <row r="1959" spans="1:22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1.6750470000000002</v>
      </c>
      <c r="P1959" s="7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2">
        <f t="shared" si="180"/>
        <v>41179.098530092589</v>
      </c>
      <c r="T1959" s="12">
        <f t="shared" si="181"/>
        <v>41209.098530092589</v>
      </c>
      <c r="U1959" s="7">
        <f>Data[[#This Row],[goal]]*VLOOKUP(Data[[#This Row],[currency]], 'Exchange Rates'!$A$1:$C$14, 3, 0)</f>
        <v>30000</v>
      </c>
      <c r="V1959" s="7">
        <f>Data[[#This Row],[pledged]]*VLOOKUP(Data[[#This Row],[currency]], 'Exchange Rates'!$A$1:$C$14, 3, 0)</f>
        <v>50251.41</v>
      </c>
    </row>
    <row r="1960" spans="1:22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14.355717142857143</v>
      </c>
      <c r="P1960" s="7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2">
        <f t="shared" si="180"/>
        <v>41326.987974537034</v>
      </c>
      <c r="T1960" s="12">
        <f t="shared" si="181"/>
        <v>41356.94630787037</v>
      </c>
      <c r="U1960" s="7">
        <f>Data[[#This Row],[goal]]*VLOOKUP(Data[[#This Row],[currency]], 'Exchange Rates'!$A$1:$C$14, 3, 0)</f>
        <v>7000</v>
      </c>
      <c r="V1960" s="7">
        <f>Data[[#This Row],[pledged]]*VLOOKUP(Data[[#This Row],[currency]], 'Exchange Rates'!$A$1:$C$14, 3, 0)</f>
        <v>100490.02</v>
      </c>
    </row>
    <row r="1961" spans="1:22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1.5673440000000001</v>
      </c>
      <c r="P1961" s="7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2">
        <f t="shared" si="180"/>
        <v>41871.845601851855</v>
      </c>
      <c r="T1961" s="12">
        <f t="shared" si="181"/>
        <v>41913</v>
      </c>
      <c r="U1961" s="7">
        <f>Data[[#This Row],[goal]]*VLOOKUP(Data[[#This Row],[currency]], 'Exchange Rates'!$A$1:$C$14, 3, 0)</f>
        <v>10000</v>
      </c>
      <c r="V1961" s="7">
        <f>Data[[#This Row],[pledged]]*VLOOKUP(Data[[#This Row],[currency]], 'Exchange Rates'!$A$1:$C$14, 3, 0)</f>
        <v>15673.44</v>
      </c>
    </row>
    <row r="1962" spans="1:22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1.1790285714285715</v>
      </c>
      <c r="P1962" s="7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2">
        <f t="shared" si="180"/>
        <v>41964.362743055557</v>
      </c>
      <c r="T1962" s="12">
        <f t="shared" si="181"/>
        <v>41994.362743055557</v>
      </c>
      <c r="U1962" s="7">
        <f>Data[[#This Row],[goal]]*VLOOKUP(Data[[#This Row],[currency]], 'Exchange Rates'!$A$1:$C$14, 3, 0)</f>
        <v>615299.99999999988</v>
      </c>
      <c r="V1962" s="7">
        <f>Data[[#This Row],[pledged]]*VLOOKUP(Data[[#This Row],[currency]], 'Exchange Rates'!$A$1:$C$14, 3, 0)</f>
        <v>725456.27999999991</v>
      </c>
    </row>
    <row r="1963" spans="1:22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11.053811999999999</v>
      </c>
      <c r="P1963" s="7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2">
        <f t="shared" si="180"/>
        <v>41148.194641203707</v>
      </c>
      <c r="T1963" s="12">
        <f t="shared" si="181"/>
        <v>41188.165972222225</v>
      </c>
      <c r="U1963" s="7">
        <f>Data[[#This Row],[goal]]*VLOOKUP(Data[[#This Row],[currency]], 'Exchange Rates'!$A$1:$C$14, 3, 0)</f>
        <v>10000</v>
      </c>
      <c r="V1963" s="7">
        <f>Data[[#This Row],[pledged]]*VLOOKUP(Data[[#This Row],[currency]], 'Exchange Rates'!$A$1:$C$14, 3, 0)</f>
        <v>110538.12</v>
      </c>
    </row>
    <row r="1964" spans="1:22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1.9292499999999999</v>
      </c>
      <c r="P1964" s="7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2">
        <f t="shared" si="180"/>
        <v>41742.780509259261</v>
      </c>
      <c r="T1964" s="12">
        <f t="shared" si="181"/>
        <v>41772.780509259261</v>
      </c>
      <c r="U1964" s="7">
        <f>Data[[#This Row],[goal]]*VLOOKUP(Data[[#This Row],[currency]], 'Exchange Rates'!$A$1:$C$14, 3, 0)</f>
        <v>10000</v>
      </c>
      <c r="V1964" s="7">
        <f>Data[[#This Row],[pledged]]*VLOOKUP(Data[[#This Row],[currency]], 'Exchange Rates'!$A$1:$C$14, 3, 0)</f>
        <v>19292.5</v>
      </c>
    </row>
    <row r="1965" spans="1:22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1.268842105263158</v>
      </c>
      <c r="P1965" s="7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2">
        <f t="shared" si="180"/>
        <v>41863.429791666669</v>
      </c>
      <c r="T1965" s="12">
        <f t="shared" si="181"/>
        <v>41898.429791666669</v>
      </c>
      <c r="U1965" s="7">
        <f>Data[[#This Row],[goal]]*VLOOKUP(Data[[#This Row],[currency]], 'Exchange Rates'!$A$1:$C$14, 3, 0)</f>
        <v>14630</v>
      </c>
      <c r="V1965" s="7">
        <f>Data[[#This Row],[pledged]]*VLOOKUP(Data[[#This Row],[currency]], 'Exchange Rates'!$A$1:$C$14, 3, 0)</f>
        <v>18563.16</v>
      </c>
    </row>
    <row r="1966" spans="1:22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2.5957748878923765</v>
      </c>
      <c r="P1966" s="7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2">
        <f t="shared" si="180"/>
        <v>42452.272824074069</v>
      </c>
      <c r="T1966" s="12">
        <f t="shared" si="181"/>
        <v>42482.272824074069</v>
      </c>
      <c r="U1966" s="7">
        <f>Data[[#This Row],[goal]]*VLOOKUP(Data[[#This Row],[currency]], 'Exchange Rates'!$A$1:$C$14, 3, 0)</f>
        <v>74928</v>
      </c>
      <c r="V1966" s="7">
        <f>Data[[#This Row],[pledged]]*VLOOKUP(Data[[#This Row],[currency]], 'Exchange Rates'!$A$1:$C$14, 3, 0)</f>
        <v>194496.22079999998</v>
      </c>
    </row>
    <row r="1967" spans="1:22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2.6227999999999998</v>
      </c>
      <c r="P1967" s="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2">
        <f t="shared" si="180"/>
        <v>40898.089236111111</v>
      </c>
      <c r="T1967" s="12">
        <f t="shared" si="181"/>
        <v>40920.041666666664</v>
      </c>
      <c r="U1967" s="7">
        <f>Data[[#This Row],[goal]]*VLOOKUP(Data[[#This Row],[currency]], 'Exchange Rates'!$A$1:$C$14, 3, 0)</f>
        <v>5000</v>
      </c>
      <c r="V1967" s="7">
        <f>Data[[#This Row],[pledged]]*VLOOKUP(Data[[#This Row],[currency]], 'Exchange Rates'!$A$1:$C$14, 3, 0)</f>
        <v>13114</v>
      </c>
    </row>
    <row r="1968" spans="1:22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2.0674309000000002</v>
      </c>
      <c r="P1968" s="7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2">
        <f t="shared" si="180"/>
        <v>41835.540486111109</v>
      </c>
      <c r="T1968" s="12">
        <f t="shared" si="181"/>
        <v>41865.540486111109</v>
      </c>
      <c r="U1968" s="7">
        <f>Data[[#This Row],[goal]]*VLOOKUP(Data[[#This Row],[currency]], 'Exchange Rates'!$A$1:$C$14, 3, 0)</f>
        <v>100000</v>
      </c>
      <c r="V1968" s="7">
        <f>Data[[#This Row],[pledged]]*VLOOKUP(Data[[#This Row],[currency]], 'Exchange Rates'!$A$1:$C$14, 3, 0)</f>
        <v>206743.09</v>
      </c>
    </row>
    <row r="1969" spans="1:22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3.7012999999999998</v>
      </c>
      <c r="P1969" s="7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2">
        <f t="shared" si="180"/>
        <v>41730.663530092592</v>
      </c>
      <c r="T1969" s="12">
        <f t="shared" si="181"/>
        <v>41760.663530092592</v>
      </c>
      <c r="U1969" s="7">
        <f>Data[[#This Row],[goal]]*VLOOKUP(Data[[#This Row],[currency]], 'Exchange Rates'!$A$1:$C$14, 3, 0)</f>
        <v>20000</v>
      </c>
      <c r="V1969" s="7">
        <f>Data[[#This Row],[pledged]]*VLOOKUP(Data[[#This Row],[currency]], 'Exchange Rates'!$A$1:$C$14, 3, 0)</f>
        <v>74026</v>
      </c>
    </row>
    <row r="1970" spans="1:22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2.8496600000000001</v>
      </c>
      <c r="P1970" s="7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2">
        <f t="shared" si="180"/>
        <v>42676.586979166663</v>
      </c>
      <c r="T1970" s="12">
        <f t="shared" si="181"/>
        <v>42707.628645833334</v>
      </c>
      <c r="U1970" s="7">
        <f>Data[[#This Row],[goal]]*VLOOKUP(Data[[#This Row],[currency]], 'Exchange Rates'!$A$1:$C$14, 3, 0)</f>
        <v>50000</v>
      </c>
      <c r="V1970" s="7">
        <f>Data[[#This Row],[pledged]]*VLOOKUP(Data[[#This Row],[currency]], 'Exchange Rates'!$A$1:$C$14, 3, 0)</f>
        <v>142483</v>
      </c>
    </row>
    <row r="1971" spans="1:22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5.7907999999999999</v>
      </c>
      <c r="P1971" s="7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2">
        <f t="shared" si="180"/>
        <v>42557.792453703703</v>
      </c>
      <c r="T1971" s="12">
        <f t="shared" si="181"/>
        <v>42587.792453703703</v>
      </c>
      <c r="U1971" s="7">
        <f>Data[[#This Row],[goal]]*VLOOKUP(Data[[#This Row],[currency]], 'Exchange Rates'!$A$1:$C$14, 3, 0)</f>
        <v>15400</v>
      </c>
      <c r="V1971" s="7">
        <f>Data[[#This Row],[pledged]]*VLOOKUP(Data[[#This Row],[currency]], 'Exchange Rates'!$A$1:$C$14, 3, 0)</f>
        <v>89178.32</v>
      </c>
    </row>
    <row r="1972" spans="1:22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11.318</v>
      </c>
      <c r="P1972" s="7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2">
        <f t="shared" si="180"/>
        <v>41324.193298611113</v>
      </c>
      <c r="T1972" s="12">
        <f t="shared" si="181"/>
        <v>41384.151631944449</v>
      </c>
      <c r="U1972" s="7">
        <f>Data[[#This Row],[goal]]*VLOOKUP(Data[[#This Row],[currency]], 'Exchange Rates'!$A$1:$C$14, 3, 0)</f>
        <v>5000</v>
      </c>
      <c r="V1972" s="7">
        <f>Data[[#This Row],[pledged]]*VLOOKUP(Data[[#This Row],[currency]], 'Exchange Rates'!$A$1:$C$14, 3, 0)</f>
        <v>56590</v>
      </c>
    </row>
    <row r="1973" spans="1:22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2.6302771750000002</v>
      </c>
      <c r="P1973" s="7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2">
        <f t="shared" si="180"/>
        <v>41561.500706018516</v>
      </c>
      <c r="T1973" s="12">
        <f t="shared" si="181"/>
        <v>41593.166666666664</v>
      </c>
      <c r="U1973" s="7">
        <f>Data[[#This Row],[goal]]*VLOOKUP(Data[[#This Row],[currency]], 'Exchange Rates'!$A$1:$C$14, 3, 0)</f>
        <v>400000</v>
      </c>
      <c r="V1973" s="7">
        <f>Data[[#This Row],[pledged]]*VLOOKUP(Data[[#This Row],[currency]], 'Exchange Rates'!$A$1:$C$14, 3, 0)</f>
        <v>1052110.8700000001</v>
      </c>
    </row>
    <row r="1974" spans="1:22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6.7447999999999997</v>
      </c>
      <c r="P1974" s="7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2">
        <f t="shared" si="180"/>
        <v>41201.012083333335</v>
      </c>
      <c r="T1974" s="12">
        <f t="shared" si="181"/>
        <v>41231.053749999999</v>
      </c>
      <c r="U1974" s="7">
        <f>Data[[#This Row],[goal]]*VLOOKUP(Data[[#This Row],[currency]], 'Exchange Rates'!$A$1:$C$14, 3, 0)</f>
        <v>2500</v>
      </c>
      <c r="V1974" s="7">
        <f>Data[[#This Row],[pledged]]*VLOOKUP(Data[[#This Row],[currency]], 'Exchange Rates'!$A$1:$C$14, 3, 0)</f>
        <v>16862</v>
      </c>
    </row>
    <row r="1975" spans="1:22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2.5683081313131315</v>
      </c>
      <c r="P1975" s="7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2">
        <f t="shared" si="180"/>
        <v>42549.722962962958</v>
      </c>
      <c r="T1975" s="12">
        <f t="shared" si="181"/>
        <v>42588.291666666672</v>
      </c>
      <c r="U1975" s="7">
        <f>Data[[#This Row],[goal]]*VLOOKUP(Data[[#This Row],[currency]], 'Exchange Rates'!$A$1:$C$14, 3, 0)</f>
        <v>198000</v>
      </c>
      <c r="V1975" s="7">
        <f>Data[[#This Row],[pledged]]*VLOOKUP(Data[[#This Row],[currency]], 'Exchange Rates'!$A$1:$C$14, 3, 0)</f>
        <v>508525.01</v>
      </c>
    </row>
    <row r="1976" spans="1:22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3.7549600000000001</v>
      </c>
      <c r="P1976" s="7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2">
        <f t="shared" si="180"/>
        <v>41445.334131944444</v>
      </c>
      <c r="T1976" s="12">
        <f t="shared" si="181"/>
        <v>41505.334131944444</v>
      </c>
      <c r="U1976" s="7">
        <f>Data[[#This Row],[goal]]*VLOOKUP(Data[[#This Row],[currency]], 'Exchange Rates'!$A$1:$C$14, 3, 0)</f>
        <v>15400</v>
      </c>
      <c r="V1976" s="7">
        <f>Data[[#This Row],[pledged]]*VLOOKUP(Data[[#This Row],[currency]], 'Exchange Rates'!$A$1:$C$14, 3, 0)</f>
        <v>57826.383999999998</v>
      </c>
    </row>
    <row r="1977" spans="1:22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2.0870837499999997</v>
      </c>
      <c r="P1977" s="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2">
        <f t="shared" si="180"/>
        <v>41313.755219907405</v>
      </c>
      <c r="T1977" s="12">
        <f t="shared" si="181"/>
        <v>41343.755219907405</v>
      </c>
      <c r="U1977" s="7">
        <f>Data[[#This Row],[goal]]*VLOOKUP(Data[[#This Row],[currency]], 'Exchange Rates'!$A$1:$C$14, 3, 0)</f>
        <v>16000</v>
      </c>
      <c r="V1977" s="7">
        <f>Data[[#This Row],[pledged]]*VLOOKUP(Data[[#This Row],[currency]], 'Exchange Rates'!$A$1:$C$14, 3, 0)</f>
        <v>33393.339999999997</v>
      </c>
    </row>
    <row r="1978" spans="1:22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3.4660000000000002</v>
      </c>
      <c r="P1978" s="7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2">
        <f t="shared" si="180"/>
        <v>41438.899594907409</v>
      </c>
      <c r="T1978" s="12">
        <f t="shared" si="181"/>
        <v>41468.899594907409</v>
      </c>
      <c r="U1978" s="7">
        <f>Data[[#This Row],[goal]]*VLOOKUP(Data[[#This Row],[currency]], 'Exchange Rates'!$A$1:$C$14, 3, 0)</f>
        <v>3080</v>
      </c>
      <c r="V1978" s="7">
        <f>Data[[#This Row],[pledged]]*VLOOKUP(Data[[#This Row],[currency]], 'Exchange Rates'!$A$1:$C$14, 3, 0)</f>
        <v>10675.28</v>
      </c>
    </row>
    <row r="1979" spans="1:22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4.0232999999999999</v>
      </c>
      <c r="P1979" s="7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2">
        <f t="shared" si="180"/>
        <v>42311.216898148152</v>
      </c>
      <c r="T1979" s="12">
        <f t="shared" si="181"/>
        <v>42357.332638888889</v>
      </c>
      <c r="U1979" s="7">
        <f>Data[[#This Row],[goal]]*VLOOKUP(Data[[#This Row],[currency]], 'Exchange Rates'!$A$1:$C$14, 3, 0)</f>
        <v>50000</v>
      </c>
      <c r="V1979" s="7">
        <f>Data[[#This Row],[pledged]]*VLOOKUP(Data[[#This Row],[currency]], 'Exchange Rates'!$A$1:$C$14, 3, 0)</f>
        <v>201165</v>
      </c>
    </row>
    <row r="1980" spans="1:22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10.2684514</v>
      </c>
      <c r="P1980" s="7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2">
        <f t="shared" si="180"/>
        <v>41039.225601851853</v>
      </c>
      <c r="T1980" s="12">
        <f t="shared" si="181"/>
        <v>41072.291666666664</v>
      </c>
      <c r="U1980" s="7">
        <f>Data[[#This Row],[goal]]*VLOOKUP(Data[[#This Row],[currency]], 'Exchange Rates'!$A$1:$C$14, 3, 0)</f>
        <v>50000</v>
      </c>
      <c r="V1980" s="7">
        <f>Data[[#This Row],[pledged]]*VLOOKUP(Data[[#This Row],[currency]], 'Exchange Rates'!$A$1:$C$14, 3, 0)</f>
        <v>513422.57</v>
      </c>
    </row>
    <row r="1981" spans="1:22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1.14901155</v>
      </c>
      <c r="P1981" s="7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2">
        <f t="shared" si="180"/>
        <v>42290.460023148145</v>
      </c>
      <c r="T1981" s="12">
        <f t="shared" si="181"/>
        <v>42327.207638888889</v>
      </c>
      <c r="U1981" s="7">
        <f>Data[[#This Row],[goal]]*VLOOKUP(Data[[#This Row],[currency]], 'Exchange Rates'!$A$1:$C$14, 3, 0)</f>
        <v>200000</v>
      </c>
      <c r="V1981" s="7">
        <f>Data[[#This Row],[pledged]]*VLOOKUP(Data[[#This Row],[currency]], 'Exchange Rates'!$A$1:$C$14, 3, 0)</f>
        <v>229802.31</v>
      </c>
    </row>
    <row r="1982" spans="1:22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3.5482402000000004</v>
      </c>
      <c r="P1982" s="7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2">
        <f t="shared" si="180"/>
        <v>42423.542384259257</v>
      </c>
      <c r="T1982" s="12">
        <f t="shared" si="181"/>
        <v>42463.500717592593</v>
      </c>
      <c r="U1982" s="7">
        <f>Data[[#This Row],[goal]]*VLOOKUP(Data[[#This Row],[currency]], 'Exchange Rates'!$A$1:$C$14, 3, 0)</f>
        <v>42000</v>
      </c>
      <c r="V1982" s="7">
        <f>Data[[#This Row],[pledged]]*VLOOKUP(Data[[#This Row],[currency]], 'Exchange Rates'!$A$1:$C$14, 3, 0)</f>
        <v>149026.08840000001</v>
      </c>
    </row>
    <row r="1983" spans="1:22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5.0799999999999998E-2</v>
      </c>
      <c r="P1983" s="7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2">
        <f t="shared" si="180"/>
        <v>41799.725289351853</v>
      </c>
      <c r="T1983" s="12">
        <f t="shared" si="181"/>
        <v>41829.725289351853</v>
      </c>
      <c r="U1983" s="7">
        <f>Data[[#This Row],[goal]]*VLOOKUP(Data[[#This Row],[currency]], 'Exchange Rates'!$A$1:$C$14, 3, 0)</f>
        <v>9900</v>
      </c>
      <c r="V1983" s="7">
        <f>Data[[#This Row],[pledged]]*VLOOKUP(Data[[#This Row],[currency]], 'Exchange Rates'!$A$1:$C$14, 3, 0)</f>
        <v>502.92</v>
      </c>
    </row>
    <row r="1984" spans="1:22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 s="7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2">
        <f t="shared" si="180"/>
        <v>42678.586655092593</v>
      </c>
      <c r="T1984" s="12">
        <f t="shared" si="181"/>
        <v>42708.628321759257</v>
      </c>
      <c r="U1984" s="7">
        <f>Data[[#This Row],[goal]]*VLOOKUP(Data[[#This Row],[currency]], 'Exchange Rates'!$A$1:$C$14, 3, 0)</f>
        <v>1395000</v>
      </c>
      <c r="V1984" s="7">
        <f>Data[[#This Row],[pledged]]*VLOOKUP(Data[[#This Row],[currency]], 'Exchange Rates'!$A$1:$C$14, 3, 0)</f>
        <v>0</v>
      </c>
    </row>
    <row r="1985" spans="1:22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4.2999999999999997E-2</v>
      </c>
      <c r="P1985" s="7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2">
        <f t="shared" si="180"/>
        <v>42593.011782407411</v>
      </c>
      <c r="T1985" s="12">
        <f t="shared" si="181"/>
        <v>42615.291666666672</v>
      </c>
      <c r="U1985" s="7">
        <f>Data[[#This Row],[goal]]*VLOOKUP(Data[[#This Row],[currency]], 'Exchange Rates'!$A$1:$C$14, 3, 0)</f>
        <v>33000</v>
      </c>
      <c r="V1985" s="7">
        <f>Data[[#This Row],[pledged]]*VLOOKUP(Data[[#This Row],[currency]], 'Exchange Rates'!$A$1:$C$14, 3, 0)</f>
        <v>1419</v>
      </c>
    </row>
    <row r="1986" spans="1:22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0.21146666666666666</v>
      </c>
      <c r="P1986" s="7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2">
        <f t="shared" ref="S1986:S2049" si="186">(((J1986/60)/60)/24)+DATE(1970,1,1)</f>
        <v>41913.790289351848</v>
      </c>
      <c r="T1986" s="12">
        <f t="shared" ref="T1986:T2049" si="187">(((I1986/60)/60)/24)+DATE(1970,1,1)</f>
        <v>41973.831956018519</v>
      </c>
      <c r="U1986" s="7">
        <f>Data[[#This Row],[goal]]*VLOOKUP(Data[[#This Row],[currency]], 'Exchange Rates'!$A$1:$C$14, 3, 0)</f>
        <v>15000</v>
      </c>
      <c r="V1986" s="7">
        <f>Data[[#This Row],[pledged]]*VLOOKUP(Data[[#This Row],[currency]], 'Exchange Rates'!$A$1:$C$14, 3, 0)</f>
        <v>3172</v>
      </c>
    </row>
    <row r="1987" spans="1:22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E1987/D1987</f>
        <v>3.1875000000000001E-2</v>
      </c>
      <c r="P1987" s="7">
        <f t="shared" ref="P1987:P2050" si="189">IF(L1987 = 0, 0, E1987/L1987)</f>
        <v>12.75</v>
      </c>
      <c r="Q1987" t="str">
        <f t="shared" ref="Q1987:Q2050" si="190">MID(N1987, 1, FIND("/", N1987)-1)</f>
        <v>photography</v>
      </c>
      <c r="R1987" t="str">
        <f t="shared" ref="R1987:R2050" si="191">MID(N1987,  FIND("/", N1987)+1, 100)</f>
        <v>people</v>
      </c>
      <c r="S1987" s="12">
        <f t="shared" si="186"/>
        <v>42555.698738425926</v>
      </c>
      <c r="T1987" s="12">
        <f t="shared" si="187"/>
        <v>42584.958333333328</v>
      </c>
      <c r="U1987" s="7">
        <f>Data[[#This Row],[goal]]*VLOOKUP(Data[[#This Row],[currency]], 'Exchange Rates'!$A$1:$C$14, 3, 0)</f>
        <v>1232</v>
      </c>
      <c r="V1987" s="7">
        <f>Data[[#This Row],[pledged]]*VLOOKUP(Data[[#This Row],[currency]], 'Exchange Rates'!$A$1:$C$14, 3, 0)</f>
        <v>39.270000000000003</v>
      </c>
    </row>
    <row r="1988" spans="1:22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5.0000000000000001E-4</v>
      </c>
      <c r="P1988" s="7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2">
        <f t="shared" si="186"/>
        <v>42413.433831018512</v>
      </c>
      <c r="T1988" s="12">
        <f t="shared" si="187"/>
        <v>42443.392164351855</v>
      </c>
      <c r="U1988" s="7">
        <f>Data[[#This Row],[goal]]*VLOOKUP(Data[[#This Row],[currency]], 'Exchange Rates'!$A$1:$C$14, 3, 0)</f>
        <v>1540</v>
      </c>
      <c r="V1988" s="7">
        <f>Data[[#This Row],[pledged]]*VLOOKUP(Data[[#This Row],[currency]], 'Exchange Rates'!$A$1:$C$14, 3, 0)</f>
        <v>0.77</v>
      </c>
    </row>
    <row r="1989" spans="1:22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0.42472727272727273</v>
      </c>
      <c r="P1989" s="7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2">
        <f t="shared" si="186"/>
        <v>42034.639768518522</v>
      </c>
      <c r="T1989" s="12">
        <f t="shared" si="187"/>
        <v>42064.639768518522</v>
      </c>
      <c r="U1989" s="7">
        <f>Data[[#This Row],[goal]]*VLOOKUP(Data[[#This Row],[currency]], 'Exchange Rates'!$A$1:$C$14, 3, 0)</f>
        <v>4235</v>
      </c>
      <c r="V1989" s="7">
        <f>Data[[#This Row],[pledged]]*VLOOKUP(Data[[#This Row],[currency]], 'Exchange Rates'!$A$1:$C$14, 3, 0)</f>
        <v>1798.72</v>
      </c>
    </row>
    <row r="1990" spans="1:22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4.1666666666666666E-3</v>
      </c>
      <c r="P1990" s="7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2">
        <f t="shared" si="186"/>
        <v>42206.763217592597</v>
      </c>
      <c r="T1990" s="12">
        <f t="shared" si="187"/>
        <v>42236.763217592597</v>
      </c>
      <c r="U1990" s="7">
        <f>Data[[#This Row],[goal]]*VLOOKUP(Data[[#This Row],[currency]], 'Exchange Rates'!$A$1:$C$14, 3, 0)</f>
        <v>6000</v>
      </c>
      <c r="V1990" s="7">
        <f>Data[[#This Row],[pledged]]*VLOOKUP(Data[[#This Row],[currency]], 'Exchange Rates'!$A$1:$C$14, 3, 0)</f>
        <v>25</v>
      </c>
    </row>
    <row r="1991" spans="1:22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0.01</v>
      </c>
      <c r="P1991" s="7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2">
        <f t="shared" si="186"/>
        <v>42685.680648148147</v>
      </c>
      <c r="T1991" s="12">
        <f t="shared" si="187"/>
        <v>42715.680648148147</v>
      </c>
      <c r="U1991" s="7">
        <f>Data[[#This Row],[goal]]*VLOOKUP(Data[[#This Row],[currency]], 'Exchange Rates'!$A$1:$C$14, 3, 0)</f>
        <v>5000</v>
      </c>
      <c r="V1991" s="7">
        <f>Data[[#This Row],[pledged]]*VLOOKUP(Data[[#This Row],[currency]], 'Exchange Rates'!$A$1:$C$14, 3, 0)</f>
        <v>50</v>
      </c>
    </row>
    <row r="1992" spans="1:22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0.16966666666666666</v>
      </c>
      <c r="P1992" s="7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2">
        <f t="shared" si="186"/>
        <v>42398.195972222224</v>
      </c>
      <c r="T1992" s="12">
        <f t="shared" si="187"/>
        <v>42413.195972222224</v>
      </c>
      <c r="U1992" s="7">
        <f>Data[[#This Row],[goal]]*VLOOKUP(Data[[#This Row],[currency]], 'Exchange Rates'!$A$1:$C$14, 3, 0)</f>
        <v>3000</v>
      </c>
      <c r="V1992" s="7">
        <f>Data[[#This Row],[pledged]]*VLOOKUP(Data[[#This Row],[currency]], 'Exchange Rates'!$A$1:$C$14, 3, 0)</f>
        <v>509</v>
      </c>
    </row>
    <row r="1993" spans="1:22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7.0000000000000007E-2</v>
      </c>
      <c r="P1993" s="7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2">
        <f t="shared" si="186"/>
        <v>42167.89335648148</v>
      </c>
      <c r="T1993" s="12">
        <f t="shared" si="187"/>
        <v>42188.89335648148</v>
      </c>
      <c r="U1993" s="7">
        <f>Data[[#This Row],[goal]]*VLOOKUP(Data[[#This Row],[currency]], 'Exchange Rates'!$A$1:$C$14, 3, 0)</f>
        <v>2000</v>
      </c>
      <c r="V1993" s="7">
        <f>Data[[#This Row],[pledged]]*VLOOKUP(Data[[#This Row],[currency]], 'Exchange Rates'!$A$1:$C$14, 3, 0)</f>
        <v>140</v>
      </c>
    </row>
    <row r="1994" spans="1:22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1.3333333333333333E-3</v>
      </c>
      <c r="P1994" s="7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2">
        <f t="shared" si="186"/>
        <v>42023.143414351856</v>
      </c>
      <c r="T1994" s="12">
        <f t="shared" si="187"/>
        <v>42053.143414351856</v>
      </c>
      <c r="U1994" s="7">
        <f>Data[[#This Row],[goal]]*VLOOKUP(Data[[#This Row],[currency]], 'Exchange Rates'!$A$1:$C$14, 3, 0)</f>
        <v>1500</v>
      </c>
      <c r="V1994" s="7">
        <f>Data[[#This Row],[pledged]]*VLOOKUP(Data[[#This Row],[currency]], 'Exchange Rates'!$A$1:$C$14, 3, 0)</f>
        <v>2</v>
      </c>
    </row>
    <row r="1995" spans="1:22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 s="7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2">
        <f t="shared" si="186"/>
        <v>42329.58839120371</v>
      </c>
      <c r="T1995" s="12">
        <f t="shared" si="187"/>
        <v>42359.58839120371</v>
      </c>
      <c r="U1995" s="7">
        <f>Data[[#This Row],[goal]]*VLOOKUP(Data[[#This Row],[currency]], 'Exchange Rates'!$A$1:$C$14, 3, 0)</f>
        <v>1540</v>
      </c>
      <c r="V1995" s="7">
        <f>Data[[#This Row],[pledged]]*VLOOKUP(Data[[#This Row],[currency]], 'Exchange Rates'!$A$1:$C$14, 3, 0)</f>
        <v>0</v>
      </c>
    </row>
    <row r="1996" spans="1:22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 s="7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2">
        <f t="shared" si="186"/>
        <v>42651.006273148145</v>
      </c>
      <c r="T1996" s="12">
        <f t="shared" si="187"/>
        <v>42711.047939814816</v>
      </c>
      <c r="U1996" s="7">
        <f>Data[[#This Row],[goal]]*VLOOKUP(Data[[#This Row],[currency]], 'Exchange Rates'!$A$1:$C$14, 3, 0)</f>
        <v>3200</v>
      </c>
      <c r="V1996" s="7">
        <f>Data[[#This Row],[pledged]]*VLOOKUP(Data[[#This Row],[currency]], 'Exchange Rates'!$A$1:$C$14, 3, 0)</f>
        <v>0</v>
      </c>
    </row>
    <row r="1997" spans="1:22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7.8E-2</v>
      </c>
      <c r="P1997" s="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2">
        <f t="shared" si="186"/>
        <v>42181.902037037042</v>
      </c>
      <c r="T1997" s="12">
        <f t="shared" si="187"/>
        <v>42201.902037037042</v>
      </c>
      <c r="U1997" s="7">
        <f>Data[[#This Row],[goal]]*VLOOKUP(Data[[#This Row],[currency]], 'Exchange Rates'!$A$1:$C$14, 3, 0)</f>
        <v>1320</v>
      </c>
      <c r="V1997" s="7">
        <f>Data[[#This Row],[pledged]]*VLOOKUP(Data[[#This Row],[currency]], 'Exchange Rates'!$A$1:$C$14, 3, 0)</f>
        <v>102.96000000000001</v>
      </c>
    </row>
    <row r="1998" spans="1:22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 s="7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2">
        <f t="shared" si="186"/>
        <v>41800.819571759261</v>
      </c>
      <c r="T1998" s="12">
        <f t="shared" si="187"/>
        <v>41830.819571759261</v>
      </c>
      <c r="U1998" s="7">
        <f>Data[[#This Row],[goal]]*VLOOKUP(Data[[#This Row],[currency]], 'Exchange Rates'!$A$1:$C$14, 3, 0)</f>
        <v>133800</v>
      </c>
      <c r="V1998" s="7">
        <f>Data[[#This Row],[pledged]]*VLOOKUP(Data[[#This Row],[currency]], 'Exchange Rates'!$A$1:$C$14, 3, 0)</f>
        <v>0</v>
      </c>
    </row>
    <row r="1999" spans="1:22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 s="7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2">
        <f t="shared" si="186"/>
        <v>41847.930694444447</v>
      </c>
      <c r="T1999" s="12">
        <f t="shared" si="187"/>
        <v>41877.930694444447</v>
      </c>
      <c r="U1999" s="7">
        <f>Data[[#This Row],[goal]]*VLOOKUP(Data[[#This Row],[currency]], 'Exchange Rates'!$A$1:$C$14, 3, 0)</f>
        <v>6500</v>
      </c>
      <c r="V1999" s="7">
        <f>Data[[#This Row],[pledged]]*VLOOKUP(Data[[#This Row],[currency]], 'Exchange Rates'!$A$1:$C$14, 3, 0)</f>
        <v>0</v>
      </c>
    </row>
    <row r="2000" spans="1:22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0.26200000000000001</v>
      </c>
      <c r="P2000" s="7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2">
        <f t="shared" si="186"/>
        <v>41807.118495370371</v>
      </c>
      <c r="T2000" s="12">
        <f t="shared" si="187"/>
        <v>41852.118495370371</v>
      </c>
      <c r="U2000" s="7">
        <f>Data[[#This Row],[goal]]*VLOOKUP(Data[[#This Row],[currency]], 'Exchange Rates'!$A$1:$C$14, 3, 0)</f>
        <v>2500</v>
      </c>
      <c r="V2000" s="7">
        <f>Data[[#This Row],[pledged]]*VLOOKUP(Data[[#This Row],[currency]], 'Exchange Rates'!$A$1:$C$14, 3, 0)</f>
        <v>655</v>
      </c>
    </row>
    <row r="2001" spans="1:22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7.6129032258064515E-3</v>
      </c>
      <c r="P2001" s="7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2">
        <f t="shared" si="186"/>
        <v>41926.482731481483</v>
      </c>
      <c r="T2001" s="12">
        <f t="shared" si="187"/>
        <v>41956.524398148147</v>
      </c>
      <c r="U2001" s="7">
        <f>Data[[#This Row],[goal]]*VLOOKUP(Data[[#This Row],[currency]], 'Exchange Rates'!$A$1:$C$14, 3, 0)</f>
        <v>23870</v>
      </c>
      <c r="V2001" s="7">
        <f>Data[[#This Row],[pledged]]*VLOOKUP(Data[[#This Row],[currency]], 'Exchange Rates'!$A$1:$C$14, 3, 0)</f>
        <v>181.72</v>
      </c>
    </row>
    <row r="2002" spans="1:22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0.125</v>
      </c>
      <c r="P2002" s="7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2">
        <f t="shared" si="186"/>
        <v>42345.951539351852</v>
      </c>
      <c r="T2002" s="12">
        <f t="shared" si="187"/>
        <v>42375.951539351852</v>
      </c>
      <c r="U2002" s="7">
        <f>Data[[#This Row],[goal]]*VLOOKUP(Data[[#This Row],[currency]], 'Exchange Rates'!$A$1:$C$14, 3, 0)</f>
        <v>6600</v>
      </c>
      <c r="V2002" s="7">
        <f>Data[[#This Row],[pledged]]*VLOOKUP(Data[[#This Row],[currency]], 'Exchange Rates'!$A$1:$C$14, 3, 0)</f>
        <v>825</v>
      </c>
    </row>
    <row r="2003" spans="1:22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3.8212909090909091</v>
      </c>
      <c r="P2003" s="7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2">
        <f t="shared" si="186"/>
        <v>42136.209675925929</v>
      </c>
      <c r="T2003" s="12">
        <f t="shared" si="187"/>
        <v>42167.833333333328</v>
      </c>
      <c r="U2003" s="7">
        <f>Data[[#This Row],[goal]]*VLOOKUP(Data[[#This Row],[currency]], 'Exchange Rates'!$A$1:$C$14, 3, 0)</f>
        <v>46200</v>
      </c>
      <c r="V2003" s="7">
        <f>Data[[#This Row],[pledged]]*VLOOKUP(Data[[#This Row],[currency]], 'Exchange Rates'!$A$1:$C$14, 3, 0)</f>
        <v>176543.63999999998</v>
      </c>
    </row>
    <row r="2004" spans="1:22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2.1679422000000002</v>
      </c>
      <c r="P2004" s="7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2">
        <f t="shared" si="186"/>
        <v>42728.71230324074</v>
      </c>
      <c r="T2004" s="12">
        <f t="shared" si="187"/>
        <v>42758.71230324074</v>
      </c>
      <c r="U2004" s="7">
        <f>Data[[#This Row],[goal]]*VLOOKUP(Data[[#This Row],[currency]], 'Exchange Rates'!$A$1:$C$14, 3, 0)</f>
        <v>50000</v>
      </c>
      <c r="V2004" s="7">
        <f>Data[[#This Row],[pledged]]*VLOOKUP(Data[[#This Row],[currency]], 'Exchange Rates'!$A$1:$C$14, 3, 0)</f>
        <v>108397.11</v>
      </c>
    </row>
    <row r="2005" spans="1:22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3.12</v>
      </c>
      <c r="P2005" s="7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2">
        <f t="shared" si="186"/>
        <v>40347.125601851854</v>
      </c>
      <c r="T2005" s="12">
        <f t="shared" si="187"/>
        <v>40361.958333333336</v>
      </c>
      <c r="U2005" s="7">
        <f>Data[[#This Row],[goal]]*VLOOKUP(Data[[#This Row],[currency]], 'Exchange Rates'!$A$1:$C$14, 3, 0)</f>
        <v>500</v>
      </c>
      <c r="V2005" s="7">
        <f>Data[[#This Row],[pledged]]*VLOOKUP(Data[[#This Row],[currency]], 'Exchange Rates'!$A$1:$C$14, 3, 0)</f>
        <v>1560</v>
      </c>
    </row>
    <row r="2006" spans="1:22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2.3442048</v>
      </c>
      <c r="P2006" s="7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2">
        <f t="shared" si="186"/>
        <v>41800.604895833334</v>
      </c>
      <c r="T2006" s="12">
        <f t="shared" si="187"/>
        <v>41830.604895833334</v>
      </c>
      <c r="U2006" s="7">
        <f>Data[[#This Row],[goal]]*VLOOKUP(Data[[#This Row],[currency]], 'Exchange Rates'!$A$1:$C$14, 3, 0)</f>
        <v>50000</v>
      </c>
      <c r="V2006" s="7">
        <f>Data[[#This Row],[pledged]]*VLOOKUP(Data[[#This Row],[currency]], 'Exchange Rates'!$A$1:$C$14, 3, 0)</f>
        <v>117210.24000000001</v>
      </c>
    </row>
    <row r="2007" spans="1:22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1.236801</v>
      </c>
      <c r="P2007" s="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2">
        <f t="shared" si="186"/>
        <v>41535.812708333331</v>
      </c>
      <c r="T2007" s="12">
        <f t="shared" si="187"/>
        <v>41563.165972222225</v>
      </c>
      <c r="U2007" s="7">
        <f>Data[[#This Row],[goal]]*VLOOKUP(Data[[#This Row],[currency]], 'Exchange Rates'!$A$1:$C$14, 3, 0)</f>
        <v>30000</v>
      </c>
      <c r="V2007" s="7">
        <f>Data[[#This Row],[pledged]]*VLOOKUP(Data[[#This Row],[currency]], 'Exchange Rates'!$A$1:$C$14, 3, 0)</f>
        <v>37104.03</v>
      </c>
    </row>
    <row r="2008" spans="1:22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2.4784000000000002</v>
      </c>
      <c r="P2008" s="7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2">
        <f t="shared" si="186"/>
        <v>41941.500520833331</v>
      </c>
      <c r="T2008" s="12">
        <f t="shared" si="187"/>
        <v>41976.542187500003</v>
      </c>
      <c r="U2008" s="7">
        <f>Data[[#This Row],[goal]]*VLOOKUP(Data[[#This Row],[currency]], 'Exchange Rates'!$A$1:$C$14, 3, 0)</f>
        <v>50000</v>
      </c>
      <c r="V2008" s="7">
        <f>Data[[#This Row],[pledged]]*VLOOKUP(Data[[#This Row],[currency]], 'Exchange Rates'!$A$1:$C$14, 3, 0)</f>
        <v>123920</v>
      </c>
    </row>
    <row r="2009" spans="1:22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1.157092</v>
      </c>
      <c r="P2009" s="7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2">
        <f t="shared" si="186"/>
        <v>40347.837800925925</v>
      </c>
      <c r="T2009" s="12">
        <f t="shared" si="187"/>
        <v>40414.166666666664</v>
      </c>
      <c r="U2009" s="7">
        <f>Data[[#This Row],[goal]]*VLOOKUP(Data[[#This Row],[currency]], 'Exchange Rates'!$A$1:$C$14, 3, 0)</f>
        <v>10000</v>
      </c>
      <c r="V2009" s="7">
        <f>Data[[#This Row],[pledged]]*VLOOKUP(Data[[#This Row],[currency]], 'Exchange Rates'!$A$1:$C$14, 3, 0)</f>
        <v>11570.92</v>
      </c>
    </row>
    <row r="2010" spans="1:22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1.1707484768810599</v>
      </c>
      <c r="P2010" s="7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2">
        <f t="shared" si="186"/>
        <v>40761.604421296295</v>
      </c>
      <c r="T2010" s="12">
        <f t="shared" si="187"/>
        <v>40805.604421296295</v>
      </c>
      <c r="U2010" s="7">
        <f>Data[[#This Row],[goal]]*VLOOKUP(Data[[#This Row],[currency]], 'Exchange Rates'!$A$1:$C$14, 3, 0)</f>
        <v>1570.79</v>
      </c>
      <c r="V2010" s="7">
        <f>Data[[#This Row],[pledged]]*VLOOKUP(Data[[#This Row],[currency]], 'Exchange Rates'!$A$1:$C$14, 3, 0)</f>
        <v>1839</v>
      </c>
    </row>
    <row r="2011" spans="1:22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3.05158</v>
      </c>
      <c r="P2011" s="7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2">
        <f t="shared" si="186"/>
        <v>42661.323414351849</v>
      </c>
      <c r="T2011" s="12">
        <f t="shared" si="187"/>
        <v>42697.365081018521</v>
      </c>
      <c r="U2011" s="7">
        <f>Data[[#This Row],[goal]]*VLOOKUP(Data[[#This Row],[currency]], 'Exchange Rates'!$A$1:$C$14, 3, 0)</f>
        <v>42000</v>
      </c>
      <c r="V2011" s="7">
        <f>Data[[#This Row],[pledged]]*VLOOKUP(Data[[#This Row],[currency]], 'Exchange Rates'!$A$1:$C$14, 3, 0)</f>
        <v>128166.36</v>
      </c>
    </row>
    <row r="2012" spans="1:22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3.2005299999999997</v>
      </c>
      <c r="P2012" s="7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2">
        <f t="shared" si="186"/>
        <v>42570.996423611112</v>
      </c>
      <c r="T2012" s="12">
        <f t="shared" si="187"/>
        <v>42600.996423611112</v>
      </c>
      <c r="U2012" s="7">
        <f>Data[[#This Row],[goal]]*VLOOKUP(Data[[#This Row],[currency]], 'Exchange Rates'!$A$1:$C$14, 3, 0)</f>
        <v>30000</v>
      </c>
      <c r="V2012" s="7">
        <f>Data[[#This Row],[pledged]]*VLOOKUP(Data[[#This Row],[currency]], 'Exchange Rates'!$A$1:$C$14, 3, 0)</f>
        <v>96015.9</v>
      </c>
    </row>
    <row r="2013" spans="1:22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8.1956399999999991</v>
      </c>
      <c r="P2013" s="7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2">
        <f t="shared" si="186"/>
        <v>42347.358483796299</v>
      </c>
      <c r="T2013" s="12">
        <f t="shared" si="187"/>
        <v>42380.958333333328</v>
      </c>
      <c r="U2013" s="7">
        <f>Data[[#This Row],[goal]]*VLOOKUP(Data[[#This Row],[currency]], 'Exchange Rates'!$A$1:$C$14, 3, 0)</f>
        <v>42000</v>
      </c>
      <c r="V2013" s="7">
        <f>Data[[#This Row],[pledged]]*VLOOKUP(Data[[#This Row],[currency]], 'Exchange Rates'!$A$1:$C$14, 3, 0)</f>
        <v>344216.88</v>
      </c>
    </row>
    <row r="2014" spans="1:22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2.3490000000000002</v>
      </c>
      <c r="P2014" s="7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2">
        <f t="shared" si="186"/>
        <v>42010.822233796294</v>
      </c>
      <c r="T2014" s="12">
        <f t="shared" si="187"/>
        <v>42040.822233796294</v>
      </c>
      <c r="U2014" s="7">
        <f>Data[[#This Row],[goal]]*VLOOKUP(Data[[#This Row],[currency]], 'Exchange Rates'!$A$1:$C$14, 3, 0)</f>
        <v>5000</v>
      </c>
      <c r="V2014" s="7">
        <f>Data[[#This Row],[pledged]]*VLOOKUP(Data[[#This Row],[currency]], 'Exchange Rates'!$A$1:$C$14, 3, 0)</f>
        <v>11745</v>
      </c>
    </row>
    <row r="2015" spans="1:22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4.9491375</v>
      </c>
      <c r="P2015" s="7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2">
        <f t="shared" si="186"/>
        <v>42499.960810185185</v>
      </c>
      <c r="T2015" s="12">
        <f t="shared" si="187"/>
        <v>42559.960810185185</v>
      </c>
      <c r="U2015" s="7">
        <f>Data[[#This Row],[goal]]*VLOOKUP(Data[[#This Row],[currency]], 'Exchange Rates'!$A$1:$C$14, 3, 0)</f>
        <v>160000</v>
      </c>
      <c r="V2015" s="7">
        <f>Data[[#This Row],[pledged]]*VLOOKUP(Data[[#This Row],[currency]], 'Exchange Rates'!$A$1:$C$14, 3, 0)</f>
        <v>791862</v>
      </c>
    </row>
    <row r="2016" spans="1:22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78.137822333333332</v>
      </c>
      <c r="P2016" s="7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2">
        <f t="shared" si="186"/>
        <v>41324.214571759258</v>
      </c>
      <c r="T2016" s="12">
        <f t="shared" si="187"/>
        <v>41358.172905092593</v>
      </c>
      <c r="U2016" s="7">
        <f>Data[[#This Row],[goal]]*VLOOKUP(Data[[#This Row],[currency]], 'Exchange Rates'!$A$1:$C$14, 3, 0)</f>
        <v>30000</v>
      </c>
      <c r="V2016" s="7">
        <f>Data[[#This Row],[pledged]]*VLOOKUP(Data[[#This Row],[currency]], 'Exchange Rates'!$A$1:$C$14, 3, 0)</f>
        <v>2344134.67</v>
      </c>
    </row>
    <row r="2017" spans="1:22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1.1300013888888889</v>
      </c>
      <c r="P2017" s="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2">
        <f t="shared" si="186"/>
        <v>40765.876886574071</v>
      </c>
      <c r="T2017" s="12">
        <f t="shared" si="187"/>
        <v>40795.876886574071</v>
      </c>
      <c r="U2017" s="7">
        <f>Data[[#This Row],[goal]]*VLOOKUP(Data[[#This Row],[currency]], 'Exchange Rates'!$A$1:$C$14, 3, 0)</f>
        <v>7200</v>
      </c>
      <c r="V2017" s="7">
        <f>Data[[#This Row],[pledged]]*VLOOKUP(Data[[#This Row],[currency]], 'Exchange Rates'!$A$1:$C$14, 3, 0)</f>
        <v>8136.01</v>
      </c>
    </row>
    <row r="2018" spans="1:22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9.2154220000000002</v>
      </c>
      <c r="P2018" s="7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2">
        <f t="shared" si="186"/>
        <v>41312.88077546296</v>
      </c>
      <c r="T2018" s="12">
        <f t="shared" si="187"/>
        <v>41342.88077546296</v>
      </c>
      <c r="U2018" s="7">
        <f>Data[[#This Row],[goal]]*VLOOKUP(Data[[#This Row],[currency]], 'Exchange Rates'!$A$1:$C$14, 3, 0)</f>
        <v>10000</v>
      </c>
      <c r="V2018" s="7">
        <f>Data[[#This Row],[pledged]]*VLOOKUP(Data[[#This Row],[currency]], 'Exchange Rates'!$A$1:$C$14, 3, 0)</f>
        <v>92154.22</v>
      </c>
    </row>
    <row r="2019" spans="1:22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1.2510239999999999</v>
      </c>
      <c r="P2019" s="7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2">
        <f t="shared" si="186"/>
        <v>40961.057349537034</v>
      </c>
      <c r="T2019" s="12">
        <f t="shared" si="187"/>
        <v>40992.166666666664</v>
      </c>
      <c r="U2019" s="7">
        <f>Data[[#This Row],[goal]]*VLOOKUP(Data[[#This Row],[currency]], 'Exchange Rates'!$A$1:$C$14, 3, 0)</f>
        <v>25000</v>
      </c>
      <c r="V2019" s="7">
        <f>Data[[#This Row],[pledged]]*VLOOKUP(Data[[#This Row],[currency]], 'Exchange Rates'!$A$1:$C$14, 3, 0)</f>
        <v>31275.599999999999</v>
      </c>
    </row>
    <row r="2020" spans="1:22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1.0224343076923077</v>
      </c>
      <c r="P2020" s="7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2">
        <f t="shared" si="186"/>
        <v>42199.365844907406</v>
      </c>
      <c r="T2020" s="12">
        <f t="shared" si="187"/>
        <v>42229.365844907406</v>
      </c>
      <c r="U2020" s="7">
        <f>Data[[#This Row],[goal]]*VLOOKUP(Data[[#This Row],[currency]], 'Exchange Rates'!$A$1:$C$14, 3, 0)</f>
        <v>54600</v>
      </c>
      <c r="V2020" s="7">
        <f>Data[[#This Row],[pledged]]*VLOOKUP(Data[[#This Row],[currency]], 'Exchange Rates'!$A$1:$C$14, 3, 0)</f>
        <v>55824.913199999995</v>
      </c>
    </row>
    <row r="2021" spans="1:22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4.8490975000000001</v>
      </c>
      <c r="P2021" s="7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2">
        <f t="shared" si="186"/>
        <v>42605.70857638889</v>
      </c>
      <c r="T2021" s="12">
        <f t="shared" si="187"/>
        <v>42635.70857638889</v>
      </c>
      <c r="U2021" s="7">
        <f>Data[[#This Row],[goal]]*VLOOKUP(Data[[#This Row],[currency]], 'Exchange Rates'!$A$1:$C$14, 3, 0)</f>
        <v>40000</v>
      </c>
      <c r="V2021" s="7">
        <f>Data[[#This Row],[pledged]]*VLOOKUP(Data[[#This Row],[currency]], 'Exchange Rates'!$A$1:$C$14, 3, 0)</f>
        <v>193963.9</v>
      </c>
    </row>
    <row r="2022" spans="1:22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1.9233333333333333</v>
      </c>
      <c r="P2022" s="7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2">
        <f t="shared" si="186"/>
        <v>41737.097499999996</v>
      </c>
      <c r="T2022" s="12">
        <f t="shared" si="187"/>
        <v>41773.961111111108</v>
      </c>
      <c r="U2022" s="7">
        <f>Data[[#This Row],[goal]]*VLOOKUP(Data[[#This Row],[currency]], 'Exchange Rates'!$A$1:$C$14, 3, 0)</f>
        <v>1500</v>
      </c>
      <c r="V2022" s="7">
        <f>Data[[#This Row],[pledged]]*VLOOKUP(Data[[#This Row],[currency]], 'Exchange Rates'!$A$1:$C$14, 3, 0)</f>
        <v>2885</v>
      </c>
    </row>
    <row r="2023" spans="1:22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2.8109999999999999</v>
      </c>
      <c r="P2023" s="7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2">
        <f t="shared" si="186"/>
        <v>41861.070567129631</v>
      </c>
      <c r="T2023" s="12">
        <f t="shared" si="187"/>
        <v>41906.070567129631</v>
      </c>
      <c r="U2023" s="7">
        <f>Data[[#This Row],[goal]]*VLOOKUP(Data[[#This Row],[currency]], 'Exchange Rates'!$A$1:$C$14, 3, 0)</f>
        <v>5000</v>
      </c>
      <c r="V2023" s="7">
        <f>Data[[#This Row],[pledged]]*VLOOKUP(Data[[#This Row],[currency]], 'Exchange Rates'!$A$1:$C$14, 3, 0)</f>
        <v>14055</v>
      </c>
    </row>
    <row r="2024" spans="1:22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1.2513700000000001</v>
      </c>
      <c r="P2024" s="7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2">
        <f t="shared" si="186"/>
        <v>42502.569120370375</v>
      </c>
      <c r="T2024" s="12">
        <f t="shared" si="187"/>
        <v>42532.569120370375</v>
      </c>
      <c r="U2024" s="7">
        <f>Data[[#This Row],[goal]]*VLOOKUP(Data[[#This Row],[currency]], 'Exchange Rates'!$A$1:$C$14, 3, 0)</f>
        <v>100000</v>
      </c>
      <c r="V2024" s="7">
        <f>Data[[#This Row],[pledged]]*VLOOKUP(Data[[#This Row],[currency]], 'Exchange Rates'!$A$1:$C$14, 3, 0)</f>
        <v>125137</v>
      </c>
    </row>
    <row r="2025" spans="1:22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1.61459</v>
      </c>
      <c r="P2025" s="7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2">
        <f t="shared" si="186"/>
        <v>42136.420752314814</v>
      </c>
      <c r="T2025" s="12">
        <f t="shared" si="187"/>
        <v>42166.420752314814</v>
      </c>
      <c r="U2025" s="7">
        <f>Data[[#This Row],[goal]]*VLOOKUP(Data[[#This Row],[currency]], 'Exchange Rates'!$A$1:$C$14, 3, 0)</f>
        <v>100000</v>
      </c>
      <c r="V2025" s="7">
        <f>Data[[#This Row],[pledged]]*VLOOKUP(Data[[#This Row],[currency]], 'Exchange Rates'!$A$1:$C$14, 3, 0)</f>
        <v>161459</v>
      </c>
    </row>
    <row r="2026" spans="1:22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5.8535000000000004</v>
      </c>
      <c r="P2026" s="7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2">
        <f t="shared" si="186"/>
        <v>41099.966944444444</v>
      </c>
      <c r="T2026" s="12">
        <f t="shared" si="187"/>
        <v>41134.125</v>
      </c>
      <c r="U2026" s="7">
        <f>Data[[#This Row],[goal]]*VLOOKUP(Data[[#This Row],[currency]], 'Exchange Rates'!$A$1:$C$14, 3, 0)</f>
        <v>4000</v>
      </c>
      <c r="V2026" s="7">
        <f>Data[[#This Row],[pledged]]*VLOOKUP(Data[[#This Row],[currency]], 'Exchange Rates'!$A$1:$C$14, 3, 0)</f>
        <v>23414</v>
      </c>
    </row>
    <row r="2027" spans="1:22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2.0114999999999998</v>
      </c>
      <c r="P2027" s="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2">
        <f t="shared" si="186"/>
        <v>42136.184560185182</v>
      </c>
      <c r="T2027" s="12">
        <f t="shared" si="187"/>
        <v>42166.184560185182</v>
      </c>
      <c r="U2027" s="7">
        <f>Data[[#This Row],[goal]]*VLOOKUP(Data[[#This Row],[currency]], 'Exchange Rates'!$A$1:$C$14, 3, 0)</f>
        <v>67200</v>
      </c>
      <c r="V2027" s="7">
        <f>Data[[#This Row],[pledged]]*VLOOKUP(Data[[#This Row],[currency]], 'Exchange Rates'!$A$1:$C$14, 3, 0)</f>
        <v>135172.79999999999</v>
      </c>
    </row>
    <row r="2028" spans="1:22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1.3348307999999998</v>
      </c>
      <c r="P2028" s="7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2">
        <f t="shared" si="186"/>
        <v>41704.735937500001</v>
      </c>
      <c r="T2028" s="12">
        <f t="shared" si="187"/>
        <v>41750.165972222225</v>
      </c>
      <c r="U2028" s="7">
        <f>Data[[#This Row],[goal]]*VLOOKUP(Data[[#This Row],[currency]], 'Exchange Rates'!$A$1:$C$14, 3, 0)</f>
        <v>25000</v>
      </c>
      <c r="V2028" s="7">
        <f>Data[[#This Row],[pledged]]*VLOOKUP(Data[[#This Row],[currency]], 'Exchange Rates'!$A$1:$C$14, 3, 0)</f>
        <v>33370.769999999997</v>
      </c>
    </row>
    <row r="2029" spans="1:22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1.2024900000000001</v>
      </c>
      <c r="P2029" s="7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2">
        <f t="shared" si="186"/>
        <v>42048.813877314817</v>
      </c>
      <c r="T2029" s="12">
        <f t="shared" si="187"/>
        <v>42093.772210648152</v>
      </c>
      <c r="U2029" s="7">
        <f>Data[[#This Row],[goal]]*VLOOKUP(Data[[#This Row],[currency]], 'Exchange Rates'!$A$1:$C$14, 3, 0)</f>
        <v>100000</v>
      </c>
      <c r="V2029" s="7">
        <f>Data[[#This Row],[pledged]]*VLOOKUP(Data[[#This Row],[currency]], 'Exchange Rates'!$A$1:$C$14, 3, 0)</f>
        <v>120249</v>
      </c>
    </row>
    <row r="2030" spans="1:22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1.2616666666666667</v>
      </c>
      <c r="P2030" s="7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2">
        <f t="shared" si="186"/>
        <v>40215.919050925928</v>
      </c>
      <c r="T2030" s="12">
        <f t="shared" si="187"/>
        <v>40252.913194444445</v>
      </c>
      <c r="U2030" s="7">
        <f>Data[[#This Row],[goal]]*VLOOKUP(Data[[#This Row],[currency]], 'Exchange Rates'!$A$1:$C$14, 3, 0)</f>
        <v>3000</v>
      </c>
      <c r="V2030" s="7">
        <f>Data[[#This Row],[pledged]]*VLOOKUP(Data[[#This Row],[currency]], 'Exchange Rates'!$A$1:$C$14, 3, 0)</f>
        <v>3785</v>
      </c>
    </row>
    <row r="2031" spans="1:22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3.6120000000000001</v>
      </c>
      <c r="P2031" s="7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2">
        <f t="shared" si="186"/>
        <v>41848.021770833337</v>
      </c>
      <c r="T2031" s="12">
        <f t="shared" si="187"/>
        <v>41878.021770833337</v>
      </c>
      <c r="U2031" s="7">
        <f>Data[[#This Row],[goal]]*VLOOKUP(Data[[#This Row],[currency]], 'Exchange Rates'!$A$1:$C$14, 3, 0)</f>
        <v>2500</v>
      </c>
      <c r="V2031" s="7">
        <f>Data[[#This Row],[pledged]]*VLOOKUP(Data[[#This Row],[currency]], 'Exchange Rates'!$A$1:$C$14, 3, 0)</f>
        <v>9030</v>
      </c>
    </row>
    <row r="2032" spans="1:22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2.26239013671875</v>
      </c>
      <c r="P2032" s="7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2">
        <f t="shared" si="186"/>
        <v>41212.996481481481</v>
      </c>
      <c r="T2032" s="12">
        <f t="shared" si="187"/>
        <v>41242.996481481481</v>
      </c>
      <c r="U2032" s="7">
        <f>Data[[#This Row],[goal]]*VLOOKUP(Data[[#This Row],[currency]], 'Exchange Rates'!$A$1:$C$14, 3, 0)</f>
        <v>25231.360000000001</v>
      </c>
      <c r="V2032" s="7">
        <f>Data[[#This Row],[pledged]]*VLOOKUP(Data[[#This Row],[currency]], 'Exchange Rates'!$A$1:$C$14, 3, 0)</f>
        <v>57083.18</v>
      </c>
    </row>
    <row r="2033" spans="1:22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1.2035</v>
      </c>
      <c r="P2033" s="7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2">
        <f t="shared" si="186"/>
        <v>41975.329317129625</v>
      </c>
      <c r="T2033" s="12">
        <f t="shared" si="187"/>
        <v>42013.041666666672</v>
      </c>
      <c r="U2033" s="7">
        <f>Data[[#This Row],[goal]]*VLOOKUP(Data[[#This Row],[currency]], 'Exchange Rates'!$A$1:$C$14, 3, 0)</f>
        <v>42000</v>
      </c>
      <c r="V2033" s="7">
        <f>Data[[#This Row],[pledged]]*VLOOKUP(Data[[#This Row],[currency]], 'Exchange Rates'!$A$1:$C$14, 3, 0)</f>
        <v>50547</v>
      </c>
    </row>
    <row r="2034" spans="1:22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3.0418799999999999</v>
      </c>
      <c r="P2034" s="7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2">
        <f t="shared" si="186"/>
        <v>42689.565671296295</v>
      </c>
      <c r="T2034" s="12">
        <f t="shared" si="187"/>
        <v>42719.208333333328</v>
      </c>
      <c r="U2034" s="7">
        <f>Data[[#This Row],[goal]]*VLOOKUP(Data[[#This Row],[currency]], 'Exchange Rates'!$A$1:$C$14, 3, 0)</f>
        <v>25000</v>
      </c>
      <c r="V2034" s="7">
        <f>Data[[#This Row],[pledged]]*VLOOKUP(Data[[#This Row],[currency]], 'Exchange Rates'!$A$1:$C$14, 3, 0)</f>
        <v>76047</v>
      </c>
    </row>
    <row r="2035" spans="1:22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1.7867599999999999</v>
      </c>
      <c r="P2035" s="7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2">
        <f t="shared" si="186"/>
        <v>41725.082384259258</v>
      </c>
      <c r="T2035" s="12">
        <f t="shared" si="187"/>
        <v>41755.082384259258</v>
      </c>
      <c r="U2035" s="7">
        <f>Data[[#This Row],[goal]]*VLOOKUP(Data[[#This Row],[currency]], 'Exchange Rates'!$A$1:$C$14, 3, 0)</f>
        <v>25000</v>
      </c>
      <c r="V2035" s="7">
        <f>Data[[#This Row],[pledged]]*VLOOKUP(Data[[#This Row],[currency]], 'Exchange Rates'!$A$1:$C$14, 3, 0)</f>
        <v>44669</v>
      </c>
    </row>
    <row r="2036" spans="1:22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3.868199871794872</v>
      </c>
      <c r="P2036" s="7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2">
        <f t="shared" si="186"/>
        <v>42076.130011574074</v>
      </c>
      <c r="T2036" s="12">
        <f t="shared" si="187"/>
        <v>42131.290277777778</v>
      </c>
      <c r="U2036" s="7">
        <f>Data[[#This Row],[goal]]*VLOOKUP(Data[[#This Row],[currency]], 'Exchange Rates'!$A$1:$C$14, 3, 0)</f>
        <v>78000</v>
      </c>
      <c r="V2036" s="7">
        <f>Data[[#This Row],[pledged]]*VLOOKUP(Data[[#This Row],[currency]], 'Exchange Rates'!$A$1:$C$14, 3, 0)</f>
        <v>301719.59000000003</v>
      </c>
    </row>
    <row r="2037" spans="1:22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2.1103642500000004</v>
      </c>
      <c r="P2037" s="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2">
        <f t="shared" si="186"/>
        <v>42311.625081018516</v>
      </c>
      <c r="T2037" s="12">
        <f t="shared" si="187"/>
        <v>42357.041666666672</v>
      </c>
      <c r="U2037" s="7">
        <f>Data[[#This Row],[goal]]*VLOOKUP(Data[[#This Row],[currency]], 'Exchange Rates'!$A$1:$C$14, 3, 0)</f>
        <v>80000</v>
      </c>
      <c r="V2037" s="7">
        <f>Data[[#This Row],[pledged]]*VLOOKUP(Data[[#This Row],[currency]], 'Exchange Rates'!$A$1:$C$14, 3, 0)</f>
        <v>168829.14</v>
      </c>
    </row>
    <row r="2038" spans="1:22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1.3166833333333334</v>
      </c>
      <c r="P2038" s="7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2">
        <f t="shared" si="186"/>
        <v>41738.864803240744</v>
      </c>
      <c r="T2038" s="12">
        <f t="shared" si="187"/>
        <v>41768.864803240744</v>
      </c>
      <c r="U2038" s="7">
        <f>Data[[#This Row],[goal]]*VLOOKUP(Data[[#This Row],[currency]], 'Exchange Rates'!$A$1:$C$14, 3, 0)</f>
        <v>30000</v>
      </c>
      <c r="V2038" s="7">
        <f>Data[[#This Row],[pledged]]*VLOOKUP(Data[[#This Row],[currency]], 'Exchange Rates'!$A$1:$C$14, 3, 0)</f>
        <v>39500.5</v>
      </c>
    </row>
    <row r="2039" spans="1:22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3.0047639999999998</v>
      </c>
      <c r="P2039" s="7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2">
        <f t="shared" si="186"/>
        <v>41578.210104166668</v>
      </c>
      <c r="T2039" s="12">
        <f t="shared" si="187"/>
        <v>41638.251770833333</v>
      </c>
      <c r="U2039" s="7">
        <f>Data[[#This Row],[goal]]*VLOOKUP(Data[[#This Row],[currency]], 'Exchange Rates'!$A$1:$C$14, 3, 0)</f>
        <v>10000</v>
      </c>
      <c r="V2039" s="7">
        <f>Data[[#This Row],[pledged]]*VLOOKUP(Data[[#This Row],[currency]], 'Exchange Rates'!$A$1:$C$14, 3, 0)</f>
        <v>30047.64</v>
      </c>
    </row>
    <row r="2040" spans="1:22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4.2051249999999998</v>
      </c>
      <c r="P2040" s="7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2">
        <f t="shared" si="186"/>
        <v>41424.27107638889</v>
      </c>
      <c r="T2040" s="12">
        <f t="shared" si="187"/>
        <v>41456.75</v>
      </c>
      <c r="U2040" s="7">
        <f>Data[[#This Row],[goal]]*VLOOKUP(Data[[#This Row],[currency]], 'Exchange Rates'!$A$1:$C$14, 3, 0)</f>
        <v>6160</v>
      </c>
      <c r="V2040" s="7">
        <f>Data[[#This Row],[pledged]]*VLOOKUP(Data[[#This Row],[currency]], 'Exchange Rates'!$A$1:$C$14, 3, 0)</f>
        <v>25903.57</v>
      </c>
    </row>
    <row r="2041" spans="1:22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1.362168</v>
      </c>
      <c r="P2041" s="7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2">
        <f t="shared" si="186"/>
        <v>42675.438946759255</v>
      </c>
      <c r="T2041" s="12">
        <f t="shared" si="187"/>
        <v>42705.207638888889</v>
      </c>
      <c r="U2041" s="7">
        <f>Data[[#This Row],[goal]]*VLOOKUP(Data[[#This Row],[currency]], 'Exchange Rates'!$A$1:$C$14, 3, 0)</f>
        <v>125000</v>
      </c>
      <c r="V2041" s="7">
        <f>Data[[#This Row],[pledged]]*VLOOKUP(Data[[#This Row],[currency]], 'Exchange Rates'!$A$1:$C$14, 3, 0)</f>
        <v>170271</v>
      </c>
    </row>
    <row r="2042" spans="1:22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2.4817133333333334</v>
      </c>
      <c r="P2042" s="7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2">
        <f t="shared" si="186"/>
        <v>41578.927118055559</v>
      </c>
      <c r="T2042" s="12">
        <f t="shared" si="187"/>
        <v>41593.968784722223</v>
      </c>
      <c r="U2042" s="7">
        <f>Data[[#This Row],[goal]]*VLOOKUP(Data[[#This Row],[currency]], 'Exchange Rates'!$A$1:$C$14, 3, 0)</f>
        <v>3000</v>
      </c>
      <c r="V2042" s="7">
        <f>Data[[#This Row],[pledged]]*VLOOKUP(Data[[#This Row],[currency]], 'Exchange Rates'!$A$1:$C$14, 3, 0)</f>
        <v>7445.14</v>
      </c>
    </row>
    <row r="2043" spans="1:22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1.8186315789473684</v>
      </c>
      <c r="P2043" s="7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2">
        <f t="shared" si="186"/>
        <v>42654.525775462964</v>
      </c>
      <c r="T2043" s="12">
        <f t="shared" si="187"/>
        <v>42684.567442129628</v>
      </c>
      <c r="U2043" s="7">
        <f>Data[[#This Row],[goal]]*VLOOKUP(Data[[#This Row],[currency]], 'Exchange Rates'!$A$1:$C$14, 3, 0)</f>
        <v>9500</v>
      </c>
      <c r="V2043" s="7">
        <f>Data[[#This Row],[pledged]]*VLOOKUP(Data[[#This Row],[currency]], 'Exchange Rates'!$A$1:$C$14, 3, 0)</f>
        <v>17277</v>
      </c>
    </row>
    <row r="2044" spans="1:22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1.2353000000000001</v>
      </c>
      <c r="P2044" s="7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2">
        <f t="shared" si="186"/>
        <v>42331.708032407405</v>
      </c>
      <c r="T2044" s="12">
        <f t="shared" si="187"/>
        <v>42391.708032407405</v>
      </c>
      <c r="U2044" s="7">
        <f>Data[[#This Row],[goal]]*VLOOKUP(Data[[#This Row],[currency]], 'Exchange Rates'!$A$1:$C$14, 3, 0)</f>
        <v>10000</v>
      </c>
      <c r="V2044" s="7">
        <f>Data[[#This Row],[pledged]]*VLOOKUP(Data[[#This Row],[currency]], 'Exchange Rates'!$A$1:$C$14, 3, 0)</f>
        <v>12353</v>
      </c>
    </row>
    <row r="2045" spans="1:22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5.0620938628158845</v>
      </c>
      <c r="P2045" s="7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2">
        <f t="shared" si="186"/>
        <v>42661.176817129628</v>
      </c>
      <c r="T2045" s="12">
        <f t="shared" si="187"/>
        <v>42715.207638888889</v>
      </c>
      <c r="U2045" s="7">
        <f>Data[[#This Row],[goal]]*VLOOKUP(Data[[#This Row],[currency]], 'Exchange Rates'!$A$1:$C$14, 3, 0)</f>
        <v>1385</v>
      </c>
      <c r="V2045" s="7">
        <f>Data[[#This Row],[pledged]]*VLOOKUP(Data[[#This Row],[currency]], 'Exchange Rates'!$A$1:$C$14, 3, 0)</f>
        <v>7011</v>
      </c>
    </row>
    <row r="2046" spans="1:22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1.0821333333333334</v>
      </c>
      <c r="P2046" s="7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2">
        <f t="shared" si="186"/>
        <v>42138.684189814812</v>
      </c>
      <c r="T2046" s="12">
        <f t="shared" si="187"/>
        <v>42168.684189814812</v>
      </c>
      <c r="U2046" s="7">
        <f>Data[[#This Row],[goal]]*VLOOKUP(Data[[#This Row],[currency]], 'Exchange Rates'!$A$1:$C$14, 3, 0)</f>
        <v>15000</v>
      </c>
      <c r="V2046" s="7">
        <f>Data[[#This Row],[pledged]]*VLOOKUP(Data[[#This Row],[currency]], 'Exchange Rates'!$A$1:$C$14, 3, 0)</f>
        <v>16232</v>
      </c>
    </row>
    <row r="2047" spans="1:22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8.1918387755102042</v>
      </c>
      <c r="P2047" s="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2">
        <f t="shared" si="186"/>
        <v>41069.088506944441</v>
      </c>
      <c r="T2047" s="12">
        <f t="shared" si="187"/>
        <v>41099.088506944441</v>
      </c>
      <c r="U2047" s="7">
        <f>Data[[#This Row],[goal]]*VLOOKUP(Data[[#This Row],[currency]], 'Exchange Rates'!$A$1:$C$14, 3, 0)</f>
        <v>4900</v>
      </c>
      <c r="V2047" s="7">
        <f>Data[[#This Row],[pledged]]*VLOOKUP(Data[[#This Row],[currency]], 'Exchange Rates'!$A$1:$C$14, 3, 0)</f>
        <v>40140.01</v>
      </c>
    </row>
    <row r="2048" spans="1:22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1.2110000000000001</v>
      </c>
      <c r="P2048" s="7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2">
        <f t="shared" si="186"/>
        <v>41387.171805555554</v>
      </c>
      <c r="T2048" s="12">
        <f t="shared" si="187"/>
        <v>41417.171805555554</v>
      </c>
      <c r="U2048" s="7">
        <f>Data[[#This Row],[goal]]*VLOOKUP(Data[[#This Row],[currency]], 'Exchange Rates'!$A$1:$C$14, 3, 0)</f>
        <v>10000</v>
      </c>
      <c r="V2048" s="7">
        <f>Data[[#This Row],[pledged]]*VLOOKUP(Data[[#This Row],[currency]], 'Exchange Rates'!$A$1:$C$14, 3, 0)</f>
        <v>12110</v>
      </c>
    </row>
    <row r="2049" spans="1:22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1.0299897959183673</v>
      </c>
      <c r="P2049" s="7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2">
        <f t="shared" si="186"/>
        <v>42081.903587962966</v>
      </c>
      <c r="T2049" s="12">
        <f t="shared" si="187"/>
        <v>42111</v>
      </c>
      <c r="U2049" s="7">
        <f>Data[[#This Row],[goal]]*VLOOKUP(Data[[#This Row],[currency]], 'Exchange Rates'!$A$1:$C$14, 3, 0)</f>
        <v>134260</v>
      </c>
      <c r="V2049" s="7">
        <f>Data[[#This Row],[pledged]]*VLOOKUP(Data[[#This Row],[currency]], 'Exchange Rates'!$A$1:$C$14, 3, 0)</f>
        <v>138286.43000000002</v>
      </c>
    </row>
    <row r="2050" spans="1:22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1.4833229411764706</v>
      </c>
      <c r="P2050" s="7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2">
        <f t="shared" ref="S2050:S2113" si="192">(((J2050/60)/60)/24)+DATE(1970,1,1)</f>
        <v>41387.651516203703</v>
      </c>
      <c r="T2050" s="12">
        <f t="shared" ref="T2050:T2113" si="193">(((I2050/60)/60)/24)+DATE(1970,1,1)</f>
        <v>41417.651516203703</v>
      </c>
      <c r="U2050" s="7">
        <f>Data[[#This Row],[goal]]*VLOOKUP(Data[[#This Row],[currency]], 'Exchange Rates'!$A$1:$C$14, 3, 0)</f>
        <v>85000</v>
      </c>
      <c r="V2050" s="7">
        <f>Data[[#This Row],[pledged]]*VLOOKUP(Data[[#This Row],[currency]], 'Exchange Rates'!$A$1:$C$14, 3, 0)</f>
        <v>126082.45</v>
      </c>
    </row>
    <row r="2051" spans="1:22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E2051/D2051</f>
        <v>1.2019070000000001</v>
      </c>
      <c r="P2051" s="7">
        <f t="shared" ref="P2051:P2114" si="195">IF(L2051 = 0, 0, E2051/L2051)</f>
        <v>80.991037735849048</v>
      </c>
      <c r="Q2051" t="str">
        <f t="shared" ref="Q2051:Q2114" si="196">MID(N2051, 1, FIND("/", N2051)-1)</f>
        <v>technology</v>
      </c>
      <c r="R2051" t="str">
        <f t="shared" ref="R2051:R2114" si="197">MID(N2051,  FIND("/", N2051)+1, 100)</f>
        <v>hardware</v>
      </c>
      <c r="S2051" s="12">
        <f t="shared" si="192"/>
        <v>41575.527349537035</v>
      </c>
      <c r="T2051" s="12">
        <f t="shared" si="193"/>
        <v>41610.957638888889</v>
      </c>
      <c r="U2051" s="7">
        <f>Data[[#This Row],[goal]]*VLOOKUP(Data[[#This Row],[currency]], 'Exchange Rates'!$A$1:$C$14, 3, 0)</f>
        <v>38500</v>
      </c>
      <c r="V2051" s="7">
        <f>Data[[#This Row],[pledged]]*VLOOKUP(Data[[#This Row],[currency]], 'Exchange Rates'!$A$1:$C$14, 3, 0)</f>
        <v>46273.419499999996</v>
      </c>
    </row>
    <row r="2052" spans="1:22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4.7327000000000004</v>
      </c>
      <c r="P2052" s="7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2">
        <f t="shared" si="192"/>
        <v>42115.071504629625</v>
      </c>
      <c r="T2052" s="12">
        <f t="shared" si="193"/>
        <v>42155.071504629625</v>
      </c>
      <c r="U2052" s="7">
        <f>Data[[#This Row],[goal]]*VLOOKUP(Data[[#This Row],[currency]], 'Exchange Rates'!$A$1:$C$14, 3, 0)</f>
        <v>10000</v>
      </c>
      <c r="V2052" s="7">
        <f>Data[[#This Row],[pledged]]*VLOOKUP(Data[[#This Row],[currency]], 'Exchange Rates'!$A$1:$C$14, 3, 0)</f>
        <v>47327</v>
      </c>
    </row>
    <row r="2053" spans="1:22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1.303625</v>
      </c>
      <c r="P2053" s="7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2">
        <f t="shared" si="192"/>
        <v>41604.022418981483</v>
      </c>
      <c r="T2053" s="12">
        <f t="shared" si="193"/>
        <v>41634.022418981483</v>
      </c>
      <c r="U2053" s="7">
        <f>Data[[#This Row],[goal]]*VLOOKUP(Data[[#This Row],[currency]], 'Exchange Rates'!$A$1:$C$14, 3, 0)</f>
        <v>8000</v>
      </c>
      <c r="V2053" s="7">
        <f>Data[[#This Row],[pledged]]*VLOOKUP(Data[[#This Row],[currency]], 'Exchange Rates'!$A$1:$C$14, 3, 0)</f>
        <v>10429</v>
      </c>
    </row>
    <row r="2054" spans="1:22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3.5304799999999998</v>
      </c>
      <c r="P2054" s="7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2">
        <f t="shared" si="192"/>
        <v>42375.08394675926</v>
      </c>
      <c r="T2054" s="12">
        <f t="shared" si="193"/>
        <v>42420.08394675926</v>
      </c>
      <c r="U2054" s="7">
        <f>Data[[#This Row],[goal]]*VLOOKUP(Data[[#This Row],[currency]], 'Exchange Rates'!$A$1:$C$14, 3, 0)</f>
        <v>50000</v>
      </c>
      <c r="V2054" s="7">
        <f>Data[[#This Row],[pledged]]*VLOOKUP(Data[[#This Row],[currency]], 'Exchange Rates'!$A$1:$C$14, 3, 0)</f>
        <v>176524</v>
      </c>
    </row>
    <row r="2055" spans="1:22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1.0102</v>
      </c>
      <c r="P2055" s="7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2">
        <f t="shared" si="192"/>
        <v>42303.617488425924</v>
      </c>
      <c r="T2055" s="12">
        <f t="shared" si="193"/>
        <v>42333.659155092595</v>
      </c>
      <c r="U2055" s="7">
        <f>Data[[#This Row],[goal]]*VLOOKUP(Data[[#This Row],[currency]], 'Exchange Rates'!$A$1:$C$14, 3, 0)</f>
        <v>5000</v>
      </c>
      <c r="V2055" s="7">
        <f>Data[[#This Row],[pledged]]*VLOOKUP(Data[[#This Row],[currency]], 'Exchange Rates'!$A$1:$C$14, 3, 0)</f>
        <v>5051</v>
      </c>
    </row>
    <row r="2056" spans="1:22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1.1359142857142857</v>
      </c>
      <c r="P2056" s="7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2">
        <f t="shared" si="192"/>
        <v>41731.520949074074</v>
      </c>
      <c r="T2056" s="12">
        <f t="shared" si="193"/>
        <v>41761.520949074074</v>
      </c>
      <c r="U2056" s="7">
        <f>Data[[#This Row],[goal]]*VLOOKUP(Data[[#This Row],[currency]], 'Exchange Rates'!$A$1:$C$14, 3, 0)</f>
        <v>26950</v>
      </c>
      <c r="V2056" s="7">
        <f>Data[[#This Row],[pledged]]*VLOOKUP(Data[[#This Row],[currency]], 'Exchange Rates'!$A$1:$C$14, 3, 0)</f>
        <v>30612.89</v>
      </c>
    </row>
    <row r="2057" spans="1:22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1.6741666666666666</v>
      </c>
      <c r="P2057" s="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2">
        <f t="shared" si="192"/>
        <v>41946.674108796295</v>
      </c>
      <c r="T2057" s="12">
        <f t="shared" si="193"/>
        <v>41976.166666666672</v>
      </c>
      <c r="U2057" s="7">
        <f>Data[[#This Row],[goal]]*VLOOKUP(Data[[#This Row],[currency]], 'Exchange Rates'!$A$1:$C$14, 3, 0)</f>
        <v>6000</v>
      </c>
      <c r="V2057" s="7">
        <f>Data[[#This Row],[pledged]]*VLOOKUP(Data[[#This Row],[currency]], 'Exchange Rates'!$A$1:$C$14, 3, 0)</f>
        <v>10045</v>
      </c>
    </row>
    <row r="2058" spans="1:22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1.5345200000000001</v>
      </c>
      <c r="P2058" s="7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2">
        <f t="shared" si="192"/>
        <v>41351.76090277778</v>
      </c>
      <c r="T2058" s="12">
        <f t="shared" si="193"/>
        <v>41381.76090277778</v>
      </c>
      <c r="U2058" s="7">
        <f>Data[[#This Row],[goal]]*VLOOKUP(Data[[#This Row],[currency]], 'Exchange Rates'!$A$1:$C$14, 3, 0)</f>
        <v>50000</v>
      </c>
      <c r="V2058" s="7">
        <f>Data[[#This Row],[pledged]]*VLOOKUP(Data[[#This Row],[currency]], 'Exchange Rates'!$A$1:$C$14, 3, 0)</f>
        <v>76726</v>
      </c>
    </row>
    <row r="2059" spans="1:22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2.022322</v>
      </c>
      <c r="P2059" s="7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2">
        <f t="shared" si="192"/>
        <v>42396.494583333333</v>
      </c>
      <c r="T2059" s="12">
        <f t="shared" si="193"/>
        <v>42426.494583333333</v>
      </c>
      <c r="U2059" s="7">
        <f>Data[[#This Row],[goal]]*VLOOKUP(Data[[#This Row],[currency]], 'Exchange Rates'!$A$1:$C$14, 3, 0)</f>
        <v>11550</v>
      </c>
      <c r="V2059" s="7">
        <f>Data[[#This Row],[pledged]]*VLOOKUP(Data[[#This Row],[currency]], 'Exchange Rates'!$A$1:$C$14, 3, 0)</f>
        <v>23357.819100000001</v>
      </c>
    </row>
    <row r="2060" spans="1:22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1.6828125</v>
      </c>
      <c r="P2060" s="7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2">
        <f t="shared" si="192"/>
        <v>42026.370717592596</v>
      </c>
      <c r="T2060" s="12">
        <f t="shared" si="193"/>
        <v>42065.833333333328</v>
      </c>
      <c r="U2060" s="7">
        <f>Data[[#This Row],[goal]]*VLOOKUP(Data[[#This Row],[currency]], 'Exchange Rates'!$A$1:$C$14, 3, 0)</f>
        <v>1971.2</v>
      </c>
      <c r="V2060" s="7">
        <f>Data[[#This Row],[pledged]]*VLOOKUP(Data[[#This Row],[currency]], 'Exchange Rates'!$A$1:$C$14, 3, 0)</f>
        <v>3317.16</v>
      </c>
    </row>
    <row r="2061" spans="1:22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1.4345666666666668</v>
      </c>
      <c r="P2061" s="7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2">
        <f t="shared" si="192"/>
        <v>42361.602476851855</v>
      </c>
      <c r="T2061" s="12">
        <f t="shared" si="193"/>
        <v>42400.915972222225</v>
      </c>
      <c r="U2061" s="7">
        <f>Data[[#This Row],[goal]]*VLOOKUP(Data[[#This Row],[currency]], 'Exchange Rates'!$A$1:$C$14, 3, 0)</f>
        <v>30000</v>
      </c>
      <c r="V2061" s="7">
        <f>Data[[#This Row],[pledged]]*VLOOKUP(Data[[#This Row],[currency]], 'Exchange Rates'!$A$1:$C$14, 3, 0)</f>
        <v>43037</v>
      </c>
    </row>
    <row r="2062" spans="1:22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1.964</v>
      </c>
      <c r="P2062" s="7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2">
        <f t="shared" si="192"/>
        <v>41783.642939814818</v>
      </c>
      <c r="T2062" s="12">
        <f t="shared" si="193"/>
        <v>41843.642939814818</v>
      </c>
      <c r="U2062" s="7">
        <f>Data[[#This Row],[goal]]*VLOOKUP(Data[[#This Row],[currency]], 'Exchange Rates'!$A$1:$C$14, 3, 0)</f>
        <v>25000</v>
      </c>
      <c r="V2062" s="7">
        <f>Data[[#This Row],[pledged]]*VLOOKUP(Data[[#This Row],[currency]], 'Exchange Rates'!$A$1:$C$14, 3, 0)</f>
        <v>49100</v>
      </c>
    </row>
    <row r="2063" spans="1:22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1.0791999999999999</v>
      </c>
      <c r="P2063" s="7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2">
        <f t="shared" si="192"/>
        <v>42705.764513888891</v>
      </c>
      <c r="T2063" s="12">
        <f t="shared" si="193"/>
        <v>42735.764513888891</v>
      </c>
      <c r="U2063" s="7">
        <f>Data[[#This Row],[goal]]*VLOOKUP(Data[[#This Row],[currency]], 'Exchange Rates'!$A$1:$C$14, 3, 0)</f>
        <v>5000</v>
      </c>
      <c r="V2063" s="7">
        <f>Data[[#This Row],[pledged]]*VLOOKUP(Data[[#This Row],[currency]], 'Exchange Rates'!$A$1:$C$14, 3, 0)</f>
        <v>5396</v>
      </c>
    </row>
    <row r="2064" spans="1:22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1.14977</v>
      </c>
      <c r="P2064" s="7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2">
        <f t="shared" si="192"/>
        <v>42423.3830787037</v>
      </c>
      <c r="T2064" s="12">
        <f t="shared" si="193"/>
        <v>42453.341412037036</v>
      </c>
      <c r="U2064" s="7">
        <f>Data[[#This Row],[goal]]*VLOOKUP(Data[[#This Row],[currency]], 'Exchange Rates'!$A$1:$C$14, 3, 0)</f>
        <v>628000</v>
      </c>
      <c r="V2064" s="7">
        <f>Data[[#This Row],[pledged]]*VLOOKUP(Data[[#This Row],[currency]], 'Exchange Rates'!$A$1:$C$14, 3, 0)</f>
        <v>722055.56</v>
      </c>
    </row>
    <row r="2065" spans="1:22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1.4804999999999999</v>
      </c>
      <c r="P2065" s="7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2">
        <f t="shared" si="192"/>
        <v>42472.73265046296</v>
      </c>
      <c r="T2065" s="12">
        <f t="shared" si="193"/>
        <v>42505.73265046296</v>
      </c>
      <c r="U2065" s="7">
        <f>Data[[#This Row],[goal]]*VLOOKUP(Data[[#This Row],[currency]], 'Exchange Rates'!$A$1:$C$14, 3, 0)</f>
        <v>3360</v>
      </c>
      <c r="V2065" s="7">
        <f>Data[[#This Row],[pledged]]*VLOOKUP(Data[[#This Row],[currency]], 'Exchange Rates'!$A$1:$C$14, 3, 0)</f>
        <v>4974.4799999999996</v>
      </c>
    </row>
    <row r="2066" spans="1:22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1.9116676082790633</v>
      </c>
      <c r="P2066" s="7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2">
        <f t="shared" si="192"/>
        <v>41389.364849537036</v>
      </c>
      <c r="T2066" s="12">
        <f t="shared" si="193"/>
        <v>41425.5</v>
      </c>
      <c r="U2066" s="7">
        <f>Data[[#This Row],[goal]]*VLOOKUP(Data[[#This Row],[currency]], 'Exchange Rates'!$A$1:$C$14, 3, 0)</f>
        <v>261962</v>
      </c>
      <c r="V2066" s="7">
        <f>Data[[#This Row],[pledged]]*VLOOKUP(Data[[#This Row],[currency]], 'Exchange Rates'!$A$1:$C$14, 3, 0)</f>
        <v>500784.27</v>
      </c>
    </row>
    <row r="2067" spans="1:22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1.99215125</v>
      </c>
      <c r="P2067" s="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2">
        <f t="shared" si="192"/>
        <v>41603.333668981482</v>
      </c>
      <c r="T2067" s="12">
        <f t="shared" si="193"/>
        <v>41633.333668981482</v>
      </c>
      <c r="U2067" s="7">
        <f>Data[[#This Row],[goal]]*VLOOKUP(Data[[#This Row],[currency]], 'Exchange Rates'!$A$1:$C$14, 3, 0)</f>
        <v>30800</v>
      </c>
      <c r="V2067" s="7">
        <f>Data[[#This Row],[pledged]]*VLOOKUP(Data[[#This Row],[currency]], 'Exchange Rates'!$A$1:$C$14, 3, 0)</f>
        <v>61358.258500000004</v>
      </c>
    </row>
    <row r="2068" spans="1:22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2.1859999999999999</v>
      </c>
      <c r="P2068" s="7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2">
        <f t="shared" si="192"/>
        <v>41844.771793981483</v>
      </c>
      <c r="T2068" s="12">
        <f t="shared" si="193"/>
        <v>41874.771793981483</v>
      </c>
      <c r="U2068" s="7">
        <f>Data[[#This Row],[goal]]*VLOOKUP(Data[[#This Row],[currency]], 'Exchange Rates'!$A$1:$C$14, 3, 0)</f>
        <v>2000</v>
      </c>
      <c r="V2068" s="7">
        <f>Data[[#This Row],[pledged]]*VLOOKUP(Data[[#This Row],[currency]], 'Exchange Rates'!$A$1:$C$14, 3, 0)</f>
        <v>4372</v>
      </c>
    </row>
    <row r="2069" spans="1:22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1.2686868686868686</v>
      </c>
      <c r="P2069" s="7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2">
        <f t="shared" si="192"/>
        <v>42115.853888888887</v>
      </c>
      <c r="T2069" s="12">
        <f t="shared" si="193"/>
        <v>42148.853888888887</v>
      </c>
      <c r="U2069" s="7">
        <f>Data[[#This Row],[goal]]*VLOOKUP(Data[[#This Row],[currency]], 'Exchange Rates'!$A$1:$C$14, 3, 0)</f>
        <v>381.15000000000003</v>
      </c>
      <c r="V2069" s="7">
        <f>Data[[#This Row],[pledged]]*VLOOKUP(Data[[#This Row],[currency]], 'Exchange Rates'!$A$1:$C$14, 3, 0)</f>
        <v>483.56</v>
      </c>
    </row>
    <row r="2070" spans="1:22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1.0522388</v>
      </c>
      <c r="P2070" s="7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2">
        <f t="shared" si="192"/>
        <v>42633.841608796298</v>
      </c>
      <c r="T2070" s="12">
        <f t="shared" si="193"/>
        <v>42663.841608796298</v>
      </c>
      <c r="U2070" s="7">
        <f>Data[[#This Row],[goal]]*VLOOKUP(Data[[#This Row],[currency]], 'Exchange Rates'!$A$1:$C$14, 3, 0)</f>
        <v>25000</v>
      </c>
      <c r="V2070" s="7">
        <f>Data[[#This Row],[pledged]]*VLOOKUP(Data[[#This Row],[currency]], 'Exchange Rates'!$A$1:$C$14, 3, 0)</f>
        <v>26305.97</v>
      </c>
    </row>
    <row r="2071" spans="1:22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1.2840666000000001</v>
      </c>
      <c r="P2071" s="7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2">
        <f t="shared" si="192"/>
        <v>42340.972118055557</v>
      </c>
      <c r="T2071" s="12">
        <f t="shared" si="193"/>
        <v>42371.972118055557</v>
      </c>
      <c r="U2071" s="7">
        <f>Data[[#This Row],[goal]]*VLOOKUP(Data[[#This Row],[currency]], 'Exchange Rates'!$A$1:$C$14, 3, 0)</f>
        <v>50000</v>
      </c>
      <c r="V2071" s="7">
        <f>Data[[#This Row],[pledged]]*VLOOKUP(Data[[#This Row],[currency]], 'Exchange Rates'!$A$1:$C$14, 3, 0)</f>
        <v>64203.33</v>
      </c>
    </row>
    <row r="2072" spans="1:22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3.1732719999999999</v>
      </c>
      <c r="P2072" s="7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2">
        <f t="shared" si="192"/>
        <v>42519.6565162037</v>
      </c>
      <c r="T2072" s="12">
        <f t="shared" si="193"/>
        <v>42549.6565162037</v>
      </c>
      <c r="U2072" s="7">
        <f>Data[[#This Row],[goal]]*VLOOKUP(Data[[#This Row],[currency]], 'Exchange Rates'!$A$1:$C$14, 3, 0)</f>
        <v>105000</v>
      </c>
      <c r="V2072" s="7">
        <f>Data[[#This Row],[pledged]]*VLOOKUP(Data[[#This Row],[currency]], 'Exchange Rates'!$A$1:$C$14, 3, 0)</f>
        <v>333193.56</v>
      </c>
    </row>
    <row r="2073" spans="1:22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2.8073000000000001</v>
      </c>
      <c r="P2073" s="7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2">
        <f t="shared" si="192"/>
        <v>42600.278749999998</v>
      </c>
      <c r="T2073" s="12">
        <f t="shared" si="193"/>
        <v>42645.278749999998</v>
      </c>
      <c r="U2073" s="7">
        <f>Data[[#This Row],[goal]]*VLOOKUP(Data[[#This Row],[currency]], 'Exchange Rates'!$A$1:$C$14, 3, 0)</f>
        <v>20000</v>
      </c>
      <c r="V2073" s="7">
        <f>Data[[#This Row],[pledged]]*VLOOKUP(Data[[#This Row],[currency]], 'Exchange Rates'!$A$1:$C$14, 3, 0)</f>
        <v>56146</v>
      </c>
    </row>
    <row r="2074" spans="1:22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1.1073146853146854</v>
      </c>
      <c r="P2074" s="7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2">
        <f t="shared" si="192"/>
        <v>42467.581388888888</v>
      </c>
      <c r="T2074" s="12">
        <f t="shared" si="193"/>
        <v>42497.581388888888</v>
      </c>
      <c r="U2074" s="7">
        <f>Data[[#This Row],[goal]]*VLOOKUP(Data[[#This Row],[currency]], 'Exchange Rates'!$A$1:$C$14, 3, 0)</f>
        <v>71500</v>
      </c>
      <c r="V2074" s="7">
        <f>Data[[#This Row],[pledged]]*VLOOKUP(Data[[#This Row],[currency]], 'Exchange Rates'!$A$1:$C$14, 3, 0)</f>
        <v>79173</v>
      </c>
    </row>
    <row r="2075" spans="1:22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1.5260429999999998</v>
      </c>
      <c r="P2075" s="7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2">
        <f t="shared" si="192"/>
        <v>42087.668032407411</v>
      </c>
      <c r="T2075" s="12">
        <f t="shared" si="193"/>
        <v>42132.668032407411</v>
      </c>
      <c r="U2075" s="7">
        <f>Data[[#This Row],[goal]]*VLOOKUP(Data[[#This Row],[currency]], 'Exchange Rates'!$A$1:$C$14, 3, 0)</f>
        <v>100000</v>
      </c>
      <c r="V2075" s="7">
        <f>Data[[#This Row],[pledged]]*VLOOKUP(Data[[#This Row],[currency]], 'Exchange Rates'!$A$1:$C$14, 3, 0)</f>
        <v>152604.29999999999</v>
      </c>
    </row>
    <row r="2076" spans="1:22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1.0249999999999999</v>
      </c>
      <c r="P2076" s="7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2">
        <f t="shared" si="192"/>
        <v>42466.826180555552</v>
      </c>
      <c r="T2076" s="12">
        <f t="shared" si="193"/>
        <v>42496.826180555552</v>
      </c>
      <c r="U2076" s="7">
        <f>Data[[#This Row],[goal]]*VLOOKUP(Data[[#This Row],[currency]], 'Exchange Rates'!$A$1:$C$14, 3, 0)</f>
        <v>600</v>
      </c>
      <c r="V2076" s="7">
        <f>Data[[#This Row],[pledged]]*VLOOKUP(Data[[#This Row],[currency]], 'Exchange Rates'!$A$1:$C$14, 3, 0)</f>
        <v>615</v>
      </c>
    </row>
    <row r="2077" spans="1:22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16.783738373837384</v>
      </c>
      <c r="P2077" s="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2">
        <f t="shared" si="192"/>
        <v>41450.681574074071</v>
      </c>
      <c r="T2077" s="12">
        <f t="shared" si="193"/>
        <v>41480.681574074071</v>
      </c>
      <c r="U2077" s="7">
        <f>Data[[#This Row],[goal]]*VLOOKUP(Data[[#This Row],[currency]], 'Exchange Rates'!$A$1:$C$14, 3, 0)</f>
        <v>9999</v>
      </c>
      <c r="V2077" s="7">
        <f>Data[[#This Row],[pledged]]*VLOOKUP(Data[[#This Row],[currency]], 'Exchange Rates'!$A$1:$C$14, 3, 0)</f>
        <v>167820.6</v>
      </c>
    </row>
    <row r="2078" spans="1:22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5.4334915642458101</v>
      </c>
      <c r="P2078" s="7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2">
        <f t="shared" si="192"/>
        <v>41803.880659722221</v>
      </c>
      <c r="T2078" s="12">
        <f t="shared" si="193"/>
        <v>41843.880659722221</v>
      </c>
      <c r="U2078" s="7">
        <f>Data[[#This Row],[goal]]*VLOOKUP(Data[[#This Row],[currency]], 'Exchange Rates'!$A$1:$C$14, 3, 0)</f>
        <v>137830</v>
      </c>
      <c r="V2078" s="7">
        <f>Data[[#This Row],[pledged]]*VLOOKUP(Data[[#This Row],[currency]], 'Exchange Rates'!$A$1:$C$14, 3, 0)</f>
        <v>748898.14230000007</v>
      </c>
    </row>
    <row r="2079" spans="1:22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1.1550800000000001</v>
      </c>
      <c r="P2079" s="7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2">
        <f t="shared" si="192"/>
        <v>42103.042546296296</v>
      </c>
      <c r="T2079" s="12">
        <f t="shared" si="193"/>
        <v>42160.875</v>
      </c>
      <c r="U2079" s="7">
        <f>Data[[#This Row],[goal]]*VLOOKUP(Data[[#This Row],[currency]], 'Exchange Rates'!$A$1:$C$14, 3, 0)</f>
        <v>50000</v>
      </c>
      <c r="V2079" s="7">
        <f>Data[[#This Row],[pledged]]*VLOOKUP(Data[[#This Row],[currency]], 'Exchange Rates'!$A$1:$C$14, 3, 0)</f>
        <v>57754</v>
      </c>
    </row>
    <row r="2080" spans="1:22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1.3120499999999999</v>
      </c>
      <c r="P2080" s="7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2">
        <f t="shared" si="192"/>
        <v>42692.771493055552</v>
      </c>
      <c r="T2080" s="12">
        <f t="shared" si="193"/>
        <v>42722.771493055552</v>
      </c>
      <c r="U2080" s="7">
        <f>Data[[#This Row],[goal]]*VLOOKUP(Data[[#This Row],[currency]], 'Exchange Rates'!$A$1:$C$14, 3, 0)</f>
        <v>16800</v>
      </c>
      <c r="V2080" s="7">
        <f>Data[[#This Row],[pledged]]*VLOOKUP(Data[[#This Row],[currency]], 'Exchange Rates'!$A$1:$C$14, 3, 0)</f>
        <v>22042.44</v>
      </c>
    </row>
    <row r="2081" spans="1:22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2.8816999999999999</v>
      </c>
      <c r="P2081" s="7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2">
        <f t="shared" si="192"/>
        <v>42150.71056712963</v>
      </c>
      <c r="T2081" s="12">
        <f t="shared" si="193"/>
        <v>42180.791666666672</v>
      </c>
      <c r="U2081" s="7">
        <f>Data[[#This Row],[goal]]*VLOOKUP(Data[[#This Row],[currency]], 'Exchange Rates'!$A$1:$C$14, 3, 0)</f>
        <v>7700</v>
      </c>
      <c r="V2081" s="7">
        <f>Data[[#This Row],[pledged]]*VLOOKUP(Data[[#This Row],[currency]], 'Exchange Rates'!$A$1:$C$14, 3, 0)</f>
        <v>22189.09</v>
      </c>
    </row>
    <row r="2082" spans="1:22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5.0780000000000003</v>
      </c>
      <c r="P2082" s="7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2">
        <f t="shared" si="192"/>
        <v>42289.957175925927</v>
      </c>
      <c r="T2082" s="12">
        <f t="shared" si="193"/>
        <v>42319.998842592591</v>
      </c>
      <c r="U2082" s="7">
        <f>Data[[#This Row],[goal]]*VLOOKUP(Data[[#This Row],[currency]], 'Exchange Rates'!$A$1:$C$14, 3, 0)</f>
        <v>1000</v>
      </c>
      <c r="V2082" s="7">
        <f>Data[[#This Row],[pledged]]*VLOOKUP(Data[[#This Row],[currency]], 'Exchange Rates'!$A$1:$C$14, 3, 0)</f>
        <v>5078</v>
      </c>
    </row>
    <row r="2083" spans="1:22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1.1457142857142857</v>
      </c>
      <c r="P2083" s="7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2">
        <f t="shared" si="192"/>
        <v>41004.156886574077</v>
      </c>
      <c r="T2083" s="12">
        <f t="shared" si="193"/>
        <v>41045.207638888889</v>
      </c>
      <c r="U2083" s="7">
        <f>Data[[#This Row],[goal]]*VLOOKUP(Data[[#This Row],[currency]], 'Exchange Rates'!$A$1:$C$14, 3, 0)</f>
        <v>3500</v>
      </c>
      <c r="V2083" s="7">
        <f>Data[[#This Row],[pledged]]*VLOOKUP(Data[[#This Row],[currency]], 'Exchange Rates'!$A$1:$C$14, 3, 0)</f>
        <v>4010</v>
      </c>
    </row>
    <row r="2084" spans="1:22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1.1073333333333333</v>
      </c>
      <c r="P2084" s="7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2">
        <f t="shared" si="192"/>
        <v>40811.120324074072</v>
      </c>
      <c r="T2084" s="12">
        <f t="shared" si="193"/>
        <v>40871.161990740737</v>
      </c>
      <c r="U2084" s="7">
        <f>Data[[#This Row],[goal]]*VLOOKUP(Data[[#This Row],[currency]], 'Exchange Rates'!$A$1:$C$14, 3, 0)</f>
        <v>1500</v>
      </c>
      <c r="V2084" s="7">
        <f>Data[[#This Row],[pledged]]*VLOOKUP(Data[[#This Row],[currency]], 'Exchange Rates'!$A$1:$C$14, 3, 0)</f>
        <v>1661</v>
      </c>
    </row>
    <row r="2085" spans="1:22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1.1333333333333333</v>
      </c>
      <c r="P2085" s="7">
        <f t="shared" si="195"/>
        <v>34</v>
      </c>
      <c r="Q2085" t="str">
        <f t="shared" si="196"/>
        <v>music</v>
      </c>
      <c r="R2085" t="str">
        <f t="shared" si="197"/>
        <v>indie rock</v>
      </c>
      <c r="S2085" s="12">
        <f t="shared" si="192"/>
        <v>41034.72216435185</v>
      </c>
      <c r="T2085" s="12">
        <f t="shared" si="193"/>
        <v>41064.72216435185</v>
      </c>
      <c r="U2085" s="7">
        <f>Data[[#This Row],[goal]]*VLOOKUP(Data[[#This Row],[currency]], 'Exchange Rates'!$A$1:$C$14, 3, 0)</f>
        <v>750</v>
      </c>
      <c r="V2085" s="7">
        <f>Data[[#This Row],[pledged]]*VLOOKUP(Data[[#This Row],[currency]], 'Exchange Rates'!$A$1:$C$14, 3, 0)</f>
        <v>850</v>
      </c>
    </row>
    <row r="2086" spans="1:22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1.0833333333333333</v>
      </c>
      <c r="P2086" s="7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2">
        <f t="shared" si="192"/>
        <v>41731.833124999997</v>
      </c>
      <c r="T2086" s="12">
        <f t="shared" si="193"/>
        <v>41763.290972222225</v>
      </c>
      <c r="U2086" s="7">
        <f>Data[[#This Row],[goal]]*VLOOKUP(Data[[#This Row],[currency]], 'Exchange Rates'!$A$1:$C$14, 3, 0)</f>
        <v>3000</v>
      </c>
      <c r="V2086" s="7">
        <f>Data[[#This Row],[pledged]]*VLOOKUP(Data[[#This Row],[currency]], 'Exchange Rates'!$A$1:$C$14, 3, 0)</f>
        <v>3250</v>
      </c>
    </row>
    <row r="2087" spans="1:22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1.2353333333333334</v>
      </c>
      <c r="P2087" s="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2">
        <f t="shared" si="192"/>
        <v>41075.835497685184</v>
      </c>
      <c r="T2087" s="12">
        <f t="shared" si="193"/>
        <v>41105.835497685184</v>
      </c>
      <c r="U2087" s="7">
        <f>Data[[#This Row],[goal]]*VLOOKUP(Data[[#This Row],[currency]], 'Exchange Rates'!$A$1:$C$14, 3, 0)</f>
        <v>6000</v>
      </c>
      <c r="V2087" s="7">
        <f>Data[[#This Row],[pledged]]*VLOOKUP(Data[[#This Row],[currency]], 'Exchange Rates'!$A$1:$C$14, 3, 0)</f>
        <v>7412</v>
      </c>
    </row>
    <row r="2088" spans="1:22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1.0069999999999999</v>
      </c>
      <c r="P2088" s="7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2">
        <f t="shared" si="192"/>
        <v>40860.67050925926</v>
      </c>
      <c r="T2088" s="12">
        <f t="shared" si="193"/>
        <v>40891.207638888889</v>
      </c>
      <c r="U2088" s="7">
        <f>Data[[#This Row],[goal]]*VLOOKUP(Data[[#This Row],[currency]], 'Exchange Rates'!$A$1:$C$14, 3, 0)</f>
        <v>4000</v>
      </c>
      <c r="V2088" s="7">
        <f>Data[[#This Row],[pledged]]*VLOOKUP(Data[[#This Row],[currency]], 'Exchange Rates'!$A$1:$C$14, 3, 0)</f>
        <v>4028</v>
      </c>
    </row>
    <row r="2089" spans="1:22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1.0353333333333334</v>
      </c>
      <c r="P2089" s="7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2">
        <f t="shared" si="192"/>
        <v>40764.204375000001</v>
      </c>
      <c r="T2089" s="12">
        <f t="shared" si="193"/>
        <v>40794.204375000001</v>
      </c>
      <c r="U2089" s="7">
        <f>Data[[#This Row],[goal]]*VLOOKUP(Data[[#This Row],[currency]], 'Exchange Rates'!$A$1:$C$14, 3, 0)</f>
        <v>1500</v>
      </c>
      <c r="V2089" s="7">
        <f>Data[[#This Row],[pledged]]*VLOOKUP(Data[[#This Row],[currency]], 'Exchange Rates'!$A$1:$C$14, 3, 0)</f>
        <v>1553</v>
      </c>
    </row>
    <row r="2090" spans="1:22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1.1551066666666667</v>
      </c>
      <c r="P2090" s="7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2">
        <f t="shared" si="192"/>
        <v>40395.714722222219</v>
      </c>
      <c r="T2090" s="12">
        <f t="shared" si="193"/>
        <v>40432.165972222225</v>
      </c>
      <c r="U2090" s="7">
        <f>Data[[#This Row],[goal]]*VLOOKUP(Data[[#This Row],[currency]], 'Exchange Rates'!$A$1:$C$14, 3, 0)</f>
        <v>3000</v>
      </c>
      <c r="V2090" s="7">
        <f>Data[[#This Row],[pledged]]*VLOOKUP(Data[[#This Row],[currency]], 'Exchange Rates'!$A$1:$C$14, 3, 0)</f>
        <v>3465.32</v>
      </c>
    </row>
    <row r="2091" spans="1:22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1.2040040000000001</v>
      </c>
      <c r="P2091" s="7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2">
        <f t="shared" si="192"/>
        <v>41453.076319444444</v>
      </c>
      <c r="T2091" s="12">
        <f t="shared" si="193"/>
        <v>41488.076319444444</v>
      </c>
      <c r="U2091" s="7">
        <f>Data[[#This Row],[goal]]*VLOOKUP(Data[[#This Row],[currency]], 'Exchange Rates'!$A$1:$C$14, 3, 0)</f>
        <v>2500</v>
      </c>
      <c r="V2091" s="7">
        <f>Data[[#This Row],[pledged]]*VLOOKUP(Data[[#This Row],[currency]], 'Exchange Rates'!$A$1:$C$14, 3, 0)</f>
        <v>3010.01</v>
      </c>
    </row>
    <row r="2092" spans="1:22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1.1504037499999999</v>
      </c>
      <c r="P2092" s="7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2">
        <f t="shared" si="192"/>
        <v>41299.381423611114</v>
      </c>
      <c r="T2092" s="12">
        <f t="shared" si="193"/>
        <v>41329.381423611114</v>
      </c>
      <c r="U2092" s="7">
        <f>Data[[#This Row],[goal]]*VLOOKUP(Data[[#This Row],[currency]], 'Exchange Rates'!$A$1:$C$14, 3, 0)</f>
        <v>8000</v>
      </c>
      <c r="V2092" s="7">
        <f>Data[[#This Row],[pledged]]*VLOOKUP(Data[[#This Row],[currency]], 'Exchange Rates'!$A$1:$C$14, 3, 0)</f>
        <v>9203.23</v>
      </c>
    </row>
    <row r="2093" spans="1:22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1.2046777777777777</v>
      </c>
      <c r="P2093" s="7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2">
        <f t="shared" si="192"/>
        <v>40555.322662037033</v>
      </c>
      <c r="T2093" s="12">
        <f t="shared" si="193"/>
        <v>40603.833333333336</v>
      </c>
      <c r="U2093" s="7">
        <f>Data[[#This Row],[goal]]*VLOOKUP(Data[[#This Row],[currency]], 'Exchange Rates'!$A$1:$C$14, 3, 0)</f>
        <v>18000</v>
      </c>
      <c r="V2093" s="7">
        <f>Data[[#This Row],[pledged]]*VLOOKUP(Data[[#This Row],[currency]], 'Exchange Rates'!$A$1:$C$14, 3, 0)</f>
        <v>21684.2</v>
      </c>
    </row>
    <row r="2094" spans="1:22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1.0128333333333333</v>
      </c>
      <c r="P2094" s="7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2">
        <f t="shared" si="192"/>
        <v>40763.707546296297</v>
      </c>
      <c r="T2094" s="12">
        <f t="shared" si="193"/>
        <v>40823.707546296297</v>
      </c>
      <c r="U2094" s="7">
        <f>Data[[#This Row],[goal]]*VLOOKUP(Data[[#This Row],[currency]], 'Exchange Rates'!$A$1:$C$14, 3, 0)</f>
        <v>6000</v>
      </c>
      <c r="V2094" s="7">
        <f>Data[[#This Row],[pledged]]*VLOOKUP(Data[[#This Row],[currency]], 'Exchange Rates'!$A$1:$C$14, 3, 0)</f>
        <v>6077</v>
      </c>
    </row>
    <row r="2095" spans="1:22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1.0246666666666666</v>
      </c>
      <c r="P2095" s="7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2">
        <f t="shared" si="192"/>
        <v>41205.854537037041</v>
      </c>
      <c r="T2095" s="12">
        <f t="shared" si="193"/>
        <v>41265.896203703705</v>
      </c>
      <c r="U2095" s="7">
        <f>Data[[#This Row],[goal]]*VLOOKUP(Data[[#This Row],[currency]], 'Exchange Rates'!$A$1:$C$14, 3, 0)</f>
        <v>1500</v>
      </c>
      <c r="V2095" s="7">
        <f>Data[[#This Row],[pledged]]*VLOOKUP(Data[[#This Row],[currency]], 'Exchange Rates'!$A$1:$C$14, 3, 0)</f>
        <v>1537</v>
      </c>
    </row>
    <row r="2096" spans="1:22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1.2054285714285715</v>
      </c>
      <c r="P2096" s="7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2">
        <f t="shared" si="192"/>
        <v>40939.02002314815</v>
      </c>
      <c r="T2096" s="12">
        <f t="shared" si="193"/>
        <v>40973.125</v>
      </c>
      <c r="U2096" s="7">
        <f>Data[[#This Row],[goal]]*VLOOKUP(Data[[#This Row],[currency]], 'Exchange Rates'!$A$1:$C$14, 3, 0)</f>
        <v>3500</v>
      </c>
      <c r="V2096" s="7">
        <f>Data[[#This Row],[pledged]]*VLOOKUP(Data[[#This Row],[currency]], 'Exchange Rates'!$A$1:$C$14, 3, 0)</f>
        <v>4219</v>
      </c>
    </row>
    <row r="2097" spans="1:22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</v>
      </c>
      <c r="P2097" s="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2">
        <f t="shared" si="192"/>
        <v>40758.733483796292</v>
      </c>
      <c r="T2097" s="12">
        <f t="shared" si="193"/>
        <v>40818.733483796292</v>
      </c>
      <c r="U2097" s="7">
        <f>Data[[#This Row],[goal]]*VLOOKUP(Data[[#This Row],[currency]], 'Exchange Rates'!$A$1:$C$14, 3, 0)</f>
        <v>2500</v>
      </c>
      <c r="V2097" s="7">
        <f>Data[[#This Row],[pledged]]*VLOOKUP(Data[[#This Row],[currency]], 'Exchange Rates'!$A$1:$C$14, 3, 0)</f>
        <v>2500</v>
      </c>
    </row>
    <row r="2098" spans="1:22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1.0166666666666666</v>
      </c>
      <c r="P2098" s="7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2">
        <f t="shared" si="192"/>
        <v>41192.758506944447</v>
      </c>
      <c r="T2098" s="12">
        <f t="shared" si="193"/>
        <v>41208.165972222225</v>
      </c>
      <c r="U2098" s="7">
        <f>Data[[#This Row],[goal]]*VLOOKUP(Data[[#This Row],[currency]], 'Exchange Rates'!$A$1:$C$14, 3, 0)</f>
        <v>600</v>
      </c>
      <c r="V2098" s="7">
        <f>Data[[#This Row],[pledged]]*VLOOKUP(Data[[#This Row],[currency]], 'Exchange Rates'!$A$1:$C$14, 3, 0)</f>
        <v>610</v>
      </c>
    </row>
    <row r="2099" spans="1:22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</v>
      </c>
      <c r="P2099" s="7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2">
        <f t="shared" si="192"/>
        <v>40818.58489583333</v>
      </c>
      <c r="T2099" s="12">
        <f t="shared" si="193"/>
        <v>40878.626562500001</v>
      </c>
      <c r="U2099" s="7">
        <f>Data[[#This Row],[goal]]*VLOOKUP(Data[[#This Row],[currency]], 'Exchange Rates'!$A$1:$C$14, 3, 0)</f>
        <v>3000</v>
      </c>
      <c r="V2099" s="7">
        <f>Data[[#This Row],[pledged]]*VLOOKUP(Data[[#This Row],[currency]], 'Exchange Rates'!$A$1:$C$14, 3, 0)</f>
        <v>3000</v>
      </c>
    </row>
    <row r="2100" spans="1:22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1.0033333333333334</v>
      </c>
      <c r="P2100" s="7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2">
        <f t="shared" si="192"/>
        <v>40946.11383101852</v>
      </c>
      <c r="T2100" s="12">
        <f t="shared" si="193"/>
        <v>40976.11383101852</v>
      </c>
      <c r="U2100" s="7">
        <f>Data[[#This Row],[goal]]*VLOOKUP(Data[[#This Row],[currency]], 'Exchange Rates'!$A$1:$C$14, 3, 0)</f>
        <v>6000</v>
      </c>
      <c r="V2100" s="7">
        <f>Data[[#This Row],[pledged]]*VLOOKUP(Data[[#This Row],[currency]], 'Exchange Rates'!$A$1:$C$14, 3, 0)</f>
        <v>6020</v>
      </c>
    </row>
    <row r="2101" spans="1:22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1.3236666666666668</v>
      </c>
      <c r="P2101" s="7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2">
        <f t="shared" si="192"/>
        <v>42173.746342592596</v>
      </c>
      <c r="T2101" s="12">
        <f t="shared" si="193"/>
        <v>42187.152777777781</v>
      </c>
      <c r="U2101" s="7">
        <f>Data[[#This Row],[goal]]*VLOOKUP(Data[[#This Row],[currency]], 'Exchange Rates'!$A$1:$C$14, 3, 0)</f>
        <v>3000</v>
      </c>
      <c r="V2101" s="7">
        <f>Data[[#This Row],[pledged]]*VLOOKUP(Data[[#This Row],[currency]], 'Exchange Rates'!$A$1:$C$14, 3, 0)</f>
        <v>3971</v>
      </c>
    </row>
    <row r="2102" spans="1:22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1.3666666666666667</v>
      </c>
      <c r="P2102" s="7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2">
        <f t="shared" si="192"/>
        <v>41074.834965277776</v>
      </c>
      <c r="T2102" s="12">
        <f t="shared" si="193"/>
        <v>41090.165972222225</v>
      </c>
      <c r="U2102" s="7">
        <f>Data[[#This Row],[goal]]*VLOOKUP(Data[[#This Row],[currency]], 'Exchange Rates'!$A$1:$C$14, 3, 0)</f>
        <v>600</v>
      </c>
      <c r="V2102" s="7">
        <f>Data[[#This Row],[pledged]]*VLOOKUP(Data[[#This Row],[currency]], 'Exchange Rates'!$A$1:$C$14, 3, 0)</f>
        <v>820</v>
      </c>
    </row>
    <row r="2103" spans="1:22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1.1325000000000001</v>
      </c>
      <c r="P2103" s="7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2">
        <f t="shared" si="192"/>
        <v>40892.149467592593</v>
      </c>
      <c r="T2103" s="12">
        <f t="shared" si="193"/>
        <v>40952.149467592593</v>
      </c>
      <c r="U2103" s="7">
        <f>Data[[#This Row],[goal]]*VLOOKUP(Data[[#This Row],[currency]], 'Exchange Rates'!$A$1:$C$14, 3, 0)</f>
        <v>2000</v>
      </c>
      <c r="V2103" s="7">
        <f>Data[[#This Row],[pledged]]*VLOOKUP(Data[[#This Row],[currency]], 'Exchange Rates'!$A$1:$C$14, 3, 0)</f>
        <v>2265</v>
      </c>
    </row>
    <row r="2104" spans="1:22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1.36</v>
      </c>
      <c r="P2104" s="7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2">
        <f t="shared" si="192"/>
        <v>40638.868611111109</v>
      </c>
      <c r="T2104" s="12">
        <f t="shared" si="193"/>
        <v>40668.868611111109</v>
      </c>
      <c r="U2104" s="7">
        <f>Data[[#This Row],[goal]]*VLOOKUP(Data[[#This Row],[currency]], 'Exchange Rates'!$A$1:$C$14, 3, 0)</f>
        <v>1000</v>
      </c>
      <c r="V2104" s="7">
        <f>Data[[#This Row],[pledged]]*VLOOKUP(Data[[#This Row],[currency]], 'Exchange Rates'!$A$1:$C$14, 3, 0)</f>
        <v>1360</v>
      </c>
    </row>
    <row r="2105" spans="1:22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1.4612318374694613</v>
      </c>
      <c r="P2105" s="7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2">
        <f t="shared" si="192"/>
        <v>41192.754942129628</v>
      </c>
      <c r="T2105" s="12">
        <f t="shared" si="193"/>
        <v>41222.7966087963</v>
      </c>
      <c r="U2105" s="7">
        <f>Data[[#This Row],[goal]]*VLOOKUP(Data[[#This Row],[currency]], 'Exchange Rates'!$A$1:$C$14, 3, 0)</f>
        <v>7777</v>
      </c>
      <c r="V2105" s="7">
        <f>Data[[#This Row],[pledged]]*VLOOKUP(Data[[#This Row],[currency]], 'Exchange Rates'!$A$1:$C$14, 3, 0)</f>
        <v>11364</v>
      </c>
    </row>
    <row r="2106" spans="1:22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1.2949999999999999</v>
      </c>
      <c r="P2106" s="7">
        <f t="shared" si="195"/>
        <v>28</v>
      </c>
      <c r="Q2106" t="str">
        <f t="shared" si="196"/>
        <v>music</v>
      </c>
      <c r="R2106" t="str">
        <f t="shared" si="197"/>
        <v>indie rock</v>
      </c>
      <c r="S2106" s="12">
        <f t="shared" si="192"/>
        <v>41394.074467592596</v>
      </c>
      <c r="T2106" s="12">
        <f t="shared" si="193"/>
        <v>41425</v>
      </c>
      <c r="U2106" s="7">
        <f>Data[[#This Row],[goal]]*VLOOKUP(Data[[#This Row],[currency]], 'Exchange Rates'!$A$1:$C$14, 3, 0)</f>
        <v>800</v>
      </c>
      <c r="V2106" s="7">
        <f>Data[[#This Row],[pledged]]*VLOOKUP(Data[[#This Row],[currency]], 'Exchange Rates'!$A$1:$C$14, 3, 0)</f>
        <v>1036</v>
      </c>
    </row>
    <row r="2107" spans="1:22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2.54</v>
      </c>
      <c r="P2107" s="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2">
        <f t="shared" si="192"/>
        <v>41951.788807870369</v>
      </c>
      <c r="T2107" s="12">
        <f t="shared" si="193"/>
        <v>41964.166666666672</v>
      </c>
      <c r="U2107" s="7">
        <f>Data[[#This Row],[goal]]*VLOOKUP(Data[[#This Row],[currency]], 'Exchange Rates'!$A$1:$C$14, 3, 0)</f>
        <v>2000</v>
      </c>
      <c r="V2107" s="7">
        <f>Data[[#This Row],[pledged]]*VLOOKUP(Data[[#This Row],[currency]], 'Exchange Rates'!$A$1:$C$14, 3, 0)</f>
        <v>5080</v>
      </c>
    </row>
    <row r="2108" spans="1:22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1.0704545454545455</v>
      </c>
      <c r="P2108" s="7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2">
        <f t="shared" si="192"/>
        <v>41270.21497685185</v>
      </c>
      <c r="T2108" s="12">
        <f t="shared" si="193"/>
        <v>41300.21497685185</v>
      </c>
      <c r="U2108" s="7">
        <f>Data[[#This Row],[goal]]*VLOOKUP(Data[[#This Row],[currency]], 'Exchange Rates'!$A$1:$C$14, 3, 0)</f>
        <v>2200</v>
      </c>
      <c r="V2108" s="7">
        <f>Data[[#This Row],[pledged]]*VLOOKUP(Data[[#This Row],[currency]], 'Exchange Rates'!$A$1:$C$14, 3, 0)</f>
        <v>2355</v>
      </c>
    </row>
    <row r="2109" spans="1:22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1.0773299999999999</v>
      </c>
      <c r="P2109" s="7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2">
        <f t="shared" si="192"/>
        <v>41934.71056712963</v>
      </c>
      <c r="T2109" s="12">
        <f t="shared" si="193"/>
        <v>41955.752233796295</v>
      </c>
      <c r="U2109" s="7">
        <f>Data[[#This Row],[goal]]*VLOOKUP(Data[[#This Row],[currency]], 'Exchange Rates'!$A$1:$C$14, 3, 0)</f>
        <v>2000</v>
      </c>
      <c r="V2109" s="7">
        <f>Data[[#This Row],[pledged]]*VLOOKUP(Data[[#This Row],[currency]], 'Exchange Rates'!$A$1:$C$14, 3, 0)</f>
        <v>2154.66</v>
      </c>
    </row>
    <row r="2110" spans="1:22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1.0731250000000001</v>
      </c>
      <c r="P2110" s="7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2">
        <f t="shared" si="192"/>
        <v>41135.175694444442</v>
      </c>
      <c r="T2110" s="12">
        <f t="shared" si="193"/>
        <v>41162.163194444445</v>
      </c>
      <c r="U2110" s="7">
        <f>Data[[#This Row],[goal]]*VLOOKUP(Data[[#This Row],[currency]], 'Exchange Rates'!$A$1:$C$14, 3, 0)</f>
        <v>16000</v>
      </c>
      <c r="V2110" s="7">
        <f>Data[[#This Row],[pledged]]*VLOOKUP(Data[[#This Row],[currency]], 'Exchange Rates'!$A$1:$C$14, 3, 0)</f>
        <v>17170</v>
      </c>
    </row>
    <row r="2111" spans="1:22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1.06525</v>
      </c>
      <c r="P2111" s="7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2">
        <f t="shared" si="192"/>
        <v>42160.708530092597</v>
      </c>
      <c r="T2111" s="12">
        <f t="shared" si="193"/>
        <v>42190.708530092597</v>
      </c>
      <c r="U2111" s="7">
        <f>Data[[#This Row],[goal]]*VLOOKUP(Data[[#This Row],[currency]], 'Exchange Rates'!$A$1:$C$14, 3, 0)</f>
        <v>4000</v>
      </c>
      <c r="V2111" s="7">
        <f>Data[[#This Row],[pledged]]*VLOOKUP(Data[[#This Row],[currency]], 'Exchange Rates'!$A$1:$C$14, 3, 0)</f>
        <v>4261</v>
      </c>
    </row>
    <row r="2112" spans="1:22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1.0035000000000001</v>
      </c>
      <c r="P2112" s="7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2">
        <f t="shared" si="192"/>
        <v>41759.670937499999</v>
      </c>
      <c r="T2112" s="12">
        <f t="shared" si="193"/>
        <v>41787.207638888889</v>
      </c>
      <c r="U2112" s="7">
        <f>Data[[#This Row],[goal]]*VLOOKUP(Data[[#This Row],[currency]], 'Exchange Rates'!$A$1:$C$14, 3, 0)</f>
        <v>2000</v>
      </c>
      <c r="V2112" s="7">
        <f>Data[[#This Row],[pledged]]*VLOOKUP(Data[[#This Row],[currency]], 'Exchange Rates'!$A$1:$C$14, 3, 0)</f>
        <v>2007</v>
      </c>
    </row>
    <row r="2113" spans="1:22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1.0649999999999999</v>
      </c>
      <c r="P2113" s="7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2">
        <f t="shared" si="192"/>
        <v>40703.197048611109</v>
      </c>
      <c r="T2113" s="12">
        <f t="shared" si="193"/>
        <v>40770.041666666664</v>
      </c>
      <c r="U2113" s="7">
        <f>Data[[#This Row],[goal]]*VLOOKUP(Data[[#This Row],[currency]], 'Exchange Rates'!$A$1:$C$14, 3, 0)</f>
        <v>2000</v>
      </c>
      <c r="V2113" s="7">
        <f>Data[[#This Row],[pledged]]*VLOOKUP(Data[[#This Row],[currency]], 'Exchange Rates'!$A$1:$C$14, 3, 0)</f>
        <v>2130</v>
      </c>
    </row>
    <row r="2114" spans="1:22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</v>
      </c>
      <c r="P2114" s="7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2">
        <f t="shared" ref="S2114:S2177" si="198">(((J2114/60)/60)/24)+DATE(1970,1,1)</f>
        <v>41365.928159722222</v>
      </c>
      <c r="T2114" s="12">
        <f t="shared" ref="T2114:T2177" si="199">(((I2114/60)/60)/24)+DATE(1970,1,1)</f>
        <v>41379.928159722222</v>
      </c>
      <c r="U2114" s="7">
        <f>Data[[#This Row],[goal]]*VLOOKUP(Data[[#This Row],[currency]], 'Exchange Rates'!$A$1:$C$14, 3, 0)</f>
        <v>300</v>
      </c>
      <c r="V2114" s="7">
        <f>Data[[#This Row],[pledged]]*VLOOKUP(Data[[#This Row],[currency]], 'Exchange Rates'!$A$1:$C$14, 3, 0)</f>
        <v>300</v>
      </c>
    </row>
    <row r="2115" spans="1:22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E2115/D2115</f>
        <v>1.0485714285714285</v>
      </c>
      <c r="P2115" s="7">
        <f t="shared" ref="P2115:P2178" si="201">IF(L2115 = 0, 0, E2115/L2115)</f>
        <v>68.598130841121488</v>
      </c>
      <c r="Q2115" t="str">
        <f t="shared" ref="Q2115:Q2178" si="202">MID(N2115, 1, FIND("/", N2115)-1)</f>
        <v>music</v>
      </c>
      <c r="R2115" t="str">
        <f t="shared" ref="R2115:R2178" si="203">MID(N2115,  FIND("/", N2115)+1, 100)</f>
        <v>indie rock</v>
      </c>
      <c r="S2115" s="12">
        <f t="shared" si="198"/>
        <v>41870.86546296296</v>
      </c>
      <c r="T2115" s="12">
        <f t="shared" si="199"/>
        <v>41905.86546296296</v>
      </c>
      <c r="U2115" s="7">
        <f>Data[[#This Row],[goal]]*VLOOKUP(Data[[#This Row],[currency]], 'Exchange Rates'!$A$1:$C$14, 3, 0)</f>
        <v>7000</v>
      </c>
      <c r="V2115" s="7">
        <f>Data[[#This Row],[pledged]]*VLOOKUP(Data[[#This Row],[currency]], 'Exchange Rates'!$A$1:$C$14, 3, 0)</f>
        <v>7340</v>
      </c>
    </row>
    <row r="2116" spans="1:22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1.0469999999999999</v>
      </c>
      <c r="P2116" s="7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2">
        <f t="shared" si="198"/>
        <v>40458.815625000003</v>
      </c>
      <c r="T2116" s="12">
        <f t="shared" si="199"/>
        <v>40521.207638888889</v>
      </c>
      <c r="U2116" s="7">
        <f>Data[[#This Row],[goal]]*VLOOKUP(Data[[#This Row],[currency]], 'Exchange Rates'!$A$1:$C$14, 3, 0)</f>
        <v>5000</v>
      </c>
      <c r="V2116" s="7">
        <f>Data[[#This Row],[pledged]]*VLOOKUP(Data[[#This Row],[currency]], 'Exchange Rates'!$A$1:$C$14, 3, 0)</f>
        <v>5235</v>
      </c>
    </row>
    <row r="2117" spans="1:22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2.2566666666666668</v>
      </c>
      <c r="P2117" s="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2">
        <f t="shared" si="198"/>
        <v>40564.081030092595</v>
      </c>
      <c r="T2117" s="12">
        <f t="shared" si="199"/>
        <v>40594.081030092595</v>
      </c>
      <c r="U2117" s="7">
        <f>Data[[#This Row],[goal]]*VLOOKUP(Data[[#This Row],[currency]], 'Exchange Rates'!$A$1:$C$14, 3, 0)</f>
        <v>1500</v>
      </c>
      <c r="V2117" s="7">
        <f>Data[[#This Row],[pledged]]*VLOOKUP(Data[[#This Row],[currency]], 'Exchange Rates'!$A$1:$C$14, 3, 0)</f>
        <v>3385</v>
      </c>
    </row>
    <row r="2118" spans="1:22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1.0090416666666666</v>
      </c>
      <c r="P2118" s="7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2">
        <f t="shared" si="198"/>
        <v>41136.777812500004</v>
      </c>
      <c r="T2118" s="12">
        <f t="shared" si="199"/>
        <v>41184.777812500004</v>
      </c>
      <c r="U2118" s="7">
        <f>Data[[#This Row],[goal]]*VLOOKUP(Data[[#This Row],[currency]], 'Exchange Rates'!$A$1:$C$14, 3, 0)</f>
        <v>48000</v>
      </c>
      <c r="V2118" s="7">
        <f>Data[[#This Row],[pledged]]*VLOOKUP(Data[[#This Row],[currency]], 'Exchange Rates'!$A$1:$C$14, 3, 0)</f>
        <v>48434</v>
      </c>
    </row>
    <row r="2119" spans="1:22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1.4775</v>
      </c>
      <c r="P2119" s="7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2">
        <f t="shared" si="198"/>
        <v>42290.059594907405</v>
      </c>
      <c r="T2119" s="12">
        <f t="shared" si="199"/>
        <v>42304.207638888889</v>
      </c>
      <c r="U2119" s="7">
        <f>Data[[#This Row],[goal]]*VLOOKUP(Data[[#This Row],[currency]], 'Exchange Rates'!$A$1:$C$14, 3, 0)</f>
        <v>1200</v>
      </c>
      <c r="V2119" s="7">
        <f>Data[[#This Row],[pledged]]*VLOOKUP(Data[[#This Row],[currency]], 'Exchange Rates'!$A$1:$C$14, 3, 0)</f>
        <v>1773</v>
      </c>
    </row>
    <row r="2120" spans="1:22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1.3461099999999999</v>
      </c>
      <c r="P2120" s="7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2">
        <f t="shared" si="198"/>
        <v>40718.839537037034</v>
      </c>
      <c r="T2120" s="12">
        <f t="shared" si="199"/>
        <v>40748.839537037034</v>
      </c>
      <c r="U2120" s="7">
        <f>Data[[#This Row],[goal]]*VLOOKUP(Data[[#This Row],[currency]], 'Exchange Rates'!$A$1:$C$14, 3, 0)</f>
        <v>1000</v>
      </c>
      <c r="V2120" s="7">
        <f>Data[[#This Row],[pledged]]*VLOOKUP(Data[[#This Row],[currency]], 'Exchange Rates'!$A$1:$C$14, 3, 0)</f>
        <v>1346.11</v>
      </c>
    </row>
    <row r="2121" spans="1:22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1.0075000000000001</v>
      </c>
      <c r="P2121" s="7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2">
        <f t="shared" si="198"/>
        <v>41107.130150462966</v>
      </c>
      <c r="T2121" s="12">
        <f t="shared" si="199"/>
        <v>41137.130150462966</v>
      </c>
      <c r="U2121" s="7">
        <f>Data[[#This Row],[goal]]*VLOOKUP(Data[[#This Row],[currency]], 'Exchange Rates'!$A$1:$C$14, 3, 0)</f>
        <v>2000</v>
      </c>
      <c r="V2121" s="7">
        <f>Data[[#This Row],[pledged]]*VLOOKUP(Data[[#This Row],[currency]], 'Exchange Rates'!$A$1:$C$14, 3, 0)</f>
        <v>2015</v>
      </c>
    </row>
    <row r="2122" spans="1:22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1.00880375</v>
      </c>
      <c r="P2122" s="7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2">
        <f t="shared" si="198"/>
        <v>41591.964537037034</v>
      </c>
      <c r="T2122" s="12">
        <f t="shared" si="199"/>
        <v>41640.964537037034</v>
      </c>
      <c r="U2122" s="7">
        <f>Data[[#This Row],[goal]]*VLOOKUP(Data[[#This Row],[currency]], 'Exchange Rates'!$A$1:$C$14, 3, 0)</f>
        <v>8000</v>
      </c>
      <c r="V2122" s="7">
        <f>Data[[#This Row],[pledged]]*VLOOKUP(Data[[#This Row],[currency]], 'Exchange Rates'!$A$1:$C$14, 3, 0)</f>
        <v>8070.43</v>
      </c>
    </row>
    <row r="2123" spans="1:22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5.6800000000000002E-3</v>
      </c>
      <c r="P2123" s="7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2">
        <f t="shared" si="198"/>
        <v>42716.7424537037</v>
      </c>
      <c r="T2123" s="12">
        <f t="shared" si="199"/>
        <v>42746.7424537037</v>
      </c>
      <c r="U2123" s="7">
        <f>Data[[#This Row],[goal]]*VLOOKUP(Data[[#This Row],[currency]], 'Exchange Rates'!$A$1:$C$14, 3, 0)</f>
        <v>45500</v>
      </c>
      <c r="V2123" s="7">
        <f>Data[[#This Row],[pledged]]*VLOOKUP(Data[[#This Row],[currency]], 'Exchange Rates'!$A$1:$C$14, 3, 0)</f>
        <v>258.44</v>
      </c>
    </row>
    <row r="2124" spans="1:22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3.875E-3</v>
      </c>
      <c r="P2124" s="7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2">
        <f t="shared" si="198"/>
        <v>42712.300567129627</v>
      </c>
      <c r="T2124" s="12">
        <f t="shared" si="199"/>
        <v>42742.300567129627</v>
      </c>
      <c r="U2124" s="7">
        <f>Data[[#This Row],[goal]]*VLOOKUP(Data[[#This Row],[currency]], 'Exchange Rates'!$A$1:$C$14, 3, 0)</f>
        <v>1691200</v>
      </c>
      <c r="V2124" s="7">
        <f>Data[[#This Row],[pledged]]*VLOOKUP(Data[[#This Row],[currency]], 'Exchange Rates'!$A$1:$C$14, 3, 0)</f>
        <v>6553.4000000000005</v>
      </c>
    </row>
    <row r="2125" spans="1:22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0.1</v>
      </c>
      <c r="P2125" s="7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2">
        <f t="shared" si="198"/>
        <v>40198.424849537041</v>
      </c>
      <c r="T2125" s="12">
        <f t="shared" si="199"/>
        <v>40252.290972222225</v>
      </c>
      <c r="U2125" s="7">
        <f>Data[[#This Row],[goal]]*VLOOKUP(Data[[#This Row],[currency]], 'Exchange Rates'!$A$1:$C$14, 3, 0)</f>
        <v>500</v>
      </c>
      <c r="V2125" s="7">
        <f>Data[[#This Row],[pledged]]*VLOOKUP(Data[[#This Row],[currency]], 'Exchange Rates'!$A$1:$C$14, 3, 0)</f>
        <v>50</v>
      </c>
    </row>
    <row r="2126" spans="1:22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0.10454545454545454</v>
      </c>
      <c r="P2126" s="7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2">
        <f t="shared" si="198"/>
        <v>40464.028182870366</v>
      </c>
      <c r="T2126" s="12">
        <f t="shared" si="199"/>
        <v>40512.208333333336</v>
      </c>
      <c r="U2126" s="7">
        <f>Data[[#This Row],[goal]]*VLOOKUP(Data[[#This Row],[currency]], 'Exchange Rates'!$A$1:$C$14, 3, 0)</f>
        <v>1100</v>
      </c>
      <c r="V2126" s="7">
        <f>Data[[#This Row],[pledged]]*VLOOKUP(Data[[#This Row],[currency]], 'Exchange Rates'!$A$1:$C$14, 3, 0)</f>
        <v>115</v>
      </c>
    </row>
    <row r="2127" spans="1:22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1.4200000000000001E-2</v>
      </c>
      <c r="P2127" s="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2">
        <f t="shared" si="198"/>
        <v>42191.023530092592</v>
      </c>
      <c r="T2127" s="12">
        <f t="shared" si="199"/>
        <v>42221.023530092592</v>
      </c>
      <c r="U2127" s="7">
        <f>Data[[#This Row],[goal]]*VLOOKUP(Data[[#This Row],[currency]], 'Exchange Rates'!$A$1:$C$14, 3, 0)</f>
        <v>60000</v>
      </c>
      <c r="V2127" s="7">
        <f>Data[[#This Row],[pledged]]*VLOOKUP(Data[[#This Row],[currency]], 'Exchange Rates'!$A$1:$C$14, 3, 0)</f>
        <v>852</v>
      </c>
    </row>
    <row r="2128" spans="1:22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5.0000000000000001E-4</v>
      </c>
      <c r="P2128" s="7">
        <f t="shared" si="201"/>
        <v>5</v>
      </c>
      <c r="Q2128" t="str">
        <f t="shared" si="202"/>
        <v>games</v>
      </c>
      <c r="R2128" t="str">
        <f t="shared" si="203"/>
        <v>video games</v>
      </c>
      <c r="S2128" s="12">
        <f t="shared" si="198"/>
        <v>41951.973229166666</v>
      </c>
      <c r="T2128" s="12">
        <f t="shared" si="199"/>
        <v>41981.973229166666</v>
      </c>
      <c r="U2128" s="7">
        <f>Data[[#This Row],[goal]]*VLOOKUP(Data[[#This Row],[currency]], 'Exchange Rates'!$A$1:$C$14, 3, 0)</f>
        <v>20000</v>
      </c>
      <c r="V2128" s="7">
        <f>Data[[#This Row],[pledged]]*VLOOKUP(Data[[#This Row],[currency]], 'Exchange Rates'!$A$1:$C$14, 3, 0)</f>
        <v>10</v>
      </c>
    </row>
    <row r="2129" spans="1:22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0.28842857142857142</v>
      </c>
      <c r="P2129" s="7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2">
        <f t="shared" si="198"/>
        <v>42045.50535879629</v>
      </c>
      <c r="T2129" s="12">
        <f t="shared" si="199"/>
        <v>42075.463692129633</v>
      </c>
      <c r="U2129" s="7">
        <f>Data[[#This Row],[goal]]*VLOOKUP(Data[[#This Row],[currency]], 'Exchange Rates'!$A$1:$C$14, 3, 0)</f>
        <v>21560</v>
      </c>
      <c r="V2129" s="7">
        <f>Data[[#This Row],[pledged]]*VLOOKUP(Data[[#This Row],[currency]], 'Exchange Rates'!$A$1:$C$14, 3, 0)</f>
        <v>6218.52</v>
      </c>
    </row>
    <row r="2130" spans="1:22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1.6666666666666668E-3</v>
      </c>
      <c r="P2130" s="7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2">
        <f t="shared" si="198"/>
        <v>41843.772789351853</v>
      </c>
      <c r="T2130" s="12">
        <f t="shared" si="199"/>
        <v>41903.772789351853</v>
      </c>
      <c r="U2130" s="7">
        <f>Data[[#This Row],[goal]]*VLOOKUP(Data[[#This Row],[currency]], 'Exchange Rates'!$A$1:$C$14, 3, 0)</f>
        <v>19800</v>
      </c>
      <c r="V2130" s="7">
        <f>Data[[#This Row],[pledged]]*VLOOKUP(Data[[#This Row],[currency]], 'Exchange Rates'!$A$1:$C$14, 3, 0)</f>
        <v>33</v>
      </c>
    </row>
    <row r="2131" spans="1:22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0.11799999999999999</v>
      </c>
      <c r="P2131" s="7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2">
        <f t="shared" si="198"/>
        <v>42409.024305555555</v>
      </c>
      <c r="T2131" s="12">
        <f t="shared" si="199"/>
        <v>42439.024305555555</v>
      </c>
      <c r="U2131" s="7">
        <f>Data[[#This Row],[goal]]*VLOOKUP(Data[[#This Row],[currency]], 'Exchange Rates'!$A$1:$C$14, 3, 0)</f>
        <v>2000</v>
      </c>
      <c r="V2131" s="7">
        <f>Data[[#This Row],[pledged]]*VLOOKUP(Data[[#This Row],[currency]], 'Exchange Rates'!$A$1:$C$14, 3, 0)</f>
        <v>236</v>
      </c>
    </row>
    <row r="2132" spans="1:22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2.0238095238095236E-3</v>
      </c>
      <c r="P2132" s="7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2">
        <f t="shared" si="198"/>
        <v>41832.086377314816</v>
      </c>
      <c r="T2132" s="12">
        <f t="shared" si="199"/>
        <v>41867.086377314816</v>
      </c>
      <c r="U2132" s="7">
        <f>Data[[#This Row],[goal]]*VLOOKUP(Data[[#This Row],[currency]], 'Exchange Rates'!$A$1:$C$14, 3, 0)</f>
        <v>42000</v>
      </c>
      <c r="V2132" s="7">
        <f>Data[[#This Row],[pledged]]*VLOOKUP(Data[[#This Row],[currency]], 'Exchange Rates'!$A$1:$C$14, 3, 0)</f>
        <v>85</v>
      </c>
    </row>
    <row r="2133" spans="1:22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0.05</v>
      </c>
      <c r="P2133" s="7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2">
        <f t="shared" si="198"/>
        <v>42167.207071759258</v>
      </c>
      <c r="T2133" s="12">
        <f t="shared" si="199"/>
        <v>42197.207071759258</v>
      </c>
      <c r="U2133" s="7">
        <f>Data[[#This Row],[goal]]*VLOOKUP(Data[[#This Row],[currency]], 'Exchange Rates'!$A$1:$C$14, 3, 0)</f>
        <v>500</v>
      </c>
      <c r="V2133" s="7">
        <f>Data[[#This Row],[pledged]]*VLOOKUP(Data[[#This Row],[currency]], 'Exchange Rates'!$A$1:$C$14, 3, 0)</f>
        <v>25</v>
      </c>
    </row>
    <row r="2134" spans="1:22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2.1129899999999997E-2</v>
      </c>
      <c r="P2134" s="7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2">
        <f t="shared" si="198"/>
        <v>41643.487175925926</v>
      </c>
      <c r="T2134" s="12">
        <f t="shared" si="199"/>
        <v>41673.487175925926</v>
      </c>
      <c r="U2134" s="7">
        <f>Data[[#This Row],[goal]]*VLOOKUP(Data[[#This Row],[currency]], 'Exchange Rates'!$A$1:$C$14, 3, 0)</f>
        <v>100000</v>
      </c>
      <c r="V2134" s="7">
        <f>Data[[#This Row],[pledged]]*VLOOKUP(Data[[#This Row],[currency]], 'Exchange Rates'!$A$1:$C$14, 3, 0)</f>
        <v>2112.9899999999998</v>
      </c>
    </row>
    <row r="2135" spans="1:22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1.6E-2</v>
      </c>
      <c r="P2135" s="7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2">
        <f t="shared" si="198"/>
        <v>40619.097210648149</v>
      </c>
      <c r="T2135" s="12">
        <f t="shared" si="199"/>
        <v>40657.290972222225</v>
      </c>
      <c r="U2135" s="7">
        <f>Data[[#This Row],[goal]]*VLOOKUP(Data[[#This Row],[currency]], 'Exchange Rates'!$A$1:$C$14, 3, 0)</f>
        <v>1000</v>
      </c>
      <c r="V2135" s="7">
        <f>Data[[#This Row],[pledged]]*VLOOKUP(Data[[#This Row],[currency]], 'Exchange Rates'!$A$1:$C$14, 3, 0)</f>
        <v>16</v>
      </c>
    </row>
    <row r="2136" spans="1:22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1.7333333333333333E-2</v>
      </c>
      <c r="P2136" s="7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2">
        <f t="shared" si="198"/>
        <v>41361.886469907404</v>
      </c>
      <c r="T2136" s="12">
        <f t="shared" si="199"/>
        <v>41391.886469907404</v>
      </c>
      <c r="U2136" s="7">
        <f>Data[[#This Row],[goal]]*VLOOKUP(Data[[#This Row],[currency]], 'Exchange Rates'!$A$1:$C$14, 3, 0)</f>
        <v>6000</v>
      </c>
      <c r="V2136" s="7">
        <f>Data[[#This Row],[pledged]]*VLOOKUP(Data[[#This Row],[currency]], 'Exchange Rates'!$A$1:$C$14, 3, 0)</f>
        <v>104</v>
      </c>
    </row>
    <row r="2137" spans="1:22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9.5600000000000004E-2</v>
      </c>
      <c r="P2137" s="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2">
        <f t="shared" si="198"/>
        <v>41156.963344907403</v>
      </c>
      <c r="T2137" s="12">
        <f t="shared" si="199"/>
        <v>41186.963344907403</v>
      </c>
      <c r="U2137" s="7">
        <f>Data[[#This Row],[goal]]*VLOOKUP(Data[[#This Row],[currency]], 'Exchange Rates'!$A$1:$C$14, 3, 0)</f>
        <v>5000</v>
      </c>
      <c r="V2137" s="7">
        <f>Data[[#This Row],[pledged]]*VLOOKUP(Data[[#This Row],[currency]], 'Exchange Rates'!$A$1:$C$14, 3, 0)</f>
        <v>478</v>
      </c>
    </row>
    <row r="2138" spans="1:22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5.9612499999999998E-4</v>
      </c>
      <c r="P2138" s="7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2">
        <f t="shared" si="198"/>
        <v>41536.509097222224</v>
      </c>
      <c r="T2138" s="12">
        <f t="shared" si="199"/>
        <v>41566.509097222224</v>
      </c>
      <c r="U2138" s="7">
        <f>Data[[#This Row],[goal]]*VLOOKUP(Data[[#This Row],[currency]], 'Exchange Rates'!$A$1:$C$14, 3, 0)</f>
        <v>80000</v>
      </c>
      <c r="V2138" s="7">
        <f>Data[[#This Row],[pledged]]*VLOOKUP(Data[[#This Row],[currency]], 'Exchange Rates'!$A$1:$C$14, 3, 0)</f>
        <v>47.69</v>
      </c>
    </row>
    <row r="2139" spans="1:22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0.28405999999999998</v>
      </c>
      <c r="P2139" s="7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2">
        <f t="shared" si="198"/>
        <v>41948.771168981482</v>
      </c>
      <c r="T2139" s="12">
        <f t="shared" si="199"/>
        <v>41978.771168981482</v>
      </c>
      <c r="U2139" s="7">
        <f>Data[[#This Row],[goal]]*VLOOKUP(Data[[#This Row],[currency]], 'Exchange Rates'!$A$1:$C$14, 3, 0)</f>
        <v>66000</v>
      </c>
      <c r="V2139" s="7">
        <f>Data[[#This Row],[pledged]]*VLOOKUP(Data[[#This Row],[currency]], 'Exchange Rates'!$A$1:$C$14, 3, 0)</f>
        <v>18747.96</v>
      </c>
    </row>
    <row r="2140" spans="1:22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0.128</v>
      </c>
      <c r="P2140" s="7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2">
        <f t="shared" si="198"/>
        <v>41557.013182870374</v>
      </c>
      <c r="T2140" s="12">
        <f t="shared" si="199"/>
        <v>41587.054849537039</v>
      </c>
      <c r="U2140" s="7">
        <f>Data[[#This Row],[goal]]*VLOOKUP(Data[[#This Row],[currency]], 'Exchange Rates'!$A$1:$C$14, 3, 0)</f>
        <v>770</v>
      </c>
      <c r="V2140" s="7">
        <f>Data[[#This Row],[pledged]]*VLOOKUP(Data[[#This Row],[currency]], 'Exchange Rates'!$A$1:$C$14, 3, 0)</f>
        <v>98.56</v>
      </c>
    </row>
    <row r="2141" spans="1:22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5.4199999999999998E-2</v>
      </c>
      <c r="P2141" s="7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2">
        <f t="shared" si="198"/>
        <v>42647.750092592592</v>
      </c>
      <c r="T2141" s="12">
        <f t="shared" si="199"/>
        <v>42677.750092592592</v>
      </c>
      <c r="U2141" s="7">
        <f>Data[[#This Row],[goal]]*VLOOKUP(Data[[#This Row],[currency]], 'Exchange Rates'!$A$1:$C$14, 3, 0)</f>
        <v>30000</v>
      </c>
      <c r="V2141" s="7">
        <f>Data[[#This Row],[pledged]]*VLOOKUP(Data[[#This Row],[currency]], 'Exchange Rates'!$A$1:$C$14, 3, 0)</f>
        <v>1626</v>
      </c>
    </row>
    <row r="2142" spans="1:22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1.1199999999999999E-3</v>
      </c>
      <c r="P2142" s="7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2">
        <f t="shared" si="198"/>
        <v>41255.833611111113</v>
      </c>
      <c r="T2142" s="12">
        <f t="shared" si="199"/>
        <v>41285.833611111113</v>
      </c>
      <c r="U2142" s="7">
        <f>Data[[#This Row],[goal]]*VLOOKUP(Data[[#This Row],[currency]], 'Exchange Rates'!$A$1:$C$14, 3, 0)</f>
        <v>500000</v>
      </c>
      <c r="V2142" s="7">
        <f>Data[[#This Row],[pledged]]*VLOOKUP(Data[[#This Row],[currency]], 'Exchange Rates'!$A$1:$C$14, 3, 0)</f>
        <v>560</v>
      </c>
    </row>
    <row r="2143" spans="1:22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 s="7">
        <f t="shared" si="201"/>
        <v>0</v>
      </c>
      <c r="Q2143" t="str">
        <f t="shared" si="202"/>
        <v>games</v>
      </c>
      <c r="R2143" t="str">
        <f t="shared" si="203"/>
        <v>video games</v>
      </c>
      <c r="S2143" s="12">
        <f t="shared" si="198"/>
        <v>41927.235636574071</v>
      </c>
      <c r="T2143" s="12">
        <f t="shared" si="199"/>
        <v>41957.277303240742</v>
      </c>
      <c r="U2143" s="7">
        <f>Data[[#This Row],[goal]]*VLOOKUP(Data[[#This Row],[currency]], 'Exchange Rates'!$A$1:$C$14, 3, 0)</f>
        <v>15000</v>
      </c>
      <c r="V2143" s="7">
        <f>Data[[#This Row],[pledged]]*VLOOKUP(Data[[#This Row],[currency]], 'Exchange Rates'!$A$1:$C$14, 3, 0)</f>
        <v>0</v>
      </c>
    </row>
    <row r="2144" spans="1:22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5.7238095238095241E-2</v>
      </c>
      <c r="P2144" s="7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2">
        <f t="shared" si="198"/>
        <v>42340.701504629629</v>
      </c>
      <c r="T2144" s="12">
        <f t="shared" si="199"/>
        <v>42368.701504629629</v>
      </c>
      <c r="U2144" s="7">
        <f>Data[[#This Row],[goal]]*VLOOKUP(Data[[#This Row],[currency]], 'Exchange Rates'!$A$1:$C$14, 3, 0)</f>
        <v>8820</v>
      </c>
      <c r="V2144" s="7">
        <f>Data[[#This Row],[pledged]]*VLOOKUP(Data[[#This Row],[currency]], 'Exchange Rates'!$A$1:$C$14, 3, 0)</f>
        <v>504.84</v>
      </c>
    </row>
    <row r="2145" spans="1:22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0.1125</v>
      </c>
      <c r="P2145" s="7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2">
        <f t="shared" si="198"/>
        <v>40332.886712962965</v>
      </c>
      <c r="T2145" s="12">
        <f t="shared" si="199"/>
        <v>40380.791666666664</v>
      </c>
      <c r="U2145" s="7">
        <f>Data[[#This Row],[goal]]*VLOOKUP(Data[[#This Row],[currency]], 'Exchange Rates'!$A$1:$C$14, 3, 0)</f>
        <v>2000</v>
      </c>
      <c r="V2145" s="7">
        <f>Data[[#This Row],[pledged]]*VLOOKUP(Data[[#This Row],[currency]], 'Exchange Rates'!$A$1:$C$14, 3, 0)</f>
        <v>225</v>
      </c>
    </row>
    <row r="2146" spans="1:22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1.7098591549295775E-2</v>
      </c>
      <c r="P2146" s="7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2">
        <f t="shared" si="198"/>
        <v>41499.546759259261</v>
      </c>
      <c r="T2146" s="12">
        <f t="shared" si="199"/>
        <v>41531.546759259261</v>
      </c>
      <c r="U2146" s="7">
        <f>Data[[#This Row],[goal]]*VLOOKUP(Data[[#This Row],[currency]], 'Exchange Rates'!$A$1:$C$14, 3, 0)</f>
        <v>35500</v>
      </c>
      <c r="V2146" s="7">
        <f>Data[[#This Row],[pledged]]*VLOOKUP(Data[[#This Row],[currency]], 'Exchange Rates'!$A$1:$C$14, 3, 0)</f>
        <v>607</v>
      </c>
    </row>
    <row r="2147" spans="1:22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0.30433333333333334</v>
      </c>
      <c r="P2147" s="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2">
        <f t="shared" si="198"/>
        <v>41575.237430555557</v>
      </c>
      <c r="T2147" s="12">
        <f t="shared" si="199"/>
        <v>41605.279097222221</v>
      </c>
      <c r="U2147" s="7">
        <f>Data[[#This Row],[goal]]*VLOOKUP(Data[[#This Row],[currency]], 'Exchange Rates'!$A$1:$C$14, 3, 0)</f>
        <v>15000</v>
      </c>
      <c r="V2147" s="7">
        <f>Data[[#This Row],[pledged]]*VLOOKUP(Data[[#This Row],[currency]], 'Exchange Rates'!$A$1:$C$14, 3, 0)</f>
        <v>4565</v>
      </c>
    </row>
    <row r="2148" spans="1:22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2.0000000000000001E-4</v>
      </c>
      <c r="P2148" s="7">
        <f t="shared" si="201"/>
        <v>1</v>
      </c>
      <c r="Q2148" t="str">
        <f t="shared" si="202"/>
        <v>games</v>
      </c>
      <c r="R2148" t="str">
        <f t="shared" si="203"/>
        <v>video games</v>
      </c>
      <c r="S2148" s="12">
        <f t="shared" si="198"/>
        <v>42397.679513888885</v>
      </c>
      <c r="T2148" s="12">
        <f t="shared" si="199"/>
        <v>42411.679513888885</v>
      </c>
      <c r="U2148" s="7">
        <f>Data[[#This Row],[goal]]*VLOOKUP(Data[[#This Row],[currency]], 'Exchange Rates'!$A$1:$C$14, 3, 0)</f>
        <v>5000</v>
      </c>
      <c r="V2148" s="7">
        <f>Data[[#This Row],[pledged]]*VLOOKUP(Data[[#This Row],[currency]], 'Exchange Rates'!$A$1:$C$14, 3, 0)</f>
        <v>1</v>
      </c>
    </row>
    <row r="2149" spans="1:22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6.9641025641025639E-3</v>
      </c>
      <c r="P2149" s="7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2">
        <f t="shared" si="198"/>
        <v>41927.295694444445</v>
      </c>
      <c r="T2149" s="12">
        <f t="shared" si="199"/>
        <v>41959.337361111116</v>
      </c>
      <c r="U2149" s="7">
        <f>Data[[#This Row],[goal]]*VLOOKUP(Data[[#This Row],[currency]], 'Exchange Rates'!$A$1:$C$14, 3, 0)</f>
        <v>390000</v>
      </c>
      <c r="V2149" s="7">
        <f>Data[[#This Row],[pledged]]*VLOOKUP(Data[[#This Row],[currency]], 'Exchange Rates'!$A$1:$C$14, 3, 0)</f>
        <v>2716</v>
      </c>
    </row>
    <row r="2150" spans="1:22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0.02</v>
      </c>
      <c r="P2150" s="7">
        <f t="shared" si="201"/>
        <v>1</v>
      </c>
      <c r="Q2150" t="str">
        <f t="shared" si="202"/>
        <v>games</v>
      </c>
      <c r="R2150" t="str">
        <f t="shared" si="203"/>
        <v>video games</v>
      </c>
      <c r="S2150" s="12">
        <f t="shared" si="198"/>
        <v>42066.733587962968</v>
      </c>
      <c r="T2150" s="12">
        <f t="shared" si="199"/>
        <v>42096.691921296297</v>
      </c>
      <c r="U2150" s="7">
        <f>Data[[#This Row],[goal]]*VLOOKUP(Data[[#This Row],[currency]], 'Exchange Rates'!$A$1:$C$14, 3, 0)</f>
        <v>77</v>
      </c>
      <c r="V2150" s="7">
        <f>Data[[#This Row],[pledged]]*VLOOKUP(Data[[#This Row],[currency]], 'Exchange Rates'!$A$1:$C$14, 3, 0)</f>
        <v>1.54</v>
      </c>
    </row>
    <row r="2151" spans="1:22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 s="7">
        <f t="shared" si="201"/>
        <v>0</v>
      </c>
      <c r="Q2151" t="str">
        <f t="shared" si="202"/>
        <v>games</v>
      </c>
      <c r="R2151" t="str">
        <f t="shared" si="203"/>
        <v>video games</v>
      </c>
      <c r="S2151" s="12">
        <f t="shared" si="198"/>
        <v>40355.024953703702</v>
      </c>
      <c r="T2151" s="12">
        <f t="shared" si="199"/>
        <v>40390</v>
      </c>
      <c r="U2151" s="7">
        <f>Data[[#This Row],[goal]]*VLOOKUP(Data[[#This Row],[currency]], 'Exchange Rates'!$A$1:$C$14, 3, 0)</f>
        <v>2000</v>
      </c>
      <c r="V2151" s="7">
        <f>Data[[#This Row],[pledged]]*VLOOKUP(Data[[#This Row],[currency]], 'Exchange Rates'!$A$1:$C$14, 3, 0)</f>
        <v>0</v>
      </c>
    </row>
    <row r="2152" spans="1:22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8.0999999999999996E-3</v>
      </c>
      <c r="P2152" s="7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2">
        <f t="shared" si="198"/>
        <v>42534.284710648149</v>
      </c>
      <c r="T2152" s="12">
        <f t="shared" si="199"/>
        <v>42564.284710648149</v>
      </c>
      <c r="U2152" s="7">
        <f>Data[[#This Row],[goal]]*VLOOKUP(Data[[#This Row],[currency]], 'Exchange Rates'!$A$1:$C$14, 3, 0)</f>
        <v>451999.99999999994</v>
      </c>
      <c r="V2152" s="7">
        <f>Data[[#This Row],[pledged]]*VLOOKUP(Data[[#This Row],[currency]], 'Exchange Rates'!$A$1:$C$14, 3, 0)</f>
        <v>3661.2</v>
      </c>
    </row>
    <row r="2153" spans="1:22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2.6222222222222224E-3</v>
      </c>
      <c r="P2153" s="7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2">
        <f t="shared" si="198"/>
        <v>42520.847384259265</v>
      </c>
      <c r="T2153" s="12">
        <f t="shared" si="199"/>
        <v>42550.847384259265</v>
      </c>
      <c r="U2153" s="7">
        <f>Data[[#This Row],[goal]]*VLOOKUP(Data[[#This Row],[currency]], 'Exchange Rates'!$A$1:$C$14, 3, 0)</f>
        <v>45000</v>
      </c>
      <c r="V2153" s="7">
        <f>Data[[#This Row],[pledged]]*VLOOKUP(Data[[#This Row],[currency]], 'Exchange Rates'!$A$1:$C$14, 3, 0)</f>
        <v>118</v>
      </c>
    </row>
    <row r="2154" spans="1:22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1.6666666666666668E-3</v>
      </c>
      <c r="P2154" s="7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2">
        <f t="shared" si="198"/>
        <v>41683.832280092596</v>
      </c>
      <c r="T2154" s="12">
        <f t="shared" si="199"/>
        <v>41713.790613425925</v>
      </c>
      <c r="U2154" s="7">
        <f>Data[[#This Row],[goal]]*VLOOKUP(Data[[#This Row],[currency]], 'Exchange Rates'!$A$1:$C$14, 3, 0)</f>
        <v>30000</v>
      </c>
      <c r="V2154" s="7">
        <f>Data[[#This Row],[pledged]]*VLOOKUP(Data[[#This Row],[currency]], 'Exchange Rates'!$A$1:$C$14, 3, 0)</f>
        <v>50</v>
      </c>
    </row>
    <row r="2155" spans="1:22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9.1244548809124457E-5</v>
      </c>
      <c r="P2155" s="7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2">
        <f t="shared" si="198"/>
        <v>41974.911087962959</v>
      </c>
      <c r="T2155" s="12">
        <f t="shared" si="199"/>
        <v>42014.332638888889</v>
      </c>
      <c r="U2155" s="7">
        <f>Data[[#This Row],[goal]]*VLOOKUP(Data[[#This Row],[currency]], 'Exchange Rates'!$A$1:$C$14, 3, 0)</f>
        <v>372625</v>
      </c>
      <c r="V2155" s="7">
        <f>Data[[#This Row],[pledged]]*VLOOKUP(Data[[#This Row],[currency]], 'Exchange Rates'!$A$1:$C$14, 3, 0)</f>
        <v>34</v>
      </c>
    </row>
    <row r="2156" spans="1:22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8.0000000000000002E-3</v>
      </c>
      <c r="P2156" s="7">
        <f t="shared" si="201"/>
        <v>1</v>
      </c>
      <c r="Q2156" t="str">
        <f t="shared" si="202"/>
        <v>games</v>
      </c>
      <c r="R2156" t="str">
        <f t="shared" si="203"/>
        <v>video games</v>
      </c>
      <c r="S2156" s="12">
        <f t="shared" si="198"/>
        <v>41647.632256944446</v>
      </c>
      <c r="T2156" s="12">
        <f t="shared" si="199"/>
        <v>41667.632256944446</v>
      </c>
      <c r="U2156" s="7">
        <f>Data[[#This Row],[goal]]*VLOOKUP(Data[[#This Row],[currency]], 'Exchange Rates'!$A$1:$C$14, 3, 0)</f>
        <v>250</v>
      </c>
      <c r="V2156" s="7">
        <f>Data[[#This Row],[pledged]]*VLOOKUP(Data[[#This Row],[currency]], 'Exchange Rates'!$A$1:$C$14, 3, 0)</f>
        <v>2</v>
      </c>
    </row>
    <row r="2157" spans="1:22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2.3E-2</v>
      </c>
      <c r="P2157" s="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2">
        <f t="shared" si="198"/>
        <v>42430.747511574074</v>
      </c>
      <c r="T2157" s="12">
        <f t="shared" si="199"/>
        <v>42460.70584490741</v>
      </c>
      <c r="U2157" s="7">
        <f>Data[[#This Row],[goal]]*VLOOKUP(Data[[#This Row],[currency]], 'Exchange Rates'!$A$1:$C$14, 3, 0)</f>
        <v>3850</v>
      </c>
      <c r="V2157" s="7">
        <f>Data[[#This Row],[pledged]]*VLOOKUP(Data[[#This Row],[currency]], 'Exchange Rates'!$A$1:$C$14, 3, 0)</f>
        <v>88.55</v>
      </c>
    </row>
    <row r="2158" spans="1:22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2.6660714285714284E-2</v>
      </c>
      <c r="P2158" s="7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2">
        <f t="shared" si="198"/>
        <v>41488.85423611111</v>
      </c>
      <c r="T2158" s="12">
        <f t="shared" si="199"/>
        <v>41533.85423611111</v>
      </c>
      <c r="U2158" s="7">
        <f>Data[[#This Row],[goal]]*VLOOKUP(Data[[#This Row],[currency]], 'Exchange Rates'!$A$1:$C$14, 3, 0)</f>
        <v>56000</v>
      </c>
      <c r="V2158" s="7">
        <f>Data[[#This Row],[pledged]]*VLOOKUP(Data[[#This Row],[currency]], 'Exchange Rates'!$A$1:$C$14, 3, 0)</f>
        <v>1493</v>
      </c>
    </row>
    <row r="2159" spans="1:22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0.28192</v>
      </c>
      <c r="P2159" s="7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2">
        <f t="shared" si="198"/>
        <v>42694.98128472222</v>
      </c>
      <c r="T2159" s="12">
        <f t="shared" si="199"/>
        <v>42727.332638888889</v>
      </c>
      <c r="U2159" s="7">
        <f>Data[[#This Row],[goal]]*VLOOKUP(Data[[#This Row],[currency]], 'Exchange Rates'!$A$1:$C$14, 3, 0)</f>
        <v>75000</v>
      </c>
      <c r="V2159" s="7">
        <f>Data[[#This Row],[pledged]]*VLOOKUP(Data[[#This Row],[currency]], 'Exchange Rates'!$A$1:$C$14, 3, 0)</f>
        <v>21144</v>
      </c>
    </row>
    <row r="2160" spans="1:22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6.5900366666666668E-2</v>
      </c>
      <c r="P2160" s="7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2">
        <f t="shared" si="198"/>
        <v>41264.853865740741</v>
      </c>
      <c r="T2160" s="12">
        <f t="shared" si="199"/>
        <v>41309.853865740741</v>
      </c>
      <c r="U2160" s="7">
        <f>Data[[#This Row],[goal]]*VLOOKUP(Data[[#This Row],[currency]], 'Exchange Rates'!$A$1:$C$14, 3, 0)</f>
        <v>300000</v>
      </c>
      <c r="V2160" s="7">
        <f>Data[[#This Row],[pledged]]*VLOOKUP(Data[[#This Row],[currency]], 'Exchange Rates'!$A$1:$C$14, 3, 0)</f>
        <v>19770.11</v>
      </c>
    </row>
    <row r="2161" spans="1:22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7.2222222222222219E-3</v>
      </c>
      <c r="P2161" s="7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2">
        <f t="shared" si="198"/>
        <v>40710.731180555551</v>
      </c>
      <c r="T2161" s="12">
        <f t="shared" si="199"/>
        <v>40740.731180555551</v>
      </c>
      <c r="U2161" s="7">
        <f>Data[[#This Row],[goal]]*VLOOKUP(Data[[#This Row],[currency]], 'Exchange Rates'!$A$1:$C$14, 3, 0)</f>
        <v>3600</v>
      </c>
      <c r="V2161" s="7">
        <f>Data[[#This Row],[pledged]]*VLOOKUP(Data[[#This Row],[currency]], 'Exchange Rates'!$A$1:$C$14, 3, 0)</f>
        <v>26</v>
      </c>
    </row>
    <row r="2162" spans="1:22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8.5000000000000006E-3</v>
      </c>
      <c r="P2162" s="7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2">
        <f t="shared" si="198"/>
        <v>41018.711863425924</v>
      </c>
      <c r="T2162" s="12">
        <f t="shared" si="199"/>
        <v>41048.711863425924</v>
      </c>
      <c r="U2162" s="7">
        <f>Data[[#This Row],[goal]]*VLOOKUP(Data[[#This Row],[currency]], 'Exchange Rates'!$A$1:$C$14, 3, 0)</f>
        <v>10000</v>
      </c>
      <c r="V2162" s="7">
        <f>Data[[#This Row],[pledged]]*VLOOKUP(Data[[#This Row],[currency]], 'Exchange Rates'!$A$1:$C$14, 3, 0)</f>
        <v>85</v>
      </c>
    </row>
    <row r="2163" spans="1:22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1.1575</v>
      </c>
      <c r="P2163" s="7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2">
        <f t="shared" si="198"/>
        <v>42240.852534722217</v>
      </c>
      <c r="T2163" s="12">
        <f t="shared" si="199"/>
        <v>42270.852534722217</v>
      </c>
      <c r="U2163" s="7">
        <f>Data[[#This Row],[goal]]*VLOOKUP(Data[[#This Row],[currency]], 'Exchange Rates'!$A$1:$C$14, 3, 0)</f>
        <v>400</v>
      </c>
      <c r="V2163" s="7">
        <f>Data[[#This Row],[pledged]]*VLOOKUP(Data[[#This Row],[currency]], 'Exchange Rates'!$A$1:$C$14, 3, 0)</f>
        <v>463</v>
      </c>
    </row>
    <row r="2164" spans="1:22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1.1226666666666667</v>
      </c>
      <c r="P2164" s="7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2">
        <f t="shared" si="198"/>
        <v>41813.766099537039</v>
      </c>
      <c r="T2164" s="12">
        <f t="shared" si="199"/>
        <v>41844.766099537039</v>
      </c>
      <c r="U2164" s="7">
        <f>Data[[#This Row],[goal]]*VLOOKUP(Data[[#This Row],[currency]], 'Exchange Rates'!$A$1:$C$14, 3, 0)</f>
        <v>4500</v>
      </c>
      <c r="V2164" s="7">
        <f>Data[[#This Row],[pledged]]*VLOOKUP(Data[[#This Row],[currency]], 'Exchange Rates'!$A$1:$C$14, 3, 0)</f>
        <v>5052</v>
      </c>
    </row>
    <row r="2165" spans="1:22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1.3220000000000001</v>
      </c>
      <c r="P2165" s="7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2">
        <f t="shared" si="198"/>
        <v>42111.899537037039</v>
      </c>
      <c r="T2165" s="12">
        <f t="shared" si="199"/>
        <v>42163.159722222219</v>
      </c>
      <c r="U2165" s="7">
        <f>Data[[#This Row],[goal]]*VLOOKUP(Data[[#This Row],[currency]], 'Exchange Rates'!$A$1:$C$14, 3, 0)</f>
        <v>2500</v>
      </c>
      <c r="V2165" s="7">
        <f>Data[[#This Row],[pledged]]*VLOOKUP(Data[[#This Row],[currency]], 'Exchange Rates'!$A$1:$C$14, 3, 0)</f>
        <v>3305</v>
      </c>
    </row>
    <row r="2166" spans="1:22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1.0263636363636364</v>
      </c>
      <c r="P2166" s="7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2">
        <f t="shared" si="198"/>
        <v>42515.71775462963</v>
      </c>
      <c r="T2166" s="12">
        <f t="shared" si="199"/>
        <v>42546.165972222225</v>
      </c>
      <c r="U2166" s="7">
        <f>Data[[#This Row],[goal]]*VLOOKUP(Data[[#This Row],[currency]], 'Exchange Rates'!$A$1:$C$14, 3, 0)</f>
        <v>5500</v>
      </c>
      <c r="V2166" s="7">
        <f>Data[[#This Row],[pledged]]*VLOOKUP(Data[[#This Row],[currency]], 'Exchange Rates'!$A$1:$C$14, 3, 0)</f>
        <v>5645</v>
      </c>
    </row>
    <row r="2167" spans="1:22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1.3864000000000001</v>
      </c>
      <c r="P2167" s="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2">
        <f t="shared" si="198"/>
        <v>42438.667071759264</v>
      </c>
      <c r="T2167" s="12">
        <f t="shared" si="199"/>
        <v>42468.625405092593</v>
      </c>
      <c r="U2167" s="7">
        <f>Data[[#This Row],[goal]]*VLOOKUP(Data[[#This Row],[currency]], 'Exchange Rates'!$A$1:$C$14, 3, 0)</f>
        <v>2100</v>
      </c>
      <c r="V2167" s="7">
        <f>Data[[#This Row],[pledged]]*VLOOKUP(Data[[#This Row],[currency]], 'Exchange Rates'!$A$1:$C$14, 3, 0)</f>
        <v>2911.44</v>
      </c>
    </row>
    <row r="2168" spans="1:22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1.466</v>
      </c>
      <c r="P2168" s="7">
        <f t="shared" si="201"/>
        <v>91.625</v>
      </c>
      <c r="Q2168" t="str">
        <f t="shared" si="202"/>
        <v>music</v>
      </c>
      <c r="R2168" t="str">
        <f t="shared" si="203"/>
        <v>rock</v>
      </c>
      <c r="S2168" s="12">
        <f t="shared" si="198"/>
        <v>41933.838171296295</v>
      </c>
      <c r="T2168" s="12">
        <f t="shared" si="199"/>
        <v>41978.879837962959</v>
      </c>
      <c r="U2168" s="7">
        <f>Data[[#This Row],[goal]]*VLOOKUP(Data[[#This Row],[currency]], 'Exchange Rates'!$A$1:$C$14, 3, 0)</f>
        <v>2000</v>
      </c>
      <c r="V2168" s="7">
        <f>Data[[#This Row],[pledged]]*VLOOKUP(Data[[#This Row],[currency]], 'Exchange Rates'!$A$1:$C$14, 3, 0)</f>
        <v>2932</v>
      </c>
    </row>
    <row r="2169" spans="1:22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1.2</v>
      </c>
      <c r="P2169" s="7">
        <f t="shared" si="201"/>
        <v>22.5</v>
      </c>
      <c r="Q2169" t="str">
        <f t="shared" si="202"/>
        <v>music</v>
      </c>
      <c r="R2169" t="str">
        <f t="shared" si="203"/>
        <v>rock</v>
      </c>
      <c r="S2169" s="12">
        <f t="shared" si="198"/>
        <v>41153.066400462965</v>
      </c>
      <c r="T2169" s="12">
        <f t="shared" si="199"/>
        <v>41167.066400462965</v>
      </c>
      <c r="U2169" s="7">
        <f>Data[[#This Row],[goal]]*VLOOKUP(Data[[#This Row],[currency]], 'Exchange Rates'!$A$1:$C$14, 3, 0)</f>
        <v>150</v>
      </c>
      <c r="V2169" s="7">
        <f>Data[[#This Row],[pledged]]*VLOOKUP(Data[[#This Row],[currency]], 'Exchange Rates'!$A$1:$C$14, 3, 0)</f>
        <v>180</v>
      </c>
    </row>
    <row r="2170" spans="1:22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1.215816111111111</v>
      </c>
      <c r="P2170" s="7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2">
        <f t="shared" si="198"/>
        <v>42745.600243055553</v>
      </c>
      <c r="T2170" s="12">
        <f t="shared" si="199"/>
        <v>42776.208333333328</v>
      </c>
      <c r="U2170" s="7">
        <f>Data[[#This Row],[goal]]*VLOOKUP(Data[[#This Row],[currency]], 'Exchange Rates'!$A$1:$C$14, 3, 0)</f>
        <v>18000</v>
      </c>
      <c r="V2170" s="7">
        <f>Data[[#This Row],[pledged]]*VLOOKUP(Data[[#This Row],[currency]], 'Exchange Rates'!$A$1:$C$14, 3, 0)</f>
        <v>21884.69</v>
      </c>
    </row>
    <row r="2171" spans="1:22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</v>
      </c>
      <c r="P2171" s="7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2">
        <f t="shared" si="198"/>
        <v>42793.700821759259</v>
      </c>
      <c r="T2171" s="12">
        <f t="shared" si="199"/>
        <v>42796.700821759259</v>
      </c>
      <c r="U2171" s="7">
        <f>Data[[#This Row],[goal]]*VLOOKUP(Data[[#This Row],[currency]], 'Exchange Rates'!$A$1:$C$14, 3, 0)</f>
        <v>153</v>
      </c>
      <c r="V2171" s="7">
        <f>Data[[#This Row],[pledged]]*VLOOKUP(Data[[#This Row],[currency]], 'Exchange Rates'!$A$1:$C$14, 3, 0)</f>
        <v>153</v>
      </c>
    </row>
    <row r="2172" spans="1:22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1.8085714285714285</v>
      </c>
      <c r="P2172" s="7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2">
        <f t="shared" si="198"/>
        <v>42198.750254629631</v>
      </c>
      <c r="T2172" s="12">
        <f t="shared" si="199"/>
        <v>42238.750254629631</v>
      </c>
      <c r="U2172" s="7">
        <f>Data[[#This Row],[goal]]*VLOOKUP(Data[[#This Row],[currency]], 'Exchange Rates'!$A$1:$C$14, 3, 0)</f>
        <v>350</v>
      </c>
      <c r="V2172" s="7">
        <f>Data[[#This Row],[pledged]]*VLOOKUP(Data[[#This Row],[currency]], 'Exchange Rates'!$A$1:$C$14, 3, 0)</f>
        <v>633</v>
      </c>
    </row>
    <row r="2173" spans="1:22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1.0607500000000001</v>
      </c>
      <c r="P2173" s="7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2">
        <f t="shared" si="198"/>
        <v>42141.95711805555</v>
      </c>
      <c r="T2173" s="12">
        <f t="shared" si="199"/>
        <v>42177.208333333328</v>
      </c>
      <c r="U2173" s="7">
        <f>Data[[#This Row],[goal]]*VLOOKUP(Data[[#This Row],[currency]], 'Exchange Rates'!$A$1:$C$14, 3, 0)</f>
        <v>4000</v>
      </c>
      <c r="V2173" s="7">
        <f>Data[[#This Row],[pledged]]*VLOOKUP(Data[[#This Row],[currency]], 'Exchange Rates'!$A$1:$C$14, 3, 0)</f>
        <v>4243</v>
      </c>
    </row>
    <row r="2174" spans="1:22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</v>
      </c>
      <c r="P2174" s="7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2">
        <f t="shared" si="198"/>
        <v>42082.580092592587</v>
      </c>
      <c r="T2174" s="12">
        <f t="shared" si="199"/>
        <v>42112.580092592587</v>
      </c>
      <c r="U2174" s="7">
        <f>Data[[#This Row],[goal]]*VLOOKUP(Data[[#This Row],[currency]], 'Exchange Rates'!$A$1:$C$14, 3, 0)</f>
        <v>1000</v>
      </c>
      <c r="V2174" s="7">
        <f>Data[[#This Row],[pledged]]*VLOOKUP(Data[[#This Row],[currency]], 'Exchange Rates'!$A$1:$C$14, 3, 0)</f>
        <v>1000</v>
      </c>
    </row>
    <row r="2175" spans="1:22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1.2692857142857144</v>
      </c>
      <c r="P2175" s="7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2">
        <f t="shared" si="198"/>
        <v>41495.692627314813</v>
      </c>
      <c r="T2175" s="12">
        <f t="shared" si="199"/>
        <v>41527.165972222225</v>
      </c>
      <c r="U2175" s="7">
        <f>Data[[#This Row],[goal]]*VLOOKUP(Data[[#This Row],[currency]], 'Exchange Rates'!$A$1:$C$14, 3, 0)</f>
        <v>4200</v>
      </c>
      <c r="V2175" s="7">
        <f>Data[[#This Row],[pledged]]*VLOOKUP(Data[[#This Row],[currency]], 'Exchange Rates'!$A$1:$C$14, 3, 0)</f>
        <v>5331</v>
      </c>
    </row>
    <row r="2176" spans="1:22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1.0297499999999999</v>
      </c>
      <c r="P2176" s="7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2">
        <f t="shared" si="198"/>
        <v>42465.542905092589</v>
      </c>
      <c r="T2176" s="12">
        <f t="shared" si="199"/>
        <v>42495.542905092589</v>
      </c>
      <c r="U2176" s="7">
        <f>Data[[#This Row],[goal]]*VLOOKUP(Data[[#This Row],[currency]], 'Exchange Rates'!$A$1:$C$14, 3, 0)</f>
        <v>3080</v>
      </c>
      <c r="V2176" s="7">
        <f>Data[[#This Row],[pledged]]*VLOOKUP(Data[[#This Row],[currency]], 'Exchange Rates'!$A$1:$C$14, 3, 0)</f>
        <v>3171.63</v>
      </c>
    </row>
    <row r="2177" spans="1:22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2.5</v>
      </c>
      <c r="P2177" s="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2">
        <f t="shared" si="198"/>
        <v>42565.009097222224</v>
      </c>
      <c r="T2177" s="12">
        <f t="shared" si="199"/>
        <v>42572.009097222224</v>
      </c>
      <c r="U2177" s="7">
        <f>Data[[#This Row],[goal]]*VLOOKUP(Data[[#This Row],[currency]], 'Exchange Rates'!$A$1:$C$14, 3, 0)</f>
        <v>700</v>
      </c>
      <c r="V2177" s="7">
        <f>Data[[#This Row],[pledged]]*VLOOKUP(Data[[#This Row],[currency]], 'Exchange Rates'!$A$1:$C$14, 3, 0)</f>
        <v>1750</v>
      </c>
    </row>
    <row r="2178" spans="1:22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1.2602</v>
      </c>
      <c r="P2178" s="7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2">
        <f t="shared" ref="S2178:S2241" si="204">(((J2178/60)/60)/24)+DATE(1970,1,1)</f>
        <v>42096.633206018523</v>
      </c>
      <c r="T2178" s="12">
        <f t="shared" ref="T2178:T2241" si="205">(((I2178/60)/60)/24)+DATE(1970,1,1)</f>
        <v>42126.633206018523</v>
      </c>
      <c r="U2178" s="7">
        <f>Data[[#This Row],[goal]]*VLOOKUP(Data[[#This Row],[currency]], 'Exchange Rates'!$A$1:$C$14, 3, 0)</f>
        <v>5000</v>
      </c>
      <c r="V2178" s="7">
        <f>Data[[#This Row],[pledged]]*VLOOKUP(Data[[#This Row],[currency]], 'Exchange Rates'!$A$1:$C$14, 3, 0)</f>
        <v>6301</v>
      </c>
    </row>
    <row r="2179" spans="1:22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E2179/D2179</f>
        <v>1.0012000000000001</v>
      </c>
      <c r="P2179" s="7">
        <f t="shared" ref="P2179:P2242" si="207">IF(L2179 = 0, 0, E2179/L2179)</f>
        <v>65.868421052631575</v>
      </c>
      <c r="Q2179" t="str">
        <f t="shared" ref="Q2179:Q2242" si="208">MID(N2179, 1, FIND("/", N2179)-1)</f>
        <v>music</v>
      </c>
      <c r="R2179" t="str">
        <f t="shared" ref="R2179:R2242" si="209">MID(N2179,  FIND("/", N2179)+1, 100)</f>
        <v>rock</v>
      </c>
      <c r="S2179" s="12">
        <f t="shared" si="204"/>
        <v>42502.250775462962</v>
      </c>
      <c r="T2179" s="12">
        <f t="shared" si="205"/>
        <v>42527.250775462962</v>
      </c>
      <c r="U2179" s="7">
        <f>Data[[#This Row],[goal]]*VLOOKUP(Data[[#This Row],[currency]], 'Exchange Rates'!$A$1:$C$14, 3, 0)</f>
        <v>2500</v>
      </c>
      <c r="V2179" s="7">
        <f>Data[[#This Row],[pledged]]*VLOOKUP(Data[[#This Row],[currency]], 'Exchange Rates'!$A$1:$C$14, 3, 0)</f>
        <v>2503</v>
      </c>
    </row>
    <row r="2180" spans="1:22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1.3864000000000001</v>
      </c>
      <c r="P2180" s="7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2">
        <f t="shared" si="204"/>
        <v>42723.63653935185</v>
      </c>
      <c r="T2180" s="12">
        <f t="shared" si="205"/>
        <v>42753.63653935185</v>
      </c>
      <c r="U2180" s="7">
        <f>Data[[#This Row],[goal]]*VLOOKUP(Data[[#This Row],[currency]], 'Exchange Rates'!$A$1:$C$14, 3, 0)</f>
        <v>25000</v>
      </c>
      <c r="V2180" s="7">
        <f>Data[[#This Row],[pledged]]*VLOOKUP(Data[[#This Row],[currency]], 'Exchange Rates'!$A$1:$C$14, 3, 0)</f>
        <v>34660</v>
      </c>
    </row>
    <row r="2181" spans="1:22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1.6140000000000001</v>
      </c>
      <c r="P2181" s="7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2">
        <f t="shared" si="204"/>
        <v>42075.171203703707</v>
      </c>
      <c r="T2181" s="12">
        <f t="shared" si="205"/>
        <v>42105.171203703707</v>
      </c>
      <c r="U2181" s="7">
        <f>Data[[#This Row],[goal]]*VLOOKUP(Data[[#This Row],[currency]], 'Exchange Rates'!$A$1:$C$14, 3, 0)</f>
        <v>1000</v>
      </c>
      <c r="V2181" s="7">
        <f>Data[[#This Row],[pledged]]*VLOOKUP(Data[[#This Row],[currency]], 'Exchange Rates'!$A$1:$C$14, 3, 0)</f>
        <v>1614</v>
      </c>
    </row>
    <row r="2182" spans="1:22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1.071842</v>
      </c>
      <c r="P2182" s="7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2">
        <f t="shared" si="204"/>
        <v>42279.669768518521</v>
      </c>
      <c r="T2182" s="12">
        <f t="shared" si="205"/>
        <v>42321.711435185185</v>
      </c>
      <c r="U2182" s="7">
        <f>Data[[#This Row],[goal]]*VLOOKUP(Data[[#This Row],[currency]], 'Exchange Rates'!$A$1:$C$14, 3, 0)</f>
        <v>5000</v>
      </c>
      <c r="V2182" s="7">
        <f>Data[[#This Row],[pledged]]*VLOOKUP(Data[[#This Row],[currency]], 'Exchange Rates'!$A$1:$C$14, 3, 0)</f>
        <v>5359.21</v>
      </c>
    </row>
    <row r="2183" spans="1:22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1.5309999999999999</v>
      </c>
      <c r="P2183" s="7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2">
        <f t="shared" si="204"/>
        <v>42773.005243055552</v>
      </c>
      <c r="T2183" s="12">
        <f t="shared" si="205"/>
        <v>42787.005243055552</v>
      </c>
      <c r="U2183" s="7">
        <f>Data[[#This Row],[goal]]*VLOOKUP(Data[[#This Row],[currency]], 'Exchange Rates'!$A$1:$C$14, 3, 0)</f>
        <v>2000</v>
      </c>
      <c r="V2183" s="7">
        <f>Data[[#This Row],[pledged]]*VLOOKUP(Data[[#This Row],[currency]], 'Exchange Rates'!$A$1:$C$14, 3, 0)</f>
        <v>3062</v>
      </c>
    </row>
    <row r="2184" spans="1:22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5.2416666666666663</v>
      </c>
      <c r="P2184" s="7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2">
        <f t="shared" si="204"/>
        <v>41879.900752314818</v>
      </c>
      <c r="T2184" s="12">
        <f t="shared" si="205"/>
        <v>41914.900752314818</v>
      </c>
      <c r="U2184" s="7">
        <f>Data[[#This Row],[goal]]*VLOOKUP(Data[[#This Row],[currency]], 'Exchange Rates'!$A$1:$C$14, 3, 0)</f>
        <v>3960</v>
      </c>
      <c r="V2184" s="7">
        <f>Data[[#This Row],[pledged]]*VLOOKUP(Data[[#This Row],[currency]], 'Exchange Rates'!$A$1:$C$14, 3, 0)</f>
        <v>20757</v>
      </c>
    </row>
    <row r="2185" spans="1:22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4.8927777777777779</v>
      </c>
      <c r="P2185" s="7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2">
        <f t="shared" si="204"/>
        <v>42745.365474537044</v>
      </c>
      <c r="T2185" s="12">
        <f t="shared" si="205"/>
        <v>42775.208333333328</v>
      </c>
      <c r="U2185" s="7">
        <f>Data[[#This Row],[goal]]*VLOOKUP(Data[[#This Row],[currency]], 'Exchange Rates'!$A$1:$C$14, 3, 0)</f>
        <v>1800</v>
      </c>
      <c r="V2185" s="7">
        <f>Data[[#This Row],[pledged]]*VLOOKUP(Data[[#This Row],[currency]], 'Exchange Rates'!$A$1:$C$14, 3, 0)</f>
        <v>8807</v>
      </c>
    </row>
    <row r="2186" spans="1:22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2.8473999999999999</v>
      </c>
      <c r="P2186" s="7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2">
        <f t="shared" si="204"/>
        <v>42380.690289351856</v>
      </c>
      <c r="T2186" s="12">
        <f t="shared" si="205"/>
        <v>42394.666666666672</v>
      </c>
      <c r="U2186" s="7">
        <f>Data[[#This Row],[goal]]*VLOOKUP(Data[[#This Row],[currency]], 'Exchange Rates'!$A$1:$C$14, 3, 0)</f>
        <v>10000</v>
      </c>
      <c r="V2186" s="7">
        <f>Data[[#This Row],[pledged]]*VLOOKUP(Data[[#This Row],[currency]], 'Exchange Rates'!$A$1:$C$14, 3, 0)</f>
        <v>28474</v>
      </c>
    </row>
    <row r="2187" spans="1:22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18.569700000000001</v>
      </c>
      <c r="P2187" s="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2">
        <f t="shared" si="204"/>
        <v>41319.349988425929</v>
      </c>
      <c r="T2187" s="12">
        <f t="shared" si="205"/>
        <v>41359.349988425929</v>
      </c>
      <c r="U2187" s="7">
        <f>Data[[#This Row],[goal]]*VLOOKUP(Data[[#This Row],[currency]], 'Exchange Rates'!$A$1:$C$14, 3, 0)</f>
        <v>3850</v>
      </c>
      <c r="V2187" s="7">
        <f>Data[[#This Row],[pledged]]*VLOOKUP(Data[[#This Row],[currency]], 'Exchange Rates'!$A$1:$C$14, 3, 0)</f>
        <v>71493.345000000001</v>
      </c>
    </row>
    <row r="2188" spans="1:22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1.0967499999999999</v>
      </c>
      <c r="P2188" s="7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2">
        <f t="shared" si="204"/>
        <v>42583.615081018521</v>
      </c>
      <c r="T2188" s="12">
        <f t="shared" si="205"/>
        <v>42620.083333333328</v>
      </c>
      <c r="U2188" s="7">
        <f>Data[[#This Row],[goal]]*VLOOKUP(Data[[#This Row],[currency]], 'Exchange Rates'!$A$1:$C$14, 3, 0)</f>
        <v>20000</v>
      </c>
      <c r="V2188" s="7">
        <f>Data[[#This Row],[pledged]]*VLOOKUP(Data[[#This Row],[currency]], 'Exchange Rates'!$A$1:$C$14, 3, 0)</f>
        <v>21935</v>
      </c>
    </row>
    <row r="2189" spans="1:22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10.146425000000001</v>
      </c>
      <c r="P2189" s="7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2">
        <f t="shared" si="204"/>
        <v>42068.209097222221</v>
      </c>
      <c r="T2189" s="12">
        <f t="shared" si="205"/>
        <v>42097.165972222225</v>
      </c>
      <c r="U2189" s="7">
        <f>Data[[#This Row],[goal]]*VLOOKUP(Data[[#This Row],[currency]], 'Exchange Rates'!$A$1:$C$14, 3, 0)</f>
        <v>20000</v>
      </c>
      <c r="V2189" s="7">
        <f>Data[[#This Row],[pledged]]*VLOOKUP(Data[[#This Row],[currency]], 'Exchange Rates'!$A$1:$C$14, 3, 0)</f>
        <v>202928.5</v>
      </c>
    </row>
    <row r="2190" spans="1:22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4.1217692027666546</v>
      </c>
      <c r="P2190" s="7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2">
        <f t="shared" si="204"/>
        <v>42633.586122685185</v>
      </c>
      <c r="T2190" s="12">
        <f t="shared" si="205"/>
        <v>42668.708333333328</v>
      </c>
      <c r="U2190" s="7">
        <f>Data[[#This Row],[goal]]*VLOOKUP(Data[[#This Row],[currency]], 'Exchange Rates'!$A$1:$C$14, 3, 0)</f>
        <v>7526.7800000000007</v>
      </c>
      <c r="V2190" s="7">
        <f>Data[[#This Row],[pledged]]*VLOOKUP(Data[[#This Row],[currency]], 'Exchange Rates'!$A$1:$C$14, 3, 0)</f>
        <v>31023.65</v>
      </c>
    </row>
    <row r="2191" spans="1:22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5.0324999999999998</v>
      </c>
      <c r="P2191" s="7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2">
        <f t="shared" si="204"/>
        <v>42467.788194444445</v>
      </c>
      <c r="T2191" s="12">
        <f t="shared" si="205"/>
        <v>42481.916666666672</v>
      </c>
      <c r="U2191" s="7">
        <f>Data[[#This Row],[goal]]*VLOOKUP(Data[[#This Row],[currency]], 'Exchange Rates'!$A$1:$C$14, 3, 0)</f>
        <v>924</v>
      </c>
      <c r="V2191" s="7">
        <f>Data[[#This Row],[pledged]]*VLOOKUP(Data[[#This Row],[currency]], 'Exchange Rates'!$A$1:$C$14, 3, 0)</f>
        <v>4650.03</v>
      </c>
    </row>
    <row r="2192" spans="1:22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1.8461052631578947</v>
      </c>
      <c r="P2192" s="7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2">
        <f t="shared" si="204"/>
        <v>42417.625046296293</v>
      </c>
      <c r="T2192" s="12">
        <f t="shared" si="205"/>
        <v>42452.290972222225</v>
      </c>
      <c r="U2192" s="7">
        <f>Data[[#This Row],[goal]]*VLOOKUP(Data[[#This Row],[currency]], 'Exchange Rates'!$A$1:$C$14, 3, 0)</f>
        <v>19000</v>
      </c>
      <c r="V2192" s="7">
        <f>Data[[#This Row],[pledged]]*VLOOKUP(Data[[#This Row],[currency]], 'Exchange Rates'!$A$1:$C$14, 3, 0)</f>
        <v>35076</v>
      </c>
    </row>
    <row r="2193" spans="1:22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1.1973333333333334</v>
      </c>
      <c r="P2193" s="7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2">
        <f t="shared" si="204"/>
        <v>42768.833645833336</v>
      </c>
      <c r="T2193" s="12">
        <f t="shared" si="205"/>
        <v>42780.833645833336</v>
      </c>
      <c r="U2193" s="7">
        <f>Data[[#This Row],[goal]]*VLOOKUP(Data[[#This Row],[currency]], 'Exchange Rates'!$A$1:$C$14, 3, 0)</f>
        <v>577.5</v>
      </c>
      <c r="V2193" s="7">
        <f>Data[[#This Row],[pledged]]*VLOOKUP(Data[[#This Row],[currency]], 'Exchange Rates'!$A$1:$C$14, 3, 0)</f>
        <v>691.46</v>
      </c>
    </row>
    <row r="2194" spans="1:22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10.812401666666668</v>
      </c>
      <c r="P2194" s="7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2">
        <f t="shared" si="204"/>
        <v>42691.8512037037</v>
      </c>
      <c r="T2194" s="12">
        <f t="shared" si="205"/>
        <v>42719.958333333328</v>
      </c>
      <c r="U2194" s="7">
        <f>Data[[#This Row],[goal]]*VLOOKUP(Data[[#This Row],[currency]], 'Exchange Rates'!$A$1:$C$14, 3, 0)</f>
        <v>9240</v>
      </c>
      <c r="V2194" s="7">
        <f>Data[[#This Row],[pledged]]*VLOOKUP(Data[[#This Row],[currency]], 'Exchange Rates'!$A$1:$C$14, 3, 0)</f>
        <v>99906.591400000005</v>
      </c>
    </row>
    <row r="2195" spans="1:22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4.5237333333333334</v>
      </c>
      <c r="P2195" s="7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2">
        <f t="shared" si="204"/>
        <v>42664.405925925923</v>
      </c>
      <c r="T2195" s="12">
        <f t="shared" si="205"/>
        <v>42695.207638888889</v>
      </c>
      <c r="U2195" s="7">
        <f>Data[[#This Row],[goal]]*VLOOKUP(Data[[#This Row],[currency]], 'Exchange Rates'!$A$1:$C$14, 3, 0)</f>
        <v>15000</v>
      </c>
      <c r="V2195" s="7">
        <f>Data[[#This Row],[pledged]]*VLOOKUP(Data[[#This Row],[currency]], 'Exchange Rates'!$A$1:$C$14, 3, 0)</f>
        <v>67856</v>
      </c>
    </row>
    <row r="2196" spans="1:22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5.3737000000000004</v>
      </c>
      <c r="P2196" s="7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2">
        <f t="shared" si="204"/>
        <v>42425.757986111115</v>
      </c>
      <c r="T2196" s="12">
        <f t="shared" si="205"/>
        <v>42455.716319444444</v>
      </c>
      <c r="U2196" s="7">
        <f>Data[[#This Row],[goal]]*VLOOKUP(Data[[#This Row],[currency]], 'Exchange Rates'!$A$1:$C$14, 3, 0)</f>
        <v>10000</v>
      </c>
      <c r="V2196" s="7">
        <f>Data[[#This Row],[pledged]]*VLOOKUP(Data[[#This Row],[currency]], 'Exchange Rates'!$A$1:$C$14, 3, 0)</f>
        <v>53737</v>
      </c>
    </row>
    <row r="2197" spans="1:22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1.2032608695652174</v>
      </c>
      <c r="P2197" s="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2">
        <f t="shared" si="204"/>
        <v>42197.771990740745</v>
      </c>
      <c r="T2197" s="12">
        <f t="shared" si="205"/>
        <v>42227.771990740745</v>
      </c>
      <c r="U2197" s="7">
        <f>Data[[#This Row],[goal]]*VLOOKUP(Data[[#This Row],[currency]], 'Exchange Rates'!$A$1:$C$14, 3, 0)</f>
        <v>4600</v>
      </c>
      <c r="V2197" s="7">
        <f>Data[[#This Row],[pledged]]*VLOOKUP(Data[[#This Row],[currency]], 'Exchange Rates'!$A$1:$C$14, 3, 0)</f>
        <v>5535</v>
      </c>
    </row>
    <row r="2198" spans="1:22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1.1383571428571428</v>
      </c>
      <c r="P2198" s="7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2">
        <f t="shared" si="204"/>
        <v>42675.487291666665</v>
      </c>
      <c r="T2198" s="12">
        <f t="shared" si="205"/>
        <v>42706.291666666672</v>
      </c>
      <c r="U2198" s="7">
        <f>Data[[#This Row],[goal]]*VLOOKUP(Data[[#This Row],[currency]], 'Exchange Rates'!$A$1:$C$14, 3, 0)</f>
        <v>14000</v>
      </c>
      <c r="V2198" s="7">
        <f>Data[[#This Row],[pledged]]*VLOOKUP(Data[[#This Row],[currency]], 'Exchange Rates'!$A$1:$C$14, 3, 0)</f>
        <v>15937</v>
      </c>
    </row>
    <row r="2199" spans="1:22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9.5103109999999997</v>
      </c>
      <c r="P2199" s="7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2">
        <f t="shared" si="204"/>
        <v>42033.584016203706</v>
      </c>
      <c r="T2199" s="12">
        <f t="shared" si="205"/>
        <v>42063.584016203706</v>
      </c>
      <c r="U2199" s="7">
        <f>Data[[#This Row],[goal]]*VLOOKUP(Data[[#This Row],[currency]], 'Exchange Rates'!$A$1:$C$14, 3, 0)</f>
        <v>30000</v>
      </c>
      <c r="V2199" s="7">
        <f>Data[[#This Row],[pledged]]*VLOOKUP(Data[[#This Row],[currency]], 'Exchange Rates'!$A$1:$C$14, 3, 0)</f>
        <v>285309.33</v>
      </c>
    </row>
    <row r="2200" spans="1:22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1.3289249999999999</v>
      </c>
      <c r="P2200" s="7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2">
        <f t="shared" si="204"/>
        <v>42292.513888888891</v>
      </c>
      <c r="T2200" s="12">
        <f t="shared" si="205"/>
        <v>42322.555555555555</v>
      </c>
      <c r="U2200" s="7">
        <f>Data[[#This Row],[goal]]*VLOOKUP(Data[[#This Row],[currency]], 'Exchange Rates'!$A$1:$C$14, 3, 0)</f>
        <v>40000</v>
      </c>
      <c r="V2200" s="7">
        <f>Data[[#This Row],[pledged]]*VLOOKUP(Data[[#This Row],[currency]], 'Exchange Rates'!$A$1:$C$14, 3, 0)</f>
        <v>53157</v>
      </c>
    </row>
    <row r="2201" spans="1:22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1.4697777777777778</v>
      </c>
      <c r="P2201" s="7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2">
        <f t="shared" si="204"/>
        <v>42262.416643518518</v>
      </c>
      <c r="T2201" s="12">
        <f t="shared" si="205"/>
        <v>42292.416643518518</v>
      </c>
      <c r="U2201" s="7">
        <f>Data[[#This Row],[goal]]*VLOOKUP(Data[[#This Row],[currency]], 'Exchange Rates'!$A$1:$C$14, 3, 0)</f>
        <v>7560</v>
      </c>
      <c r="V2201" s="7">
        <f>Data[[#This Row],[pledged]]*VLOOKUP(Data[[#This Row],[currency]], 'Exchange Rates'!$A$1:$C$14, 3, 0)</f>
        <v>11111.52</v>
      </c>
    </row>
    <row r="2202" spans="1:22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5.4215</v>
      </c>
      <c r="P2202" s="7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2">
        <f t="shared" si="204"/>
        <v>42163.625787037032</v>
      </c>
      <c r="T2202" s="12">
        <f t="shared" si="205"/>
        <v>42191.125</v>
      </c>
      <c r="U2202" s="7">
        <f>Data[[#This Row],[goal]]*VLOOKUP(Data[[#This Row],[currency]], 'Exchange Rates'!$A$1:$C$14, 3, 0)</f>
        <v>1540</v>
      </c>
      <c r="V2202" s="7">
        <f>Data[[#This Row],[pledged]]*VLOOKUP(Data[[#This Row],[currency]], 'Exchange Rates'!$A$1:$C$14, 3, 0)</f>
        <v>8349.11</v>
      </c>
    </row>
    <row r="2203" spans="1:22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3.8271818181818182</v>
      </c>
      <c r="P2203" s="7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2">
        <f t="shared" si="204"/>
        <v>41276.846817129634</v>
      </c>
      <c r="T2203" s="12">
        <f t="shared" si="205"/>
        <v>41290.846817129634</v>
      </c>
      <c r="U2203" s="7">
        <f>Data[[#This Row],[goal]]*VLOOKUP(Data[[#This Row],[currency]], 'Exchange Rates'!$A$1:$C$14, 3, 0)</f>
        <v>84.7</v>
      </c>
      <c r="V2203" s="7">
        <f>Data[[#This Row],[pledged]]*VLOOKUP(Data[[#This Row],[currency]], 'Exchange Rates'!$A$1:$C$14, 3, 0)</f>
        <v>324.16230000000002</v>
      </c>
    </row>
    <row r="2204" spans="1:22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7.0418124999999998</v>
      </c>
      <c r="P2204" s="7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2">
        <f t="shared" si="204"/>
        <v>41184.849166666667</v>
      </c>
      <c r="T2204" s="12">
        <f t="shared" si="205"/>
        <v>41214.849166666667</v>
      </c>
      <c r="U2204" s="7">
        <f>Data[[#This Row],[goal]]*VLOOKUP(Data[[#This Row],[currency]], 'Exchange Rates'!$A$1:$C$14, 3, 0)</f>
        <v>4000</v>
      </c>
      <c r="V2204" s="7">
        <f>Data[[#This Row],[pledged]]*VLOOKUP(Data[[#This Row],[currency]], 'Exchange Rates'!$A$1:$C$14, 3, 0)</f>
        <v>28167.25</v>
      </c>
    </row>
    <row r="2205" spans="1:22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1.0954999999999999</v>
      </c>
      <c r="P2205" s="7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2">
        <f t="shared" si="204"/>
        <v>42241.85974537037</v>
      </c>
      <c r="T2205" s="12">
        <f t="shared" si="205"/>
        <v>42271.85974537037</v>
      </c>
      <c r="U2205" s="7">
        <f>Data[[#This Row],[goal]]*VLOOKUP(Data[[#This Row],[currency]], 'Exchange Rates'!$A$1:$C$14, 3, 0)</f>
        <v>2640</v>
      </c>
      <c r="V2205" s="7">
        <f>Data[[#This Row],[pledged]]*VLOOKUP(Data[[#This Row],[currency]], 'Exchange Rates'!$A$1:$C$14, 3, 0)</f>
        <v>2892.1200000000003</v>
      </c>
    </row>
    <row r="2206" spans="1:22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1.3286666666666667</v>
      </c>
      <c r="P2206" s="7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2">
        <f t="shared" si="204"/>
        <v>41312.311562499999</v>
      </c>
      <c r="T2206" s="12">
        <f t="shared" si="205"/>
        <v>41342.311562499999</v>
      </c>
      <c r="U2206" s="7">
        <f>Data[[#This Row],[goal]]*VLOOKUP(Data[[#This Row],[currency]], 'Exchange Rates'!$A$1:$C$14, 3, 0)</f>
        <v>1500</v>
      </c>
      <c r="V2206" s="7">
        <f>Data[[#This Row],[pledged]]*VLOOKUP(Data[[#This Row],[currency]], 'Exchange Rates'!$A$1:$C$14, 3, 0)</f>
        <v>1993</v>
      </c>
    </row>
    <row r="2207" spans="1:22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1.52</v>
      </c>
      <c r="P2207" s="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2">
        <f t="shared" si="204"/>
        <v>41031.82163194444</v>
      </c>
      <c r="T2207" s="12">
        <f t="shared" si="205"/>
        <v>41061.82163194444</v>
      </c>
      <c r="U2207" s="7">
        <f>Data[[#This Row],[goal]]*VLOOKUP(Data[[#This Row],[currency]], 'Exchange Rates'!$A$1:$C$14, 3, 0)</f>
        <v>750</v>
      </c>
      <c r="V2207" s="7">
        <f>Data[[#This Row],[pledged]]*VLOOKUP(Data[[#This Row],[currency]], 'Exchange Rates'!$A$1:$C$14, 3, 0)</f>
        <v>1140</v>
      </c>
    </row>
    <row r="2208" spans="1:22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1.0272727272727273</v>
      </c>
      <c r="P2208" s="7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2">
        <f t="shared" si="204"/>
        <v>40997.257222222222</v>
      </c>
      <c r="T2208" s="12">
        <f t="shared" si="205"/>
        <v>41015.257222222222</v>
      </c>
      <c r="U2208" s="7">
        <f>Data[[#This Row],[goal]]*VLOOKUP(Data[[#This Row],[currency]], 'Exchange Rates'!$A$1:$C$14, 3, 0)</f>
        <v>1100</v>
      </c>
      <c r="V2208" s="7">
        <f>Data[[#This Row],[pledged]]*VLOOKUP(Data[[#This Row],[currency]], 'Exchange Rates'!$A$1:$C$14, 3, 0)</f>
        <v>1130</v>
      </c>
    </row>
    <row r="2209" spans="1:22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</v>
      </c>
      <c r="P2209" s="7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2">
        <f t="shared" si="204"/>
        <v>41564.194131944445</v>
      </c>
      <c r="T2209" s="12">
        <f t="shared" si="205"/>
        <v>41594.235798611109</v>
      </c>
      <c r="U2209" s="7">
        <f>Data[[#This Row],[goal]]*VLOOKUP(Data[[#This Row],[currency]], 'Exchange Rates'!$A$1:$C$14, 3, 0)</f>
        <v>2000</v>
      </c>
      <c r="V2209" s="7">
        <f>Data[[#This Row],[pledged]]*VLOOKUP(Data[[#This Row],[currency]], 'Exchange Rates'!$A$1:$C$14, 3, 0)</f>
        <v>2000</v>
      </c>
    </row>
    <row r="2210" spans="1:22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1.016</v>
      </c>
      <c r="P2210" s="7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2">
        <f t="shared" si="204"/>
        <v>40946.882245370369</v>
      </c>
      <c r="T2210" s="12">
        <f t="shared" si="205"/>
        <v>41006.166666666664</v>
      </c>
      <c r="U2210" s="7">
        <f>Data[[#This Row],[goal]]*VLOOKUP(Data[[#This Row],[currency]], 'Exchange Rates'!$A$1:$C$14, 3, 0)</f>
        <v>1000</v>
      </c>
      <c r="V2210" s="7">
        <f>Data[[#This Row],[pledged]]*VLOOKUP(Data[[#This Row],[currency]], 'Exchange Rates'!$A$1:$C$14, 3, 0)</f>
        <v>1016</v>
      </c>
    </row>
    <row r="2211" spans="1:22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1.508</v>
      </c>
      <c r="P2211" s="7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2">
        <f t="shared" si="204"/>
        <v>41732.479675925926</v>
      </c>
      <c r="T2211" s="12">
        <f t="shared" si="205"/>
        <v>41743.958333333336</v>
      </c>
      <c r="U2211" s="7">
        <f>Data[[#This Row],[goal]]*VLOOKUP(Data[[#This Row],[currency]], 'Exchange Rates'!$A$1:$C$14, 3, 0)</f>
        <v>385</v>
      </c>
      <c r="V2211" s="7">
        <f>Data[[#This Row],[pledged]]*VLOOKUP(Data[[#This Row],[currency]], 'Exchange Rates'!$A$1:$C$14, 3, 0)</f>
        <v>580.58000000000004</v>
      </c>
    </row>
    <row r="2212" spans="1:22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1.11425</v>
      </c>
      <c r="P2212" s="7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2">
        <f t="shared" si="204"/>
        <v>40956.066087962965</v>
      </c>
      <c r="T2212" s="12">
        <f t="shared" si="205"/>
        <v>41013.73333333333</v>
      </c>
      <c r="U2212" s="7">
        <f>Data[[#This Row],[goal]]*VLOOKUP(Data[[#This Row],[currency]], 'Exchange Rates'!$A$1:$C$14, 3, 0)</f>
        <v>4000</v>
      </c>
      <c r="V2212" s="7">
        <f>Data[[#This Row],[pledged]]*VLOOKUP(Data[[#This Row],[currency]], 'Exchange Rates'!$A$1:$C$14, 3, 0)</f>
        <v>4457</v>
      </c>
    </row>
    <row r="2213" spans="1:22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1.956</v>
      </c>
      <c r="P2213" s="7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2">
        <f t="shared" si="204"/>
        <v>41716.785011574073</v>
      </c>
      <c r="T2213" s="12">
        <f t="shared" si="205"/>
        <v>41739.290972222225</v>
      </c>
      <c r="U2213" s="7">
        <f>Data[[#This Row],[goal]]*VLOOKUP(Data[[#This Row],[currency]], 'Exchange Rates'!$A$1:$C$14, 3, 0)</f>
        <v>2500</v>
      </c>
      <c r="V2213" s="7">
        <f>Data[[#This Row],[pledged]]*VLOOKUP(Data[[#This Row],[currency]], 'Exchange Rates'!$A$1:$C$14, 3, 0)</f>
        <v>4890</v>
      </c>
    </row>
    <row r="2214" spans="1:22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1.1438333333333333</v>
      </c>
      <c r="P2214" s="7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2">
        <f t="shared" si="204"/>
        <v>41548.747418981482</v>
      </c>
      <c r="T2214" s="12">
        <f t="shared" si="205"/>
        <v>41582.041666666664</v>
      </c>
      <c r="U2214" s="7">
        <f>Data[[#This Row],[goal]]*VLOOKUP(Data[[#This Row],[currency]], 'Exchange Rates'!$A$1:$C$14, 3, 0)</f>
        <v>6000</v>
      </c>
      <c r="V2214" s="7">
        <f>Data[[#This Row],[pledged]]*VLOOKUP(Data[[#This Row],[currency]], 'Exchange Rates'!$A$1:$C$14, 3, 0)</f>
        <v>6863</v>
      </c>
    </row>
    <row r="2215" spans="1:22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</v>
      </c>
      <c r="P2215" s="7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2">
        <f t="shared" si="204"/>
        <v>42109.826145833329</v>
      </c>
      <c r="T2215" s="12">
        <f t="shared" si="205"/>
        <v>42139.826145833329</v>
      </c>
      <c r="U2215" s="7">
        <f>Data[[#This Row],[goal]]*VLOOKUP(Data[[#This Row],[currency]], 'Exchange Rates'!$A$1:$C$14, 3, 0)</f>
        <v>5</v>
      </c>
      <c r="V2215" s="7">
        <f>Data[[#This Row],[pledged]]*VLOOKUP(Data[[#This Row],[currency]], 'Exchange Rates'!$A$1:$C$14, 3, 0)</f>
        <v>10</v>
      </c>
    </row>
    <row r="2216" spans="1:22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2.9250166666666666</v>
      </c>
      <c r="P2216" s="7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2">
        <f t="shared" si="204"/>
        <v>41646.792222222226</v>
      </c>
      <c r="T2216" s="12">
        <f t="shared" si="205"/>
        <v>41676.792222222226</v>
      </c>
      <c r="U2216" s="7">
        <f>Data[[#This Row],[goal]]*VLOOKUP(Data[[#This Row],[currency]], 'Exchange Rates'!$A$1:$C$14, 3, 0)</f>
        <v>600</v>
      </c>
      <c r="V2216" s="7">
        <f>Data[[#This Row],[pledged]]*VLOOKUP(Data[[#This Row],[currency]], 'Exchange Rates'!$A$1:$C$14, 3, 0)</f>
        <v>1755.01</v>
      </c>
    </row>
    <row r="2217" spans="1:22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1.5636363636363637</v>
      </c>
      <c r="P2217" s="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2">
        <f t="shared" si="204"/>
        <v>40958.717268518521</v>
      </c>
      <c r="T2217" s="12">
        <f t="shared" si="205"/>
        <v>40981.290972222225</v>
      </c>
      <c r="U2217" s="7">
        <f>Data[[#This Row],[goal]]*VLOOKUP(Data[[#This Row],[currency]], 'Exchange Rates'!$A$1:$C$14, 3, 0)</f>
        <v>550</v>
      </c>
      <c r="V2217" s="7">
        <f>Data[[#This Row],[pledged]]*VLOOKUP(Data[[#This Row],[currency]], 'Exchange Rates'!$A$1:$C$14, 3, 0)</f>
        <v>860</v>
      </c>
    </row>
    <row r="2218" spans="1:22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1.0566666666666666</v>
      </c>
      <c r="P2218" s="7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2">
        <f t="shared" si="204"/>
        <v>42194.751678240747</v>
      </c>
      <c r="T2218" s="12">
        <f t="shared" si="205"/>
        <v>42208.751678240747</v>
      </c>
      <c r="U2218" s="7">
        <f>Data[[#This Row],[goal]]*VLOOKUP(Data[[#This Row],[currency]], 'Exchange Rates'!$A$1:$C$14, 3, 0)</f>
        <v>300</v>
      </c>
      <c r="V2218" s="7">
        <f>Data[[#This Row],[pledged]]*VLOOKUP(Data[[#This Row],[currency]], 'Exchange Rates'!$A$1:$C$14, 3, 0)</f>
        <v>317</v>
      </c>
    </row>
    <row r="2219" spans="1:22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1.0119047619047619</v>
      </c>
      <c r="P2219" s="7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2">
        <f t="shared" si="204"/>
        <v>42299.776770833334</v>
      </c>
      <c r="T2219" s="12">
        <f t="shared" si="205"/>
        <v>42310.333333333328</v>
      </c>
      <c r="U2219" s="7">
        <f>Data[[#This Row],[goal]]*VLOOKUP(Data[[#This Row],[currency]], 'Exchange Rates'!$A$1:$C$14, 3, 0)</f>
        <v>420</v>
      </c>
      <c r="V2219" s="7">
        <f>Data[[#This Row],[pledged]]*VLOOKUP(Data[[#This Row],[currency]], 'Exchange Rates'!$A$1:$C$14, 3, 0)</f>
        <v>425</v>
      </c>
    </row>
    <row r="2220" spans="1:22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1.2283299999999999</v>
      </c>
      <c r="P2220" s="7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2">
        <f t="shared" si="204"/>
        <v>41127.812303240738</v>
      </c>
      <c r="T2220" s="12">
        <f t="shared" si="205"/>
        <v>41150</v>
      </c>
      <c r="U2220" s="7">
        <f>Data[[#This Row],[goal]]*VLOOKUP(Data[[#This Row],[currency]], 'Exchange Rates'!$A$1:$C$14, 3, 0)</f>
        <v>2000</v>
      </c>
      <c r="V2220" s="7">
        <f>Data[[#This Row],[pledged]]*VLOOKUP(Data[[#This Row],[currency]], 'Exchange Rates'!$A$1:$C$14, 3, 0)</f>
        <v>2456.66</v>
      </c>
    </row>
    <row r="2221" spans="1:22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1.0149999999999999</v>
      </c>
      <c r="P2221" s="7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2">
        <f t="shared" si="204"/>
        <v>42205.718888888892</v>
      </c>
      <c r="T2221" s="12">
        <f t="shared" si="205"/>
        <v>42235.718888888892</v>
      </c>
      <c r="U2221" s="7">
        <f>Data[[#This Row],[goal]]*VLOOKUP(Data[[#This Row],[currency]], 'Exchange Rates'!$A$1:$C$14, 3, 0)</f>
        <v>1000</v>
      </c>
      <c r="V2221" s="7">
        <f>Data[[#This Row],[pledged]]*VLOOKUP(Data[[#This Row],[currency]], 'Exchange Rates'!$A$1:$C$14, 3, 0)</f>
        <v>1015</v>
      </c>
    </row>
    <row r="2222" spans="1:22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1.0114285714285713</v>
      </c>
      <c r="P2222" s="7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2">
        <f t="shared" si="204"/>
        <v>41452.060601851852</v>
      </c>
      <c r="T2222" s="12">
        <f t="shared" si="205"/>
        <v>41482.060601851852</v>
      </c>
      <c r="U2222" s="7">
        <f>Data[[#This Row],[goal]]*VLOOKUP(Data[[#This Row],[currency]], 'Exchange Rates'!$A$1:$C$14, 3, 0)</f>
        <v>3500</v>
      </c>
      <c r="V2222" s="7">
        <f>Data[[#This Row],[pledged]]*VLOOKUP(Data[[#This Row],[currency]], 'Exchange Rates'!$A$1:$C$14, 3, 0)</f>
        <v>3540</v>
      </c>
    </row>
    <row r="2223" spans="1:22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1.0811999999999999</v>
      </c>
      <c r="P2223" s="7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2">
        <f t="shared" si="204"/>
        <v>42452.666770833333</v>
      </c>
      <c r="T2223" s="12">
        <f t="shared" si="205"/>
        <v>42483</v>
      </c>
      <c r="U2223" s="7">
        <f>Data[[#This Row],[goal]]*VLOOKUP(Data[[#This Row],[currency]], 'Exchange Rates'!$A$1:$C$14, 3, 0)</f>
        <v>7500</v>
      </c>
      <c r="V2223" s="7">
        <f>Data[[#This Row],[pledged]]*VLOOKUP(Data[[#This Row],[currency]], 'Exchange Rates'!$A$1:$C$14, 3, 0)</f>
        <v>8109</v>
      </c>
    </row>
    <row r="2224" spans="1:22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1.6259999999999999</v>
      </c>
      <c r="P2224" s="7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2">
        <f t="shared" si="204"/>
        <v>40906.787581018521</v>
      </c>
      <c r="T2224" s="12">
        <f t="shared" si="205"/>
        <v>40936.787581018521</v>
      </c>
      <c r="U2224" s="7">
        <f>Data[[#This Row],[goal]]*VLOOKUP(Data[[#This Row],[currency]], 'Exchange Rates'!$A$1:$C$14, 3, 0)</f>
        <v>500</v>
      </c>
      <c r="V2224" s="7">
        <f>Data[[#This Row],[pledged]]*VLOOKUP(Data[[#This Row],[currency]], 'Exchange Rates'!$A$1:$C$14, 3, 0)</f>
        <v>813</v>
      </c>
    </row>
    <row r="2225" spans="1:22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1.0580000000000001</v>
      </c>
      <c r="P2225" s="7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2">
        <f t="shared" si="204"/>
        <v>42152.640833333338</v>
      </c>
      <c r="T2225" s="12">
        <f t="shared" si="205"/>
        <v>42182.640833333338</v>
      </c>
      <c r="U2225" s="7">
        <f>Data[[#This Row],[goal]]*VLOOKUP(Data[[#This Row],[currency]], 'Exchange Rates'!$A$1:$C$14, 3, 0)</f>
        <v>25740</v>
      </c>
      <c r="V2225" s="7">
        <f>Data[[#This Row],[pledged]]*VLOOKUP(Data[[#This Row],[currency]], 'Exchange Rates'!$A$1:$C$14, 3, 0)</f>
        <v>27232.920000000002</v>
      </c>
    </row>
    <row r="2226" spans="1:22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2.4315000000000002</v>
      </c>
      <c r="P2226" s="7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2">
        <f t="shared" si="204"/>
        <v>42644.667534722219</v>
      </c>
      <c r="T2226" s="12">
        <f t="shared" si="205"/>
        <v>42672.791666666672</v>
      </c>
      <c r="U2226" s="7">
        <f>Data[[#This Row],[goal]]*VLOOKUP(Data[[#This Row],[currency]], 'Exchange Rates'!$A$1:$C$14, 3, 0)</f>
        <v>10000</v>
      </c>
      <c r="V2226" s="7">
        <f>Data[[#This Row],[pledged]]*VLOOKUP(Data[[#This Row],[currency]], 'Exchange Rates'!$A$1:$C$14, 3, 0)</f>
        <v>24315</v>
      </c>
    </row>
    <row r="2227" spans="1:22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9.4483338095238096</v>
      </c>
      <c r="P2227" s="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2">
        <f t="shared" si="204"/>
        <v>41873.79184027778</v>
      </c>
      <c r="T2227" s="12">
        <f t="shared" si="205"/>
        <v>41903.79184027778</v>
      </c>
      <c r="U2227" s="7">
        <f>Data[[#This Row],[goal]]*VLOOKUP(Data[[#This Row],[currency]], 'Exchange Rates'!$A$1:$C$14, 3, 0)</f>
        <v>16170</v>
      </c>
      <c r="V2227" s="7">
        <f>Data[[#This Row],[pledged]]*VLOOKUP(Data[[#This Row],[currency]], 'Exchange Rates'!$A$1:$C$14, 3, 0)</f>
        <v>152779.5577</v>
      </c>
    </row>
    <row r="2228" spans="1:22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1.0846283333333333</v>
      </c>
      <c r="P2228" s="7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2">
        <f t="shared" si="204"/>
        <v>42381.79886574074</v>
      </c>
      <c r="T2228" s="12">
        <f t="shared" si="205"/>
        <v>42412.207638888889</v>
      </c>
      <c r="U2228" s="7">
        <f>Data[[#This Row],[goal]]*VLOOKUP(Data[[#This Row],[currency]], 'Exchange Rates'!$A$1:$C$14, 3, 0)</f>
        <v>18000</v>
      </c>
      <c r="V2228" s="7">
        <f>Data[[#This Row],[pledged]]*VLOOKUP(Data[[#This Row],[currency]], 'Exchange Rates'!$A$1:$C$14, 3, 0)</f>
        <v>19523.310000000001</v>
      </c>
    </row>
    <row r="2229" spans="1:22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1.5737692307692308</v>
      </c>
      <c r="P2229" s="7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2">
        <f t="shared" si="204"/>
        <v>41561.807349537034</v>
      </c>
      <c r="T2229" s="12">
        <f t="shared" si="205"/>
        <v>41591.849016203705</v>
      </c>
      <c r="U2229" s="7">
        <f>Data[[#This Row],[goal]]*VLOOKUP(Data[[#This Row],[currency]], 'Exchange Rates'!$A$1:$C$14, 3, 0)</f>
        <v>10010</v>
      </c>
      <c r="V2229" s="7">
        <f>Data[[#This Row],[pledged]]*VLOOKUP(Data[[#This Row],[currency]], 'Exchange Rates'!$A$1:$C$14, 3, 0)</f>
        <v>15753.43</v>
      </c>
    </row>
    <row r="2230" spans="1:22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11.744899999999999</v>
      </c>
      <c r="P2230" s="7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2">
        <f t="shared" si="204"/>
        <v>42202.278194444443</v>
      </c>
      <c r="T2230" s="12">
        <f t="shared" si="205"/>
        <v>42232.278194444443</v>
      </c>
      <c r="U2230" s="7">
        <f>Data[[#This Row],[goal]]*VLOOKUP(Data[[#This Row],[currency]], 'Exchange Rates'!$A$1:$C$14, 3, 0)</f>
        <v>840</v>
      </c>
      <c r="V2230" s="7">
        <f>Data[[#This Row],[pledged]]*VLOOKUP(Data[[#This Row],[currency]], 'Exchange Rates'!$A$1:$C$14, 3, 0)</f>
        <v>9865.7159999999985</v>
      </c>
    </row>
    <row r="2231" spans="1:22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1.7104755366949576</v>
      </c>
      <c r="P2231" s="7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2">
        <f t="shared" si="204"/>
        <v>41484.664247685185</v>
      </c>
      <c r="T2231" s="12">
        <f t="shared" si="205"/>
        <v>41520.166666666664</v>
      </c>
      <c r="U2231" s="7">
        <f>Data[[#This Row],[goal]]*VLOOKUP(Data[[#This Row],[currency]], 'Exchange Rates'!$A$1:$C$14, 3, 0)</f>
        <v>8012</v>
      </c>
      <c r="V2231" s="7">
        <f>Data[[#This Row],[pledged]]*VLOOKUP(Data[[#This Row],[currency]], 'Exchange Rates'!$A$1:$C$14, 3, 0)</f>
        <v>13704.33</v>
      </c>
    </row>
    <row r="2232" spans="1:22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1.2595294117647058</v>
      </c>
      <c r="P2232" s="7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2">
        <f t="shared" si="204"/>
        <v>41724.881099537037</v>
      </c>
      <c r="T2232" s="12">
        <f t="shared" si="205"/>
        <v>41754.881099537037</v>
      </c>
      <c r="U2232" s="7">
        <f>Data[[#This Row],[goal]]*VLOOKUP(Data[[#This Row],[currency]], 'Exchange Rates'!$A$1:$C$14, 3, 0)</f>
        <v>8500</v>
      </c>
      <c r="V2232" s="7">
        <f>Data[[#This Row],[pledged]]*VLOOKUP(Data[[#This Row],[currency]], 'Exchange Rates'!$A$1:$C$14, 3, 0)</f>
        <v>10706</v>
      </c>
    </row>
    <row r="2233" spans="1:22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12.121296000000001</v>
      </c>
      <c r="P2233" s="7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2">
        <f t="shared" si="204"/>
        <v>41423.910891203705</v>
      </c>
      <c r="T2233" s="12">
        <f t="shared" si="205"/>
        <v>41450.208333333336</v>
      </c>
      <c r="U2233" s="7">
        <f>Data[[#This Row],[goal]]*VLOOKUP(Data[[#This Row],[currency]], 'Exchange Rates'!$A$1:$C$14, 3, 0)</f>
        <v>2500</v>
      </c>
      <c r="V2233" s="7">
        <f>Data[[#This Row],[pledged]]*VLOOKUP(Data[[#This Row],[currency]], 'Exchange Rates'!$A$1:$C$14, 3, 0)</f>
        <v>30303.24</v>
      </c>
    </row>
    <row r="2234" spans="1:22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4.9580000000000002</v>
      </c>
      <c r="P2234" s="7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2">
        <f t="shared" si="204"/>
        <v>41806.794074074074</v>
      </c>
      <c r="T2234" s="12">
        <f t="shared" si="205"/>
        <v>41839.125</v>
      </c>
      <c r="U2234" s="7">
        <f>Data[[#This Row],[goal]]*VLOOKUP(Data[[#This Row],[currency]], 'Exchange Rates'!$A$1:$C$14, 3, 0)</f>
        <v>5000</v>
      </c>
      <c r="V2234" s="7">
        <f>Data[[#This Row],[pledged]]*VLOOKUP(Data[[#This Row],[currency]], 'Exchange Rates'!$A$1:$C$14, 3, 0)</f>
        <v>24790</v>
      </c>
    </row>
    <row r="2235" spans="1:22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3.3203999999999998</v>
      </c>
      <c r="P2235" s="7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2">
        <f t="shared" si="204"/>
        <v>42331.378923611104</v>
      </c>
      <c r="T2235" s="12">
        <f t="shared" si="205"/>
        <v>42352</v>
      </c>
      <c r="U2235" s="7">
        <f>Data[[#This Row],[goal]]*VLOOKUP(Data[[#This Row],[currency]], 'Exchange Rates'!$A$1:$C$14, 3, 0)</f>
        <v>1925</v>
      </c>
      <c r="V2235" s="7">
        <f>Data[[#This Row],[pledged]]*VLOOKUP(Data[[#This Row],[currency]], 'Exchange Rates'!$A$1:$C$14, 3, 0)</f>
        <v>6391.77</v>
      </c>
    </row>
    <row r="2236" spans="1:22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11.65</v>
      </c>
      <c r="P2236" s="7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2">
        <f t="shared" si="204"/>
        <v>42710.824618055558</v>
      </c>
      <c r="T2236" s="12">
        <f t="shared" si="205"/>
        <v>42740.824618055558</v>
      </c>
      <c r="U2236" s="7">
        <f>Data[[#This Row],[goal]]*VLOOKUP(Data[[#This Row],[currency]], 'Exchange Rates'!$A$1:$C$14, 3, 0)</f>
        <v>100</v>
      </c>
      <c r="V2236" s="7">
        <f>Data[[#This Row],[pledged]]*VLOOKUP(Data[[#This Row],[currency]], 'Exchange Rates'!$A$1:$C$14, 3, 0)</f>
        <v>1165</v>
      </c>
    </row>
    <row r="2237" spans="1:22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1.5331538461538461</v>
      </c>
      <c r="P2237" s="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2">
        <f t="shared" si="204"/>
        <v>42062.022118055553</v>
      </c>
      <c r="T2237" s="12">
        <f t="shared" si="205"/>
        <v>42091.980451388896</v>
      </c>
      <c r="U2237" s="7">
        <f>Data[[#This Row],[goal]]*VLOOKUP(Data[[#This Row],[currency]], 'Exchange Rates'!$A$1:$C$14, 3, 0)</f>
        <v>17160</v>
      </c>
      <c r="V2237" s="7">
        <f>Data[[#This Row],[pledged]]*VLOOKUP(Data[[#This Row],[currency]], 'Exchange Rates'!$A$1:$C$14, 3, 0)</f>
        <v>26308.920000000002</v>
      </c>
    </row>
    <row r="2238" spans="1:22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5.3710714285714287</v>
      </c>
      <c r="P2238" s="7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2">
        <f t="shared" si="204"/>
        <v>42371.617164351846</v>
      </c>
      <c r="T2238" s="12">
        <f t="shared" si="205"/>
        <v>42401.617164351846</v>
      </c>
      <c r="U2238" s="7">
        <f>Data[[#This Row],[goal]]*VLOOKUP(Data[[#This Row],[currency]], 'Exchange Rates'!$A$1:$C$14, 3, 0)</f>
        <v>2800</v>
      </c>
      <c r="V2238" s="7">
        <f>Data[[#This Row],[pledged]]*VLOOKUP(Data[[#This Row],[currency]], 'Exchange Rates'!$A$1:$C$14, 3, 0)</f>
        <v>15039</v>
      </c>
    </row>
    <row r="2239" spans="1:22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3.5292777777777777</v>
      </c>
      <c r="P2239" s="7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2">
        <f t="shared" si="204"/>
        <v>41915.003275462965</v>
      </c>
      <c r="T2239" s="12">
        <f t="shared" si="205"/>
        <v>41955.332638888889</v>
      </c>
      <c r="U2239" s="7">
        <f>Data[[#This Row],[goal]]*VLOOKUP(Data[[#This Row],[currency]], 'Exchange Rates'!$A$1:$C$14, 3, 0)</f>
        <v>18000</v>
      </c>
      <c r="V2239" s="7">
        <f>Data[[#This Row],[pledged]]*VLOOKUP(Data[[#This Row],[currency]], 'Exchange Rates'!$A$1:$C$14, 3, 0)</f>
        <v>63527</v>
      </c>
    </row>
    <row r="2240" spans="1:22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1.3740000000000001</v>
      </c>
      <c r="P2240" s="7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2">
        <f t="shared" si="204"/>
        <v>42774.621712962966</v>
      </c>
      <c r="T2240" s="12">
        <f t="shared" si="205"/>
        <v>42804.621712962966</v>
      </c>
      <c r="U2240" s="7">
        <f>Data[[#This Row],[goal]]*VLOOKUP(Data[[#This Row],[currency]], 'Exchange Rates'!$A$1:$C$14, 3, 0)</f>
        <v>3360</v>
      </c>
      <c r="V2240" s="7">
        <f>Data[[#This Row],[pledged]]*VLOOKUP(Data[[#This Row],[currency]], 'Exchange Rates'!$A$1:$C$14, 3, 0)</f>
        <v>4616.6399999999994</v>
      </c>
    </row>
    <row r="2241" spans="1:22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1.2802667999999999</v>
      </c>
      <c r="P2241" s="7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2">
        <f t="shared" si="204"/>
        <v>41572.958495370374</v>
      </c>
      <c r="T2241" s="12">
        <f t="shared" si="205"/>
        <v>41609.168055555558</v>
      </c>
      <c r="U2241" s="7">
        <f>Data[[#This Row],[goal]]*VLOOKUP(Data[[#This Row],[currency]], 'Exchange Rates'!$A$1:$C$14, 3, 0)</f>
        <v>25000</v>
      </c>
      <c r="V2241" s="7">
        <f>Data[[#This Row],[pledged]]*VLOOKUP(Data[[#This Row],[currency]], 'Exchange Rates'!$A$1:$C$14, 3, 0)</f>
        <v>32006.67</v>
      </c>
    </row>
    <row r="2242" spans="1:22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2.7067999999999999</v>
      </c>
      <c r="P2242" s="7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2">
        <f t="shared" ref="S2242:S2305" si="210">(((J2242/60)/60)/24)+DATE(1970,1,1)</f>
        <v>42452.825740740736</v>
      </c>
      <c r="T2242" s="12">
        <f t="shared" ref="T2242:T2305" si="211">(((I2242/60)/60)/24)+DATE(1970,1,1)</f>
        <v>42482.825740740736</v>
      </c>
      <c r="U2242" s="7">
        <f>Data[[#This Row],[goal]]*VLOOKUP(Data[[#This Row],[currency]], 'Exchange Rates'!$A$1:$C$14, 3, 0)</f>
        <v>5000</v>
      </c>
      <c r="V2242" s="7">
        <f>Data[[#This Row],[pledged]]*VLOOKUP(Data[[#This Row],[currency]], 'Exchange Rates'!$A$1:$C$14, 3, 0)</f>
        <v>13534</v>
      </c>
    </row>
    <row r="2243" spans="1:22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E2243/D2243</f>
        <v>8.0640000000000001</v>
      </c>
      <c r="P2243" s="7">
        <f t="shared" ref="P2243:P2306" si="213">IF(L2243 = 0, 0, E2243/L2243)</f>
        <v>49.472392638036808</v>
      </c>
      <c r="Q2243" t="str">
        <f t="shared" ref="Q2243:Q2306" si="214">MID(N2243, 1, FIND("/", N2243)-1)</f>
        <v>games</v>
      </c>
      <c r="R2243" t="str">
        <f t="shared" ref="R2243:R2306" si="215">MID(N2243,  FIND("/", N2243)+1, 100)</f>
        <v>tabletop games</v>
      </c>
      <c r="S2243" s="12">
        <f t="shared" si="210"/>
        <v>42766.827546296292</v>
      </c>
      <c r="T2243" s="12">
        <f t="shared" si="211"/>
        <v>42796.827546296292</v>
      </c>
      <c r="U2243" s="7">
        <f>Data[[#This Row],[goal]]*VLOOKUP(Data[[#This Row],[currency]], 'Exchange Rates'!$A$1:$C$14, 3, 0)</f>
        <v>770</v>
      </c>
      <c r="V2243" s="7">
        <f>Data[[#This Row],[pledged]]*VLOOKUP(Data[[#This Row],[currency]], 'Exchange Rates'!$A$1:$C$14, 3, 0)</f>
        <v>6209.28</v>
      </c>
    </row>
    <row r="2244" spans="1:22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13.600976000000001</v>
      </c>
      <c r="P2244" s="7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2">
        <f t="shared" si="210"/>
        <v>41569.575613425928</v>
      </c>
      <c r="T2244" s="12">
        <f t="shared" si="211"/>
        <v>41605.126388888886</v>
      </c>
      <c r="U2244" s="7">
        <f>Data[[#This Row],[goal]]*VLOOKUP(Data[[#This Row],[currency]], 'Exchange Rates'!$A$1:$C$14, 3, 0)</f>
        <v>10000</v>
      </c>
      <c r="V2244" s="7">
        <f>Data[[#This Row],[pledged]]*VLOOKUP(Data[[#This Row],[currency]], 'Exchange Rates'!$A$1:$C$14, 3, 0)</f>
        <v>136009.76</v>
      </c>
    </row>
    <row r="2245" spans="1:22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9302.5</v>
      </c>
      <c r="P2245" s="7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2">
        <f t="shared" si="210"/>
        <v>42800.751041666663</v>
      </c>
      <c r="T2245" s="12">
        <f t="shared" si="211"/>
        <v>42807.125</v>
      </c>
      <c r="U2245" s="7">
        <f>Data[[#This Row],[goal]]*VLOOKUP(Data[[#This Row],[currency]], 'Exchange Rates'!$A$1:$C$14, 3, 0)</f>
        <v>1</v>
      </c>
      <c r="V2245" s="7">
        <f>Data[[#This Row],[pledged]]*VLOOKUP(Data[[#This Row],[currency]], 'Exchange Rates'!$A$1:$C$14, 3, 0)</f>
        <v>9302.5</v>
      </c>
    </row>
    <row r="2246" spans="1:22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3.7702</v>
      </c>
      <c r="P2246" s="7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2">
        <f t="shared" si="210"/>
        <v>42647.818819444445</v>
      </c>
      <c r="T2246" s="12">
        <f t="shared" si="211"/>
        <v>42659.854166666672</v>
      </c>
      <c r="U2246" s="7">
        <f>Data[[#This Row],[goal]]*VLOOKUP(Data[[#This Row],[currency]], 'Exchange Rates'!$A$1:$C$14, 3, 0)</f>
        <v>5000</v>
      </c>
      <c r="V2246" s="7">
        <f>Data[[#This Row],[pledged]]*VLOOKUP(Data[[#This Row],[currency]], 'Exchange Rates'!$A$1:$C$14, 3, 0)</f>
        <v>18851</v>
      </c>
    </row>
    <row r="2247" spans="1:22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26.47025</v>
      </c>
      <c r="P2247" s="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2">
        <f t="shared" si="210"/>
        <v>41660.708530092597</v>
      </c>
      <c r="T2247" s="12">
        <f t="shared" si="211"/>
        <v>41691.75</v>
      </c>
      <c r="U2247" s="7">
        <f>Data[[#This Row],[goal]]*VLOOKUP(Data[[#This Row],[currency]], 'Exchange Rates'!$A$1:$C$14, 3, 0)</f>
        <v>4000</v>
      </c>
      <c r="V2247" s="7">
        <f>Data[[#This Row],[pledged]]*VLOOKUP(Data[[#This Row],[currency]], 'Exchange Rates'!$A$1:$C$14, 3, 0)</f>
        <v>105881</v>
      </c>
    </row>
    <row r="2248" spans="1:22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1.0012000000000001</v>
      </c>
      <c r="P2248" s="7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2">
        <f t="shared" si="210"/>
        <v>42221.79178240741</v>
      </c>
      <c r="T2248" s="12">
        <f t="shared" si="211"/>
        <v>42251.79178240741</v>
      </c>
      <c r="U2248" s="7">
        <f>Data[[#This Row],[goal]]*VLOOKUP(Data[[#This Row],[currency]], 'Exchange Rates'!$A$1:$C$14, 3, 0)</f>
        <v>1925</v>
      </c>
      <c r="V2248" s="7">
        <f>Data[[#This Row],[pledged]]*VLOOKUP(Data[[#This Row],[currency]], 'Exchange Rates'!$A$1:$C$14, 3, 0)</f>
        <v>1927.31</v>
      </c>
    </row>
    <row r="2249" spans="1:22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1.0445405405405406</v>
      </c>
      <c r="P2249" s="7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2">
        <f t="shared" si="210"/>
        <v>42200.666261574079</v>
      </c>
      <c r="T2249" s="12">
        <f t="shared" si="211"/>
        <v>42214.666261574079</v>
      </c>
      <c r="U2249" s="7">
        <f>Data[[#This Row],[goal]]*VLOOKUP(Data[[#This Row],[currency]], 'Exchange Rates'!$A$1:$C$14, 3, 0)</f>
        <v>18500</v>
      </c>
      <c r="V2249" s="7">
        <f>Data[[#This Row],[pledged]]*VLOOKUP(Data[[#This Row],[currency]], 'Exchange Rates'!$A$1:$C$14, 3, 0)</f>
        <v>19324</v>
      </c>
    </row>
    <row r="2250" spans="1:22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1.0721428571428571</v>
      </c>
      <c r="P2250" s="7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2">
        <f t="shared" si="210"/>
        <v>42688.875902777778</v>
      </c>
      <c r="T2250" s="12">
        <f t="shared" si="211"/>
        <v>42718.875902777778</v>
      </c>
      <c r="U2250" s="7">
        <f>Data[[#This Row],[goal]]*VLOOKUP(Data[[#This Row],[currency]], 'Exchange Rates'!$A$1:$C$14, 3, 0)</f>
        <v>5390</v>
      </c>
      <c r="V2250" s="7">
        <f>Data[[#This Row],[pledged]]*VLOOKUP(Data[[#This Row],[currency]], 'Exchange Rates'!$A$1:$C$14, 3, 0)</f>
        <v>5778.85</v>
      </c>
    </row>
    <row r="2251" spans="1:22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1.6877142857142857</v>
      </c>
      <c r="P2251" s="7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2">
        <f t="shared" si="210"/>
        <v>41336.703298611108</v>
      </c>
      <c r="T2251" s="12">
        <f t="shared" si="211"/>
        <v>41366.661631944444</v>
      </c>
      <c r="U2251" s="7">
        <f>Data[[#This Row],[goal]]*VLOOKUP(Data[[#This Row],[currency]], 'Exchange Rates'!$A$1:$C$14, 3, 0)</f>
        <v>3500</v>
      </c>
      <c r="V2251" s="7">
        <f>Data[[#This Row],[pledged]]*VLOOKUP(Data[[#This Row],[currency]], 'Exchange Rates'!$A$1:$C$14, 3, 0)</f>
        <v>5907</v>
      </c>
    </row>
    <row r="2252" spans="1:22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9.7511200000000002</v>
      </c>
      <c r="P2252" s="7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2">
        <f t="shared" si="210"/>
        <v>42677.005474537036</v>
      </c>
      <c r="T2252" s="12">
        <f t="shared" si="211"/>
        <v>42707.0471412037</v>
      </c>
      <c r="U2252" s="7">
        <f>Data[[#This Row],[goal]]*VLOOKUP(Data[[#This Row],[currency]], 'Exchange Rates'!$A$1:$C$14, 3, 0)</f>
        <v>25000</v>
      </c>
      <c r="V2252" s="7">
        <f>Data[[#This Row],[pledged]]*VLOOKUP(Data[[#This Row],[currency]], 'Exchange Rates'!$A$1:$C$14, 3, 0)</f>
        <v>243778</v>
      </c>
    </row>
    <row r="2253" spans="1:22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1.3444929411764706</v>
      </c>
      <c r="P2253" s="7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2">
        <f t="shared" si="210"/>
        <v>41846.34579861111</v>
      </c>
      <c r="T2253" s="12">
        <f t="shared" si="211"/>
        <v>41867.34579861111</v>
      </c>
      <c r="U2253" s="7">
        <f>Data[[#This Row],[goal]]*VLOOKUP(Data[[#This Row],[currency]], 'Exchange Rates'!$A$1:$C$14, 3, 0)</f>
        <v>8500</v>
      </c>
      <c r="V2253" s="7">
        <f>Data[[#This Row],[pledged]]*VLOOKUP(Data[[#This Row],[currency]], 'Exchange Rates'!$A$1:$C$14, 3, 0)</f>
        <v>11428.19</v>
      </c>
    </row>
    <row r="2254" spans="1:22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2.722777777777778</v>
      </c>
      <c r="P2254" s="7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2">
        <f t="shared" si="210"/>
        <v>42573.327986111108</v>
      </c>
      <c r="T2254" s="12">
        <f t="shared" si="211"/>
        <v>42588.327986111108</v>
      </c>
      <c r="U2254" s="7">
        <f>Data[[#This Row],[goal]]*VLOOKUP(Data[[#This Row],[currency]], 'Exchange Rates'!$A$1:$C$14, 3, 0)</f>
        <v>7560</v>
      </c>
      <c r="V2254" s="7">
        <f>Data[[#This Row],[pledged]]*VLOOKUP(Data[[#This Row],[currency]], 'Exchange Rates'!$A$1:$C$14, 3, 0)</f>
        <v>20584.2</v>
      </c>
    </row>
    <row r="2255" spans="1:22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1.1268750000000001</v>
      </c>
      <c r="P2255" s="7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2">
        <f t="shared" si="210"/>
        <v>42296.631331018521</v>
      </c>
      <c r="T2255" s="12">
        <f t="shared" si="211"/>
        <v>42326.672997685186</v>
      </c>
      <c r="U2255" s="7">
        <f>Data[[#This Row],[goal]]*VLOOKUP(Data[[#This Row],[currency]], 'Exchange Rates'!$A$1:$C$14, 3, 0)</f>
        <v>8000</v>
      </c>
      <c r="V2255" s="7">
        <f>Data[[#This Row],[pledged]]*VLOOKUP(Data[[#This Row],[currency]], 'Exchange Rates'!$A$1:$C$14, 3, 0)</f>
        <v>9015</v>
      </c>
    </row>
    <row r="2256" spans="1:22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4.5979999999999999</v>
      </c>
      <c r="P2256" s="7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2">
        <f t="shared" si="210"/>
        <v>42752.647777777776</v>
      </c>
      <c r="T2256" s="12">
        <f t="shared" si="211"/>
        <v>42759.647777777776</v>
      </c>
      <c r="U2256" s="7">
        <f>Data[[#This Row],[goal]]*VLOOKUP(Data[[#This Row],[currency]], 'Exchange Rates'!$A$1:$C$14, 3, 0)</f>
        <v>500</v>
      </c>
      <c r="V2256" s="7">
        <f>Data[[#This Row],[pledged]]*VLOOKUP(Data[[#This Row],[currency]], 'Exchange Rates'!$A$1:$C$14, 3, 0)</f>
        <v>2299</v>
      </c>
    </row>
    <row r="2257" spans="1:22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2.8665822784810127</v>
      </c>
      <c r="P2257" s="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2">
        <f t="shared" si="210"/>
        <v>42467.951979166668</v>
      </c>
      <c r="T2257" s="12">
        <f t="shared" si="211"/>
        <v>42497.951979166668</v>
      </c>
      <c r="U2257" s="7">
        <f>Data[[#This Row],[goal]]*VLOOKUP(Data[[#This Row],[currency]], 'Exchange Rates'!$A$1:$C$14, 3, 0)</f>
        <v>3950</v>
      </c>
      <c r="V2257" s="7">
        <f>Data[[#This Row],[pledged]]*VLOOKUP(Data[[#This Row],[currency]], 'Exchange Rates'!$A$1:$C$14, 3, 0)</f>
        <v>11323</v>
      </c>
    </row>
    <row r="2258" spans="1:22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2.2270833333333333</v>
      </c>
      <c r="P2258" s="7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2">
        <f t="shared" si="210"/>
        <v>42682.451921296291</v>
      </c>
      <c r="T2258" s="12">
        <f t="shared" si="211"/>
        <v>42696.451921296291</v>
      </c>
      <c r="U2258" s="7">
        <f>Data[[#This Row],[goal]]*VLOOKUP(Data[[#This Row],[currency]], 'Exchange Rates'!$A$1:$C$14, 3, 0)</f>
        <v>369.6</v>
      </c>
      <c r="V2258" s="7">
        <f>Data[[#This Row],[pledged]]*VLOOKUP(Data[[#This Row],[currency]], 'Exchange Rates'!$A$1:$C$14, 3, 0)</f>
        <v>823.13</v>
      </c>
    </row>
    <row r="2259" spans="1:22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6.3613999999999997</v>
      </c>
      <c r="P2259" s="7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2">
        <f t="shared" si="210"/>
        <v>42505.936678240745</v>
      </c>
      <c r="T2259" s="12">
        <f t="shared" si="211"/>
        <v>42540.958333333328</v>
      </c>
      <c r="U2259" s="7">
        <f>Data[[#This Row],[goal]]*VLOOKUP(Data[[#This Row],[currency]], 'Exchange Rates'!$A$1:$C$14, 3, 0)</f>
        <v>1925</v>
      </c>
      <c r="V2259" s="7">
        <f>Data[[#This Row],[pledged]]*VLOOKUP(Data[[#This Row],[currency]], 'Exchange Rates'!$A$1:$C$14, 3, 0)</f>
        <v>12245.695</v>
      </c>
    </row>
    <row r="2260" spans="1:22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1.4650000000000001</v>
      </c>
      <c r="P2260" s="7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2">
        <f t="shared" si="210"/>
        <v>42136.75100694444</v>
      </c>
      <c r="T2260" s="12">
        <f t="shared" si="211"/>
        <v>42166.75100694444</v>
      </c>
      <c r="U2260" s="7">
        <f>Data[[#This Row],[goal]]*VLOOKUP(Data[[#This Row],[currency]], 'Exchange Rates'!$A$1:$C$14, 3, 0)</f>
        <v>2200</v>
      </c>
      <c r="V2260" s="7">
        <f>Data[[#This Row],[pledged]]*VLOOKUP(Data[[#This Row],[currency]], 'Exchange Rates'!$A$1:$C$14, 3, 0)</f>
        <v>3223</v>
      </c>
    </row>
    <row r="2261" spans="1:22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18.670999999999999</v>
      </c>
      <c r="P2261" s="7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2">
        <f t="shared" si="210"/>
        <v>42702.804814814815</v>
      </c>
      <c r="T2261" s="12">
        <f t="shared" si="211"/>
        <v>42712.804814814815</v>
      </c>
      <c r="U2261" s="7">
        <f>Data[[#This Row],[goal]]*VLOOKUP(Data[[#This Row],[currency]], 'Exchange Rates'!$A$1:$C$14, 3, 0)</f>
        <v>770</v>
      </c>
      <c r="V2261" s="7">
        <f>Data[[#This Row],[pledged]]*VLOOKUP(Data[[#This Row],[currency]], 'Exchange Rates'!$A$1:$C$14, 3, 0)</f>
        <v>14376.67</v>
      </c>
    </row>
    <row r="2262" spans="1:22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3.2692000000000001</v>
      </c>
      <c r="P2262" s="7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2">
        <f t="shared" si="210"/>
        <v>41695.016782407409</v>
      </c>
      <c r="T2262" s="12">
        <f t="shared" si="211"/>
        <v>41724.975115740745</v>
      </c>
      <c r="U2262" s="7">
        <f>Data[[#This Row],[goal]]*VLOOKUP(Data[[#This Row],[currency]], 'Exchange Rates'!$A$1:$C$14, 3, 0)</f>
        <v>2500</v>
      </c>
      <c r="V2262" s="7">
        <f>Data[[#This Row],[pledged]]*VLOOKUP(Data[[#This Row],[currency]], 'Exchange Rates'!$A$1:$C$14, 3, 0)</f>
        <v>8173</v>
      </c>
    </row>
    <row r="2263" spans="1:22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7.7949999999999999</v>
      </c>
      <c r="P2263" s="7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2">
        <f t="shared" si="210"/>
        <v>42759.724768518514</v>
      </c>
      <c r="T2263" s="12">
        <f t="shared" si="211"/>
        <v>42780.724768518514</v>
      </c>
      <c r="U2263" s="7">
        <f>Data[[#This Row],[goal]]*VLOOKUP(Data[[#This Row],[currency]], 'Exchange Rates'!$A$1:$C$14, 3, 0)</f>
        <v>1370</v>
      </c>
      <c r="V2263" s="7">
        <f>Data[[#This Row],[pledged]]*VLOOKUP(Data[[#This Row],[currency]], 'Exchange Rates'!$A$1:$C$14, 3, 0)</f>
        <v>10679.150000000001</v>
      </c>
    </row>
    <row r="2264" spans="1:22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1.5415151515151515</v>
      </c>
      <c r="P2264" s="7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2">
        <f t="shared" si="210"/>
        <v>41926.585162037038</v>
      </c>
      <c r="T2264" s="12">
        <f t="shared" si="211"/>
        <v>41961</v>
      </c>
      <c r="U2264" s="7">
        <f>Data[[#This Row],[goal]]*VLOOKUP(Data[[#This Row],[currency]], 'Exchange Rates'!$A$1:$C$14, 3, 0)</f>
        <v>3300</v>
      </c>
      <c r="V2264" s="7">
        <f>Data[[#This Row],[pledged]]*VLOOKUP(Data[[#This Row],[currency]], 'Exchange Rates'!$A$1:$C$14, 3, 0)</f>
        <v>5087</v>
      </c>
    </row>
    <row r="2265" spans="1:22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1.1554666666666666</v>
      </c>
      <c r="P2265" s="7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2">
        <f t="shared" si="210"/>
        <v>42014.832326388889</v>
      </c>
      <c r="T2265" s="12">
        <f t="shared" si="211"/>
        <v>42035.832326388889</v>
      </c>
      <c r="U2265" s="7">
        <f>Data[[#This Row],[goal]]*VLOOKUP(Data[[#This Row],[currency]], 'Exchange Rates'!$A$1:$C$14, 3, 0)</f>
        <v>65925</v>
      </c>
      <c r="V2265" s="7">
        <f>Data[[#This Row],[pledged]]*VLOOKUP(Data[[#This Row],[currency]], 'Exchange Rates'!$A$1:$C$14, 3, 0)</f>
        <v>76174.14</v>
      </c>
    </row>
    <row r="2266" spans="1:22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1.8003333333333333</v>
      </c>
      <c r="P2266" s="7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2">
        <f t="shared" si="210"/>
        <v>42496.582337962958</v>
      </c>
      <c r="T2266" s="12">
        <f t="shared" si="211"/>
        <v>42513.125</v>
      </c>
      <c r="U2266" s="7">
        <f>Data[[#This Row],[goal]]*VLOOKUP(Data[[#This Row],[currency]], 'Exchange Rates'!$A$1:$C$14, 3, 0)</f>
        <v>6000</v>
      </c>
      <c r="V2266" s="7">
        <f>Data[[#This Row],[pledged]]*VLOOKUP(Data[[#This Row],[currency]], 'Exchange Rates'!$A$1:$C$14, 3, 0)</f>
        <v>10802</v>
      </c>
    </row>
    <row r="2267" spans="1:22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2.9849999999999999</v>
      </c>
      <c r="P2267" s="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2">
        <f t="shared" si="210"/>
        <v>42689.853090277778</v>
      </c>
      <c r="T2267" s="12">
        <f t="shared" si="211"/>
        <v>42696.853090277778</v>
      </c>
      <c r="U2267" s="7">
        <f>Data[[#This Row],[goal]]*VLOOKUP(Data[[#This Row],[currency]], 'Exchange Rates'!$A$1:$C$14, 3, 0)</f>
        <v>154</v>
      </c>
      <c r="V2267" s="7">
        <f>Data[[#This Row],[pledged]]*VLOOKUP(Data[[#This Row],[currency]], 'Exchange Rates'!$A$1:$C$14, 3, 0)</f>
        <v>459.69</v>
      </c>
    </row>
    <row r="2268" spans="1:22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3.2026666666666666</v>
      </c>
      <c r="P2268" s="7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2">
        <f t="shared" si="210"/>
        <v>42469.874907407408</v>
      </c>
      <c r="T2268" s="12">
        <f t="shared" si="211"/>
        <v>42487.083333333328</v>
      </c>
      <c r="U2268" s="7">
        <f>Data[[#This Row],[goal]]*VLOOKUP(Data[[#This Row],[currency]], 'Exchange Rates'!$A$1:$C$14, 3, 0)</f>
        <v>1500</v>
      </c>
      <c r="V2268" s="7">
        <f>Data[[#This Row],[pledged]]*VLOOKUP(Data[[#This Row],[currency]], 'Exchange Rates'!$A$1:$C$14, 3, 0)</f>
        <v>4804</v>
      </c>
    </row>
    <row r="2269" spans="1:22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3.80525</v>
      </c>
      <c r="P2269" s="7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2">
        <f t="shared" si="210"/>
        <v>41968.829826388886</v>
      </c>
      <c r="T2269" s="12">
        <f t="shared" si="211"/>
        <v>41994.041666666672</v>
      </c>
      <c r="U2269" s="7">
        <f>Data[[#This Row],[goal]]*VLOOKUP(Data[[#This Row],[currency]], 'Exchange Rates'!$A$1:$C$14, 3, 0)</f>
        <v>20000</v>
      </c>
      <c r="V2269" s="7">
        <f>Data[[#This Row],[pledged]]*VLOOKUP(Data[[#This Row],[currency]], 'Exchange Rates'!$A$1:$C$14, 3, 0)</f>
        <v>76105</v>
      </c>
    </row>
    <row r="2270" spans="1:22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1.026</v>
      </c>
      <c r="P2270" s="7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2">
        <f t="shared" si="210"/>
        <v>42776.082349537035</v>
      </c>
      <c r="T2270" s="12">
        <f t="shared" si="211"/>
        <v>42806.082349537035</v>
      </c>
      <c r="U2270" s="7">
        <f>Data[[#This Row],[goal]]*VLOOKUP(Data[[#This Row],[currency]], 'Exchange Rates'!$A$1:$C$14, 3, 0)</f>
        <v>28000</v>
      </c>
      <c r="V2270" s="7">
        <f>Data[[#This Row],[pledged]]*VLOOKUP(Data[[#This Row],[currency]], 'Exchange Rates'!$A$1:$C$14, 3, 0)</f>
        <v>28728</v>
      </c>
    </row>
    <row r="2271" spans="1:22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18.016400000000001</v>
      </c>
      <c r="P2271" s="7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2">
        <f t="shared" si="210"/>
        <v>42776.704432870371</v>
      </c>
      <c r="T2271" s="12">
        <f t="shared" si="211"/>
        <v>42801.208333333328</v>
      </c>
      <c r="U2271" s="7">
        <f>Data[[#This Row],[goal]]*VLOOKUP(Data[[#This Row],[currency]], 'Exchange Rates'!$A$1:$C$14, 3, 0)</f>
        <v>2500</v>
      </c>
      <c r="V2271" s="7">
        <f>Data[[#This Row],[pledged]]*VLOOKUP(Data[[#This Row],[currency]], 'Exchange Rates'!$A$1:$C$14, 3, 0)</f>
        <v>45041</v>
      </c>
    </row>
    <row r="2272" spans="1:22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7.2024800000000004</v>
      </c>
      <c r="P2272" s="7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2">
        <f t="shared" si="210"/>
        <v>42725.869363425925</v>
      </c>
      <c r="T2272" s="12">
        <f t="shared" si="211"/>
        <v>42745.915972222225</v>
      </c>
      <c r="U2272" s="7">
        <f>Data[[#This Row],[goal]]*VLOOKUP(Data[[#This Row],[currency]], 'Exchange Rates'!$A$1:$C$14, 3, 0)</f>
        <v>25000</v>
      </c>
      <c r="V2272" s="7">
        <f>Data[[#This Row],[pledged]]*VLOOKUP(Data[[#This Row],[currency]], 'Exchange Rates'!$A$1:$C$14, 3, 0)</f>
        <v>180062</v>
      </c>
    </row>
    <row r="2273" spans="1:22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2.8309000000000002</v>
      </c>
      <c r="P2273" s="7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2">
        <f t="shared" si="210"/>
        <v>42684.000046296293</v>
      </c>
      <c r="T2273" s="12">
        <f t="shared" si="211"/>
        <v>42714.000046296293</v>
      </c>
      <c r="U2273" s="7">
        <f>Data[[#This Row],[goal]]*VLOOKUP(Data[[#This Row],[currency]], 'Exchange Rates'!$A$1:$C$14, 3, 0)</f>
        <v>20000</v>
      </c>
      <c r="V2273" s="7">
        <f>Data[[#This Row],[pledged]]*VLOOKUP(Data[[#This Row],[currency]], 'Exchange Rates'!$A$1:$C$14, 3, 0)</f>
        <v>56618</v>
      </c>
    </row>
    <row r="2274" spans="1:22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13.566000000000001</v>
      </c>
      <c r="P2274" s="7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2">
        <f t="shared" si="210"/>
        <v>42315.699490740735</v>
      </c>
      <c r="T2274" s="12">
        <f t="shared" si="211"/>
        <v>42345.699490740735</v>
      </c>
      <c r="U2274" s="7">
        <f>Data[[#This Row],[goal]]*VLOOKUP(Data[[#This Row],[currency]], 'Exchange Rates'!$A$1:$C$14, 3, 0)</f>
        <v>1000</v>
      </c>
      <c r="V2274" s="7">
        <f>Data[[#This Row],[pledged]]*VLOOKUP(Data[[#This Row],[currency]], 'Exchange Rates'!$A$1:$C$14, 3, 0)</f>
        <v>13566</v>
      </c>
    </row>
    <row r="2275" spans="1:22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2.2035999999999998</v>
      </c>
      <c r="P2275" s="7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2">
        <f t="shared" si="210"/>
        <v>42781.549097222218</v>
      </c>
      <c r="T2275" s="12">
        <f t="shared" si="211"/>
        <v>42806.507430555561</v>
      </c>
      <c r="U2275" s="7">
        <f>Data[[#This Row],[goal]]*VLOOKUP(Data[[#This Row],[currency]], 'Exchange Rates'!$A$1:$C$14, 3, 0)</f>
        <v>3300</v>
      </c>
      <c r="V2275" s="7">
        <f>Data[[#This Row],[pledged]]*VLOOKUP(Data[[#This Row],[currency]], 'Exchange Rates'!$A$1:$C$14, 3, 0)</f>
        <v>7271.88</v>
      </c>
    </row>
    <row r="2276" spans="1:22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1.196</v>
      </c>
      <c r="P2276" s="7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2">
        <f t="shared" si="210"/>
        <v>41663.500659722224</v>
      </c>
      <c r="T2276" s="12">
        <f t="shared" si="211"/>
        <v>41693.500659722224</v>
      </c>
      <c r="U2276" s="7">
        <f>Data[[#This Row],[goal]]*VLOOKUP(Data[[#This Row],[currency]], 'Exchange Rates'!$A$1:$C$14, 3, 0)</f>
        <v>2500</v>
      </c>
      <c r="V2276" s="7">
        <f>Data[[#This Row],[pledged]]*VLOOKUP(Data[[#This Row],[currency]], 'Exchange Rates'!$A$1:$C$14, 3, 0)</f>
        <v>2990</v>
      </c>
    </row>
    <row r="2277" spans="1:22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4.0776923076923079</v>
      </c>
      <c r="P2277" s="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2">
        <f t="shared" si="210"/>
        <v>41965.616655092599</v>
      </c>
      <c r="T2277" s="12">
        <f t="shared" si="211"/>
        <v>41995.616655092599</v>
      </c>
      <c r="U2277" s="7">
        <f>Data[[#This Row],[goal]]*VLOOKUP(Data[[#This Row],[currency]], 'Exchange Rates'!$A$1:$C$14, 3, 0)</f>
        <v>500.5</v>
      </c>
      <c r="V2277" s="7">
        <f>Data[[#This Row],[pledged]]*VLOOKUP(Data[[#This Row],[currency]], 'Exchange Rates'!$A$1:$C$14, 3, 0)</f>
        <v>2040.885</v>
      </c>
    </row>
    <row r="2278" spans="1:22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1.0581826105905425</v>
      </c>
      <c r="P2278" s="7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2">
        <f t="shared" si="210"/>
        <v>41614.651493055557</v>
      </c>
      <c r="T2278" s="12">
        <f t="shared" si="211"/>
        <v>41644.651493055557</v>
      </c>
      <c r="U2278" s="7">
        <f>Data[[#This Row],[goal]]*VLOOKUP(Data[[#This Row],[currency]], 'Exchange Rates'!$A$1:$C$14, 3, 0)</f>
        <v>4589</v>
      </c>
      <c r="V2278" s="7">
        <f>Data[[#This Row],[pledged]]*VLOOKUP(Data[[#This Row],[currency]], 'Exchange Rates'!$A$1:$C$14, 3, 0)</f>
        <v>4856</v>
      </c>
    </row>
    <row r="2279" spans="1:22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1.4108235294117648</v>
      </c>
      <c r="P2279" s="7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2">
        <f t="shared" si="210"/>
        <v>40936.678506944445</v>
      </c>
      <c r="T2279" s="12">
        <f t="shared" si="211"/>
        <v>40966.678506944445</v>
      </c>
      <c r="U2279" s="7">
        <f>Data[[#This Row],[goal]]*VLOOKUP(Data[[#This Row],[currency]], 'Exchange Rates'!$A$1:$C$14, 3, 0)</f>
        <v>8500</v>
      </c>
      <c r="V2279" s="7">
        <f>Data[[#This Row],[pledged]]*VLOOKUP(Data[[#This Row],[currency]], 'Exchange Rates'!$A$1:$C$14, 3, 0)</f>
        <v>11992</v>
      </c>
    </row>
    <row r="2280" spans="1:22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2.7069999999999999</v>
      </c>
      <c r="P2280" s="7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2">
        <f t="shared" si="210"/>
        <v>42338.709108796291</v>
      </c>
      <c r="T2280" s="12">
        <f t="shared" si="211"/>
        <v>42372.957638888889</v>
      </c>
      <c r="U2280" s="7">
        <f>Data[[#This Row],[goal]]*VLOOKUP(Data[[#This Row],[currency]], 'Exchange Rates'!$A$1:$C$14, 3, 0)</f>
        <v>1680</v>
      </c>
      <c r="V2280" s="7">
        <f>Data[[#This Row],[pledged]]*VLOOKUP(Data[[#This Row],[currency]], 'Exchange Rates'!$A$1:$C$14, 3, 0)</f>
        <v>4547.76</v>
      </c>
    </row>
    <row r="2281" spans="1:22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1.538</v>
      </c>
      <c r="P2281" s="7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2">
        <f t="shared" si="210"/>
        <v>42020.806701388887</v>
      </c>
      <c r="T2281" s="12">
        <f t="shared" si="211"/>
        <v>42039.166666666672</v>
      </c>
      <c r="U2281" s="7">
        <f>Data[[#This Row],[goal]]*VLOOKUP(Data[[#This Row],[currency]], 'Exchange Rates'!$A$1:$C$14, 3, 0)</f>
        <v>1000</v>
      </c>
      <c r="V2281" s="7">
        <f>Data[[#This Row],[pledged]]*VLOOKUP(Data[[#This Row],[currency]], 'Exchange Rates'!$A$1:$C$14, 3, 0)</f>
        <v>1538</v>
      </c>
    </row>
    <row r="2282" spans="1:22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4.0357653061224488</v>
      </c>
      <c r="P2282" s="7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2">
        <f t="shared" si="210"/>
        <v>42234.624895833331</v>
      </c>
      <c r="T2282" s="12">
        <f t="shared" si="211"/>
        <v>42264.624895833331</v>
      </c>
      <c r="U2282" s="7">
        <f>Data[[#This Row],[goal]]*VLOOKUP(Data[[#This Row],[currency]], 'Exchange Rates'!$A$1:$C$14, 3, 0)</f>
        <v>9800</v>
      </c>
      <c r="V2282" s="7">
        <f>Data[[#This Row],[pledged]]*VLOOKUP(Data[[#This Row],[currency]], 'Exchange Rates'!$A$1:$C$14, 3, 0)</f>
        <v>39550.5</v>
      </c>
    </row>
    <row r="2283" spans="1:22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1.85</v>
      </c>
      <c r="P2283" s="7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2">
        <f t="shared" si="210"/>
        <v>40687.285844907405</v>
      </c>
      <c r="T2283" s="12">
        <f t="shared" si="211"/>
        <v>40749.284722222219</v>
      </c>
      <c r="U2283" s="7">
        <f>Data[[#This Row],[goal]]*VLOOKUP(Data[[#This Row],[currency]], 'Exchange Rates'!$A$1:$C$14, 3, 0)</f>
        <v>300</v>
      </c>
      <c r="V2283" s="7">
        <f>Data[[#This Row],[pledged]]*VLOOKUP(Data[[#This Row],[currency]], 'Exchange Rates'!$A$1:$C$14, 3, 0)</f>
        <v>555</v>
      </c>
    </row>
    <row r="2284" spans="1:22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1.8533333333333333</v>
      </c>
      <c r="P2284" s="7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2">
        <f t="shared" si="210"/>
        <v>42323.17460648148</v>
      </c>
      <c r="T2284" s="12">
        <f t="shared" si="211"/>
        <v>42383.17460648148</v>
      </c>
      <c r="U2284" s="7">
        <f>Data[[#This Row],[goal]]*VLOOKUP(Data[[#This Row],[currency]], 'Exchange Rates'!$A$1:$C$14, 3, 0)</f>
        <v>750</v>
      </c>
      <c r="V2284" s="7">
        <f>Data[[#This Row],[pledged]]*VLOOKUP(Data[[#This Row],[currency]], 'Exchange Rates'!$A$1:$C$14, 3, 0)</f>
        <v>1390</v>
      </c>
    </row>
    <row r="2285" spans="1:22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1.0085533333333332</v>
      </c>
      <c r="P2285" s="7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2">
        <f t="shared" si="210"/>
        <v>40978.125046296293</v>
      </c>
      <c r="T2285" s="12">
        <f t="shared" si="211"/>
        <v>41038.083379629628</v>
      </c>
      <c r="U2285" s="7">
        <f>Data[[#This Row],[goal]]*VLOOKUP(Data[[#This Row],[currency]], 'Exchange Rates'!$A$1:$C$14, 3, 0)</f>
        <v>3000</v>
      </c>
      <c r="V2285" s="7">
        <f>Data[[#This Row],[pledged]]*VLOOKUP(Data[[#This Row],[currency]], 'Exchange Rates'!$A$1:$C$14, 3, 0)</f>
        <v>3025.66</v>
      </c>
    </row>
    <row r="2286" spans="1:22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1.0622116666666668</v>
      </c>
      <c r="P2286" s="7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2">
        <f t="shared" si="210"/>
        <v>40585.796817129631</v>
      </c>
      <c r="T2286" s="12">
        <f t="shared" si="211"/>
        <v>40614.166666666664</v>
      </c>
      <c r="U2286" s="7">
        <f>Data[[#This Row],[goal]]*VLOOKUP(Data[[#This Row],[currency]], 'Exchange Rates'!$A$1:$C$14, 3, 0)</f>
        <v>6000</v>
      </c>
      <c r="V2286" s="7">
        <f>Data[[#This Row],[pledged]]*VLOOKUP(Data[[#This Row],[currency]], 'Exchange Rates'!$A$1:$C$14, 3, 0)</f>
        <v>6373.27</v>
      </c>
    </row>
    <row r="2287" spans="1:22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1.2136666666666667</v>
      </c>
      <c r="P2287" s="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2">
        <f t="shared" si="210"/>
        <v>41059.185682870368</v>
      </c>
      <c r="T2287" s="12">
        <f t="shared" si="211"/>
        <v>41089.185682870368</v>
      </c>
      <c r="U2287" s="7">
        <f>Data[[#This Row],[goal]]*VLOOKUP(Data[[#This Row],[currency]], 'Exchange Rates'!$A$1:$C$14, 3, 0)</f>
        <v>3000</v>
      </c>
      <c r="V2287" s="7">
        <f>Data[[#This Row],[pledged]]*VLOOKUP(Data[[#This Row],[currency]], 'Exchange Rates'!$A$1:$C$14, 3, 0)</f>
        <v>3641</v>
      </c>
    </row>
    <row r="2288" spans="1:22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1.0006666666666666</v>
      </c>
      <c r="P2288" s="7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2">
        <f t="shared" si="210"/>
        <v>41494.963587962964</v>
      </c>
      <c r="T2288" s="12">
        <f t="shared" si="211"/>
        <v>41523.165972222225</v>
      </c>
      <c r="U2288" s="7">
        <f>Data[[#This Row],[goal]]*VLOOKUP(Data[[#This Row],[currency]], 'Exchange Rates'!$A$1:$C$14, 3, 0)</f>
        <v>1500</v>
      </c>
      <c r="V2288" s="7">
        <f>Data[[#This Row],[pledged]]*VLOOKUP(Data[[#This Row],[currency]], 'Exchange Rates'!$A$1:$C$14, 3, 0)</f>
        <v>1501</v>
      </c>
    </row>
    <row r="2289" spans="1:22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1.1997755555555556</v>
      </c>
      <c r="P2289" s="7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2">
        <f t="shared" si="210"/>
        <v>41792.667361111111</v>
      </c>
      <c r="T2289" s="12">
        <f t="shared" si="211"/>
        <v>41813.667361111111</v>
      </c>
      <c r="U2289" s="7">
        <f>Data[[#This Row],[goal]]*VLOOKUP(Data[[#This Row],[currency]], 'Exchange Rates'!$A$1:$C$14, 3, 0)</f>
        <v>4500</v>
      </c>
      <c r="V2289" s="7">
        <f>Data[[#This Row],[pledged]]*VLOOKUP(Data[[#This Row],[currency]], 'Exchange Rates'!$A$1:$C$14, 3, 0)</f>
        <v>5398.99</v>
      </c>
    </row>
    <row r="2290" spans="1:22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1.0009999999999999</v>
      </c>
      <c r="P2290" s="7">
        <f t="shared" si="213"/>
        <v>40.04</v>
      </c>
      <c r="Q2290" t="str">
        <f t="shared" si="214"/>
        <v>music</v>
      </c>
      <c r="R2290" t="str">
        <f t="shared" si="215"/>
        <v>rock</v>
      </c>
      <c r="S2290" s="12">
        <f t="shared" si="210"/>
        <v>41067.827418981484</v>
      </c>
      <c r="T2290" s="12">
        <f t="shared" si="211"/>
        <v>41086.75</v>
      </c>
      <c r="U2290" s="7">
        <f>Data[[#This Row],[goal]]*VLOOKUP(Data[[#This Row],[currency]], 'Exchange Rates'!$A$1:$C$14, 3, 0)</f>
        <v>1000</v>
      </c>
      <c r="V2290" s="7">
        <f>Data[[#This Row],[pledged]]*VLOOKUP(Data[[#This Row],[currency]], 'Exchange Rates'!$A$1:$C$14, 3, 0)</f>
        <v>1001</v>
      </c>
    </row>
    <row r="2291" spans="1:22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1.0740000000000001</v>
      </c>
      <c r="P2291" s="7">
        <f t="shared" si="213"/>
        <v>64.44</v>
      </c>
      <c r="Q2291" t="str">
        <f t="shared" si="214"/>
        <v>music</v>
      </c>
      <c r="R2291" t="str">
        <f t="shared" si="215"/>
        <v>rock</v>
      </c>
      <c r="S2291" s="12">
        <f t="shared" si="210"/>
        <v>41571.998379629629</v>
      </c>
      <c r="T2291" s="12">
        <f t="shared" si="211"/>
        <v>41614.973611111112</v>
      </c>
      <c r="U2291" s="7">
        <f>Data[[#This Row],[goal]]*VLOOKUP(Data[[#This Row],[currency]], 'Exchange Rates'!$A$1:$C$14, 3, 0)</f>
        <v>1500</v>
      </c>
      <c r="V2291" s="7">
        <f>Data[[#This Row],[pledged]]*VLOOKUP(Data[[#This Row],[currency]], 'Exchange Rates'!$A$1:$C$14, 3, 0)</f>
        <v>1611</v>
      </c>
    </row>
    <row r="2292" spans="1:22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1.0406666666666666</v>
      </c>
      <c r="P2292" s="7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2">
        <f t="shared" si="210"/>
        <v>40070.253819444442</v>
      </c>
      <c r="T2292" s="12">
        <f t="shared" si="211"/>
        <v>40148.708333333336</v>
      </c>
      <c r="U2292" s="7">
        <f>Data[[#This Row],[goal]]*VLOOKUP(Data[[#This Row],[currency]], 'Exchange Rates'!$A$1:$C$14, 3, 0)</f>
        <v>1500</v>
      </c>
      <c r="V2292" s="7">
        <f>Data[[#This Row],[pledged]]*VLOOKUP(Data[[#This Row],[currency]], 'Exchange Rates'!$A$1:$C$14, 3, 0)</f>
        <v>1561</v>
      </c>
    </row>
    <row r="2293" spans="1:22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1.728</v>
      </c>
      <c r="P2293" s="7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2">
        <f t="shared" si="210"/>
        <v>40987.977060185185</v>
      </c>
      <c r="T2293" s="12">
        <f t="shared" si="211"/>
        <v>41022.166666666664</v>
      </c>
      <c r="U2293" s="7">
        <f>Data[[#This Row],[goal]]*VLOOKUP(Data[[#This Row],[currency]], 'Exchange Rates'!$A$1:$C$14, 3, 0)</f>
        <v>2500</v>
      </c>
      <c r="V2293" s="7">
        <f>Data[[#This Row],[pledged]]*VLOOKUP(Data[[#This Row],[currency]], 'Exchange Rates'!$A$1:$C$14, 3, 0)</f>
        <v>4320</v>
      </c>
    </row>
    <row r="2294" spans="1:22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1.072505</v>
      </c>
      <c r="P2294" s="7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2">
        <f t="shared" si="210"/>
        <v>40987.697638888887</v>
      </c>
      <c r="T2294" s="12">
        <f t="shared" si="211"/>
        <v>41017.697638888887</v>
      </c>
      <c r="U2294" s="7">
        <f>Data[[#This Row],[goal]]*VLOOKUP(Data[[#This Row],[currency]], 'Exchange Rates'!$A$1:$C$14, 3, 0)</f>
        <v>2000</v>
      </c>
      <c r="V2294" s="7">
        <f>Data[[#This Row],[pledged]]*VLOOKUP(Data[[#This Row],[currency]], 'Exchange Rates'!$A$1:$C$14, 3, 0)</f>
        <v>2145.0100000000002</v>
      </c>
    </row>
    <row r="2295" spans="1:22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1.0823529411764705</v>
      </c>
      <c r="P2295" s="7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2">
        <f t="shared" si="210"/>
        <v>41151.708321759259</v>
      </c>
      <c r="T2295" s="12">
        <f t="shared" si="211"/>
        <v>41177.165972222225</v>
      </c>
      <c r="U2295" s="7">
        <f>Data[[#This Row],[goal]]*VLOOKUP(Data[[#This Row],[currency]], 'Exchange Rates'!$A$1:$C$14, 3, 0)</f>
        <v>850</v>
      </c>
      <c r="V2295" s="7">
        <f>Data[[#This Row],[pledged]]*VLOOKUP(Data[[#This Row],[currency]], 'Exchange Rates'!$A$1:$C$14, 3, 0)</f>
        <v>920</v>
      </c>
    </row>
    <row r="2296" spans="1:22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1.4608079999999999</v>
      </c>
      <c r="P2296" s="7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2">
        <f t="shared" si="210"/>
        <v>41264.72314814815</v>
      </c>
      <c r="T2296" s="12">
        <f t="shared" si="211"/>
        <v>41294.72314814815</v>
      </c>
      <c r="U2296" s="7">
        <f>Data[[#This Row],[goal]]*VLOOKUP(Data[[#This Row],[currency]], 'Exchange Rates'!$A$1:$C$14, 3, 0)</f>
        <v>5000</v>
      </c>
      <c r="V2296" s="7">
        <f>Data[[#This Row],[pledged]]*VLOOKUP(Data[[#This Row],[currency]], 'Exchange Rates'!$A$1:$C$14, 3, 0)</f>
        <v>7304.04</v>
      </c>
    </row>
    <row r="2297" spans="1:22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1.2524999999999999</v>
      </c>
      <c r="P2297" s="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2">
        <f t="shared" si="210"/>
        <v>41270.954351851848</v>
      </c>
      <c r="T2297" s="12">
        <f t="shared" si="211"/>
        <v>41300.954351851848</v>
      </c>
      <c r="U2297" s="7">
        <f>Data[[#This Row],[goal]]*VLOOKUP(Data[[#This Row],[currency]], 'Exchange Rates'!$A$1:$C$14, 3, 0)</f>
        <v>1200</v>
      </c>
      <c r="V2297" s="7">
        <f>Data[[#This Row],[pledged]]*VLOOKUP(Data[[#This Row],[currency]], 'Exchange Rates'!$A$1:$C$14, 3, 0)</f>
        <v>1503</v>
      </c>
    </row>
    <row r="2298" spans="1:22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1.4907142857142857</v>
      </c>
      <c r="P2298" s="7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2">
        <f t="shared" si="210"/>
        <v>40927.731782407405</v>
      </c>
      <c r="T2298" s="12">
        <f t="shared" si="211"/>
        <v>40962.731782407405</v>
      </c>
      <c r="U2298" s="7">
        <f>Data[[#This Row],[goal]]*VLOOKUP(Data[[#This Row],[currency]], 'Exchange Rates'!$A$1:$C$14, 3, 0)</f>
        <v>7000</v>
      </c>
      <c r="V2298" s="7">
        <f>Data[[#This Row],[pledged]]*VLOOKUP(Data[[#This Row],[currency]], 'Exchange Rates'!$A$1:$C$14, 3, 0)</f>
        <v>10435</v>
      </c>
    </row>
    <row r="2299" spans="1:22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1.006</v>
      </c>
      <c r="P2299" s="7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2">
        <f t="shared" si="210"/>
        <v>40948.042233796295</v>
      </c>
      <c r="T2299" s="12">
        <f t="shared" si="211"/>
        <v>40982.165972222225</v>
      </c>
      <c r="U2299" s="7">
        <f>Data[[#This Row],[goal]]*VLOOKUP(Data[[#This Row],[currency]], 'Exchange Rates'!$A$1:$C$14, 3, 0)</f>
        <v>1000</v>
      </c>
      <c r="V2299" s="7">
        <f>Data[[#This Row],[pledged]]*VLOOKUP(Data[[#This Row],[currency]], 'Exchange Rates'!$A$1:$C$14, 3, 0)</f>
        <v>1006</v>
      </c>
    </row>
    <row r="2300" spans="1:22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1.0507333333333333</v>
      </c>
      <c r="P2300" s="7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2">
        <f t="shared" si="210"/>
        <v>41694.84065972222</v>
      </c>
      <c r="T2300" s="12">
        <f t="shared" si="211"/>
        <v>41724.798993055556</v>
      </c>
      <c r="U2300" s="7">
        <f>Data[[#This Row],[goal]]*VLOOKUP(Data[[#This Row],[currency]], 'Exchange Rates'!$A$1:$C$14, 3, 0)</f>
        <v>30000</v>
      </c>
      <c r="V2300" s="7">
        <f>Data[[#This Row],[pledged]]*VLOOKUP(Data[[#This Row],[currency]], 'Exchange Rates'!$A$1:$C$14, 3, 0)</f>
        <v>31522</v>
      </c>
    </row>
    <row r="2301" spans="1:22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3.5016666666666665</v>
      </c>
      <c r="P2301" s="7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2">
        <f t="shared" si="210"/>
        <v>40565.032511574071</v>
      </c>
      <c r="T2301" s="12">
        <f t="shared" si="211"/>
        <v>40580.032511574071</v>
      </c>
      <c r="U2301" s="7">
        <f>Data[[#This Row],[goal]]*VLOOKUP(Data[[#This Row],[currency]], 'Exchange Rates'!$A$1:$C$14, 3, 0)</f>
        <v>300</v>
      </c>
      <c r="V2301" s="7">
        <f>Data[[#This Row],[pledged]]*VLOOKUP(Data[[#This Row],[currency]], 'Exchange Rates'!$A$1:$C$14, 3, 0)</f>
        <v>1050.5</v>
      </c>
    </row>
    <row r="2302" spans="1:22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1.0125</v>
      </c>
      <c r="P2302" s="7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2">
        <f t="shared" si="210"/>
        <v>41074.727037037039</v>
      </c>
      <c r="T2302" s="12">
        <f t="shared" si="211"/>
        <v>41088.727037037039</v>
      </c>
      <c r="U2302" s="7">
        <f>Data[[#This Row],[goal]]*VLOOKUP(Data[[#This Row],[currency]], 'Exchange Rates'!$A$1:$C$14, 3, 0)</f>
        <v>800</v>
      </c>
      <c r="V2302" s="7">
        <f>Data[[#This Row],[pledged]]*VLOOKUP(Data[[#This Row],[currency]], 'Exchange Rates'!$A$1:$C$14, 3, 0)</f>
        <v>810</v>
      </c>
    </row>
    <row r="2303" spans="1:22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1.336044</v>
      </c>
      <c r="P2303" s="7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2">
        <f t="shared" si="210"/>
        <v>41416.146944444445</v>
      </c>
      <c r="T2303" s="12">
        <f t="shared" si="211"/>
        <v>41446.146944444445</v>
      </c>
      <c r="U2303" s="7">
        <f>Data[[#This Row],[goal]]*VLOOKUP(Data[[#This Row],[currency]], 'Exchange Rates'!$A$1:$C$14, 3, 0)</f>
        <v>5000</v>
      </c>
      <c r="V2303" s="7">
        <f>Data[[#This Row],[pledged]]*VLOOKUP(Data[[#This Row],[currency]], 'Exchange Rates'!$A$1:$C$14, 3, 0)</f>
        <v>6680.22</v>
      </c>
    </row>
    <row r="2304" spans="1:22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1.7065217391304348</v>
      </c>
      <c r="P2304" s="7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2">
        <f t="shared" si="210"/>
        <v>41605.868449074071</v>
      </c>
      <c r="T2304" s="12">
        <f t="shared" si="211"/>
        <v>41639.291666666664</v>
      </c>
      <c r="U2304" s="7">
        <f>Data[[#This Row],[goal]]*VLOOKUP(Data[[#This Row],[currency]], 'Exchange Rates'!$A$1:$C$14, 3, 0)</f>
        <v>2300</v>
      </c>
      <c r="V2304" s="7">
        <f>Data[[#This Row],[pledged]]*VLOOKUP(Data[[#This Row],[currency]], 'Exchange Rates'!$A$1:$C$14, 3, 0)</f>
        <v>3925</v>
      </c>
    </row>
    <row r="2305" spans="1:22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1.0935829457364341</v>
      </c>
      <c r="P2305" s="7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2">
        <f t="shared" si="210"/>
        <v>40850.111064814817</v>
      </c>
      <c r="T2305" s="12">
        <f t="shared" si="211"/>
        <v>40890.152731481481</v>
      </c>
      <c r="U2305" s="7">
        <f>Data[[#This Row],[goal]]*VLOOKUP(Data[[#This Row],[currency]], 'Exchange Rates'!$A$1:$C$14, 3, 0)</f>
        <v>6450</v>
      </c>
      <c r="V2305" s="7">
        <f>Data[[#This Row],[pledged]]*VLOOKUP(Data[[#This Row],[currency]], 'Exchange Rates'!$A$1:$C$14, 3, 0)</f>
        <v>7053.61</v>
      </c>
    </row>
    <row r="2306" spans="1:22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1.0070033333333335</v>
      </c>
      <c r="P2306" s="7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2">
        <f t="shared" ref="S2306:S2369" si="216">(((J2306/60)/60)/24)+DATE(1970,1,1)</f>
        <v>40502.815868055557</v>
      </c>
      <c r="T2306" s="12">
        <f t="shared" ref="T2306:T2369" si="217">(((I2306/60)/60)/24)+DATE(1970,1,1)</f>
        <v>40544.207638888889</v>
      </c>
      <c r="U2306" s="7">
        <f>Data[[#This Row],[goal]]*VLOOKUP(Data[[#This Row],[currency]], 'Exchange Rates'!$A$1:$C$14, 3, 0)</f>
        <v>6000</v>
      </c>
      <c r="V2306" s="7">
        <f>Data[[#This Row],[pledged]]*VLOOKUP(Data[[#This Row],[currency]], 'Exchange Rates'!$A$1:$C$14, 3, 0)</f>
        <v>6042.02</v>
      </c>
    </row>
    <row r="2307" spans="1:22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E2307/D2307</f>
        <v>1.0122777777777778</v>
      </c>
      <c r="P2307" s="7">
        <f t="shared" ref="P2307:P2370" si="219">IF(L2307 = 0, 0, E2307/L2307)</f>
        <v>109.10778443113773</v>
      </c>
      <c r="Q2307" t="str">
        <f t="shared" ref="Q2307:Q2370" si="220">MID(N2307, 1, FIND("/", N2307)-1)</f>
        <v>music</v>
      </c>
      <c r="R2307" t="str">
        <f t="shared" ref="R2307:R2370" si="221">MID(N2307,  FIND("/", N2307)+1, 100)</f>
        <v>indie rock</v>
      </c>
      <c r="S2307" s="12">
        <f t="shared" si="216"/>
        <v>41834.695277777777</v>
      </c>
      <c r="T2307" s="12">
        <f t="shared" si="217"/>
        <v>41859.75</v>
      </c>
      <c r="U2307" s="7">
        <f>Data[[#This Row],[goal]]*VLOOKUP(Data[[#This Row],[currency]], 'Exchange Rates'!$A$1:$C$14, 3, 0)</f>
        <v>18000</v>
      </c>
      <c r="V2307" s="7">
        <f>Data[[#This Row],[pledged]]*VLOOKUP(Data[[#This Row],[currency]], 'Exchange Rates'!$A$1:$C$14, 3, 0)</f>
        <v>18221</v>
      </c>
    </row>
    <row r="2308" spans="1:22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1.0675857142857144</v>
      </c>
      <c r="P2308" s="7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2">
        <f t="shared" si="216"/>
        <v>40948.16815972222</v>
      </c>
      <c r="T2308" s="12">
        <f t="shared" si="217"/>
        <v>40978.16815972222</v>
      </c>
      <c r="U2308" s="7">
        <f>Data[[#This Row],[goal]]*VLOOKUP(Data[[#This Row],[currency]], 'Exchange Rates'!$A$1:$C$14, 3, 0)</f>
        <v>3500</v>
      </c>
      <c r="V2308" s="7">
        <f>Data[[#This Row],[pledged]]*VLOOKUP(Data[[#This Row],[currency]], 'Exchange Rates'!$A$1:$C$14, 3, 0)</f>
        <v>3736.55</v>
      </c>
    </row>
    <row r="2309" spans="1:22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1.0665777537961894</v>
      </c>
      <c r="P2309" s="7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2">
        <f t="shared" si="216"/>
        <v>41004.802465277775</v>
      </c>
      <c r="T2309" s="12">
        <f t="shared" si="217"/>
        <v>41034.802407407406</v>
      </c>
      <c r="U2309" s="7">
        <f>Data[[#This Row],[goal]]*VLOOKUP(Data[[#This Row],[currency]], 'Exchange Rates'!$A$1:$C$14, 3, 0)</f>
        <v>1964.47</v>
      </c>
      <c r="V2309" s="7">
        <f>Data[[#This Row],[pledged]]*VLOOKUP(Data[[#This Row],[currency]], 'Exchange Rates'!$A$1:$C$14, 3, 0)</f>
        <v>2095.2600000000002</v>
      </c>
    </row>
    <row r="2310" spans="1:22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1.0130622</v>
      </c>
      <c r="P2310" s="7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2">
        <f t="shared" si="216"/>
        <v>41851.962916666671</v>
      </c>
      <c r="T2310" s="12">
        <f t="shared" si="217"/>
        <v>41880.041666666664</v>
      </c>
      <c r="U2310" s="7">
        <f>Data[[#This Row],[goal]]*VLOOKUP(Data[[#This Row],[currency]], 'Exchange Rates'!$A$1:$C$14, 3, 0)</f>
        <v>50000</v>
      </c>
      <c r="V2310" s="7">
        <f>Data[[#This Row],[pledged]]*VLOOKUP(Data[[#This Row],[currency]], 'Exchange Rates'!$A$1:$C$14, 3, 0)</f>
        <v>50653.11</v>
      </c>
    </row>
    <row r="2311" spans="1:22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1.0667450000000001</v>
      </c>
      <c r="P2311" s="7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2">
        <f t="shared" si="216"/>
        <v>41307.987696759257</v>
      </c>
      <c r="T2311" s="12">
        <f t="shared" si="217"/>
        <v>41342.987696759257</v>
      </c>
      <c r="U2311" s="7">
        <f>Data[[#This Row],[goal]]*VLOOKUP(Data[[#This Row],[currency]], 'Exchange Rates'!$A$1:$C$14, 3, 0)</f>
        <v>6000</v>
      </c>
      <c r="V2311" s="7">
        <f>Data[[#This Row],[pledged]]*VLOOKUP(Data[[#This Row],[currency]], 'Exchange Rates'!$A$1:$C$14, 3, 0)</f>
        <v>6400.47</v>
      </c>
    </row>
    <row r="2312" spans="1:22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4.288397837837838</v>
      </c>
      <c r="P2312" s="7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2">
        <f t="shared" si="216"/>
        <v>41324.79415509259</v>
      </c>
      <c r="T2312" s="12">
        <f t="shared" si="217"/>
        <v>41354.752488425926</v>
      </c>
      <c r="U2312" s="7">
        <f>Data[[#This Row],[goal]]*VLOOKUP(Data[[#This Row],[currency]], 'Exchange Rates'!$A$1:$C$14, 3, 0)</f>
        <v>18500</v>
      </c>
      <c r="V2312" s="7">
        <f>Data[[#This Row],[pledged]]*VLOOKUP(Data[[#This Row],[currency]], 'Exchange Rates'!$A$1:$C$14, 3, 0)</f>
        <v>79335.360000000001</v>
      </c>
    </row>
    <row r="2313" spans="1:22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1.0411111111111111</v>
      </c>
      <c r="P2313" s="7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2">
        <f t="shared" si="216"/>
        <v>41736.004502314812</v>
      </c>
      <c r="T2313" s="12">
        <f t="shared" si="217"/>
        <v>41766.004502314812</v>
      </c>
      <c r="U2313" s="7">
        <f>Data[[#This Row],[goal]]*VLOOKUP(Data[[#This Row],[currency]], 'Exchange Rates'!$A$1:$C$14, 3, 0)</f>
        <v>9000</v>
      </c>
      <c r="V2313" s="7">
        <f>Data[[#This Row],[pledged]]*VLOOKUP(Data[[#This Row],[currency]], 'Exchange Rates'!$A$1:$C$14, 3, 0)</f>
        <v>9370</v>
      </c>
    </row>
    <row r="2314" spans="1:22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1.0786666666666667</v>
      </c>
      <c r="P2314" s="7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2">
        <f t="shared" si="216"/>
        <v>41716.632847222223</v>
      </c>
      <c r="T2314" s="12">
        <f t="shared" si="217"/>
        <v>41747.958333333336</v>
      </c>
      <c r="U2314" s="7">
        <f>Data[[#This Row],[goal]]*VLOOKUP(Data[[#This Row],[currency]], 'Exchange Rates'!$A$1:$C$14, 3, 0)</f>
        <v>3000</v>
      </c>
      <c r="V2314" s="7">
        <f>Data[[#This Row],[pledged]]*VLOOKUP(Data[[#This Row],[currency]], 'Exchange Rates'!$A$1:$C$14, 3, 0)</f>
        <v>3236</v>
      </c>
    </row>
    <row r="2315" spans="1:22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1.7584040000000001</v>
      </c>
      <c r="P2315" s="7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2">
        <f t="shared" si="216"/>
        <v>41002.958634259259</v>
      </c>
      <c r="T2315" s="12">
        <f t="shared" si="217"/>
        <v>41032.958634259259</v>
      </c>
      <c r="U2315" s="7">
        <f>Data[[#This Row],[goal]]*VLOOKUP(Data[[#This Row],[currency]], 'Exchange Rates'!$A$1:$C$14, 3, 0)</f>
        <v>5000</v>
      </c>
      <c r="V2315" s="7">
        <f>Data[[#This Row],[pledged]]*VLOOKUP(Data[[#This Row],[currency]], 'Exchange Rates'!$A$1:$C$14, 3, 0)</f>
        <v>8792.02</v>
      </c>
    </row>
    <row r="2316" spans="1:22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1.5697000000000001</v>
      </c>
      <c r="P2316" s="7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2">
        <f t="shared" si="216"/>
        <v>41037.551585648151</v>
      </c>
      <c r="T2316" s="12">
        <f t="shared" si="217"/>
        <v>41067.551585648151</v>
      </c>
      <c r="U2316" s="7">
        <f>Data[[#This Row],[goal]]*VLOOKUP(Data[[#This Row],[currency]], 'Exchange Rates'!$A$1:$C$14, 3, 0)</f>
        <v>1200</v>
      </c>
      <c r="V2316" s="7">
        <f>Data[[#This Row],[pledged]]*VLOOKUP(Data[[#This Row],[currency]], 'Exchange Rates'!$A$1:$C$14, 3, 0)</f>
        <v>1883.64</v>
      </c>
    </row>
    <row r="2317" spans="1:22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1.026</v>
      </c>
      <c r="P2317" s="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2">
        <f t="shared" si="216"/>
        <v>41004.72619212963</v>
      </c>
      <c r="T2317" s="12">
        <f t="shared" si="217"/>
        <v>41034.72619212963</v>
      </c>
      <c r="U2317" s="7">
        <f>Data[[#This Row],[goal]]*VLOOKUP(Data[[#This Row],[currency]], 'Exchange Rates'!$A$1:$C$14, 3, 0)</f>
        <v>2500</v>
      </c>
      <c r="V2317" s="7">
        <f>Data[[#This Row],[pledged]]*VLOOKUP(Data[[#This Row],[currency]], 'Exchange Rates'!$A$1:$C$14, 3, 0)</f>
        <v>2565</v>
      </c>
    </row>
    <row r="2318" spans="1:22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1.0404266666666666</v>
      </c>
      <c r="P2318" s="7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2">
        <f t="shared" si="216"/>
        <v>40079.725115740745</v>
      </c>
      <c r="T2318" s="12">
        <f t="shared" si="217"/>
        <v>40156.76666666667</v>
      </c>
      <c r="U2318" s="7">
        <f>Data[[#This Row],[goal]]*VLOOKUP(Data[[#This Row],[currency]], 'Exchange Rates'!$A$1:$C$14, 3, 0)</f>
        <v>15000</v>
      </c>
      <c r="V2318" s="7">
        <f>Data[[#This Row],[pledged]]*VLOOKUP(Data[[#This Row],[currency]], 'Exchange Rates'!$A$1:$C$14, 3, 0)</f>
        <v>15606.4</v>
      </c>
    </row>
    <row r="2319" spans="1:22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1.04</v>
      </c>
      <c r="P2319" s="7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2">
        <f t="shared" si="216"/>
        <v>40192.542233796295</v>
      </c>
      <c r="T2319" s="12">
        <f t="shared" si="217"/>
        <v>40224.208333333336</v>
      </c>
      <c r="U2319" s="7">
        <f>Data[[#This Row],[goal]]*VLOOKUP(Data[[#This Row],[currency]], 'Exchange Rates'!$A$1:$C$14, 3, 0)</f>
        <v>400</v>
      </c>
      <c r="V2319" s="7">
        <f>Data[[#This Row],[pledged]]*VLOOKUP(Data[[#This Row],[currency]], 'Exchange Rates'!$A$1:$C$14, 3, 0)</f>
        <v>416</v>
      </c>
    </row>
    <row r="2320" spans="1:22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1.2105999999999999</v>
      </c>
      <c r="P2320" s="7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2">
        <f t="shared" si="216"/>
        <v>40050.643680555557</v>
      </c>
      <c r="T2320" s="12">
        <f t="shared" si="217"/>
        <v>40082.165972222225</v>
      </c>
      <c r="U2320" s="7">
        <f>Data[[#This Row],[goal]]*VLOOKUP(Data[[#This Row],[currency]], 'Exchange Rates'!$A$1:$C$14, 3, 0)</f>
        <v>5000</v>
      </c>
      <c r="V2320" s="7">
        <f>Data[[#This Row],[pledged]]*VLOOKUP(Data[[#This Row],[currency]], 'Exchange Rates'!$A$1:$C$14, 3, 0)</f>
        <v>6053</v>
      </c>
    </row>
    <row r="2321" spans="1:22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1.077</v>
      </c>
      <c r="P2321" s="7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2">
        <f t="shared" si="216"/>
        <v>41593.082002314812</v>
      </c>
      <c r="T2321" s="12">
        <f t="shared" si="217"/>
        <v>41623.082002314812</v>
      </c>
      <c r="U2321" s="7">
        <f>Data[[#This Row],[goal]]*VLOOKUP(Data[[#This Row],[currency]], 'Exchange Rates'!$A$1:$C$14, 3, 0)</f>
        <v>3000</v>
      </c>
      <c r="V2321" s="7">
        <f>Data[[#This Row],[pledged]]*VLOOKUP(Data[[#This Row],[currency]], 'Exchange Rates'!$A$1:$C$14, 3, 0)</f>
        <v>3231</v>
      </c>
    </row>
    <row r="2322" spans="1:22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1.0866</v>
      </c>
      <c r="P2322" s="7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2">
        <f t="shared" si="216"/>
        <v>41696.817129629628</v>
      </c>
      <c r="T2322" s="12">
        <f t="shared" si="217"/>
        <v>41731.775462962964</v>
      </c>
      <c r="U2322" s="7">
        <f>Data[[#This Row],[goal]]*VLOOKUP(Data[[#This Row],[currency]], 'Exchange Rates'!$A$1:$C$14, 3, 0)</f>
        <v>5000</v>
      </c>
      <c r="V2322" s="7">
        <f>Data[[#This Row],[pledged]]*VLOOKUP(Data[[#This Row],[currency]], 'Exchange Rates'!$A$1:$C$14, 3, 0)</f>
        <v>5433</v>
      </c>
    </row>
    <row r="2323" spans="1:22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0.39120962394619685</v>
      </c>
      <c r="P2323" s="7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2">
        <f t="shared" si="216"/>
        <v>42799.260428240741</v>
      </c>
      <c r="T2323" s="12">
        <f t="shared" si="217"/>
        <v>42829.21876157407</v>
      </c>
      <c r="U2323" s="7">
        <f>Data[[#This Row],[goal]]*VLOOKUP(Data[[#This Row],[currency]], 'Exchange Rates'!$A$1:$C$14, 3, 0)</f>
        <v>8867.8799999999992</v>
      </c>
      <c r="V2323" s="7">
        <f>Data[[#This Row],[pledged]]*VLOOKUP(Data[[#This Row],[currency]], 'Exchange Rates'!$A$1:$C$14, 3, 0)</f>
        <v>3469.2</v>
      </c>
    </row>
    <row r="2324" spans="1:22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3.1481481481481478E-2</v>
      </c>
      <c r="P2324" s="7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2">
        <f t="shared" si="216"/>
        <v>42804.895474537043</v>
      </c>
      <c r="T2324" s="12">
        <f t="shared" si="217"/>
        <v>42834.853807870371</v>
      </c>
      <c r="U2324" s="7">
        <f>Data[[#This Row],[goal]]*VLOOKUP(Data[[#This Row],[currency]], 'Exchange Rates'!$A$1:$C$14, 3, 0)</f>
        <v>2700</v>
      </c>
      <c r="V2324" s="7">
        <f>Data[[#This Row],[pledged]]*VLOOKUP(Data[[#This Row],[currency]], 'Exchange Rates'!$A$1:$C$14, 3, 0)</f>
        <v>85</v>
      </c>
    </row>
    <row r="2325" spans="1:22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0.48</v>
      </c>
      <c r="P2325" s="7">
        <f t="shared" si="219"/>
        <v>30</v>
      </c>
      <c r="Q2325" t="str">
        <f t="shared" si="220"/>
        <v>food</v>
      </c>
      <c r="R2325" t="str">
        <f t="shared" si="221"/>
        <v>small batch</v>
      </c>
      <c r="S2325" s="12">
        <f t="shared" si="216"/>
        <v>42807.755173611105</v>
      </c>
      <c r="T2325" s="12">
        <f t="shared" si="217"/>
        <v>42814.755173611105</v>
      </c>
      <c r="U2325" s="7">
        <f>Data[[#This Row],[goal]]*VLOOKUP(Data[[#This Row],[currency]], 'Exchange Rates'!$A$1:$C$14, 3, 0)</f>
        <v>250</v>
      </c>
      <c r="V2325" s="7">
        <f>Data[[#This Row],[pledged]]*VLOOKUP(Data[[#This Row],[currency]], 'Exchange Rates'!$A$1:$C$14, 3, 0)</f>
        <v>120</v>
      </c>
    </row>
    <row r="2326" spans="1:22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0.20733333333333334</v>
      </c>
      <c r="P2326" s="7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2">
        <f t="shared" si="216"/>
        <v>42790.885243055556</v>
      </c>
      <c r="T2326" s="12">
        <f t="shared" si="217"/>
        <v>42820.843576388885</v>
      </c>
      <c r="U2326" s="7">
        <f>Data[[#This Row],[goal]]*VLOOKUP(Data[[#This Row],[currency]], 'Exchange Rates'!$A$1:$C$14, 3, 0)</f>
        <v>5775</v>
      </c>
      <c r="V2326" s="7">
        <f>Data[[#This Row],[pledged]]*VLOOKUP(Data[[#This Row],[currency]], 'Exchange Rates'!$A$1:$C$14, 3, 0)</f>
        <v>1197.3500000000001</v>
      </c>
    </row>
    <row r="2327" spans="1:22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0.08</v>
      </c>
      <c r="P2327" s="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2">
        <f t="shared" si="216"/>
        <v>42794.022349537037</v>
      </c>
      <c r="T2327" s="12">
        <f t="shared" si="217"/>
        <v>42823.980682870373</v>
      </c>
      <c r="U2327" s="7">
        <f>Data[[#This Row],[goal]]*VLOOKUP(Data[[#This Row],[currency]], 'Exchange Rates'!$A$1:$C$14, 3, 0)</f>
        <v>1000</v>
      </c>
      <c r="V2327" s="7">
        <f>Data[[#This Row],[pledged]]*VLOOKUP(Data[[#This Row],[currency]], 'Exchange Rates'!$A$1:$C$14, 3, 0)</f>
        <v>80</v>
      </c>
    </row>
    <row r="2328" spans="1:22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7.1999999999999998E-3</v>
      </c>
      <c r="P2328" s="7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2">
        <f t="shared" si="216"/>
        <v>42804.034120370372</v>
      </c>
      <c r="T2328" s="12">
        <f t="shared" si="217"/>
        <v>42855.708333333328</v>
      </c>
      <c r="U2328" s="7">
        <f>Data[[#This Row],[goal]]*VLOOKUP(Data[[#This Row],[currency]], 'Exchange Rates'!$A$1:$C$14, 3, 0)</f>
        <v>15000</v>
      </c>
      <c r="V2328" s="7">
        <f>Data[[#This Row],[pledged]]*VLOOKUP(Data[[#This Row],[currency]], 'Exchange Rates'!$A$1:$C$14, 3, 0)</f>
        <v>108</v>
      </c>
    </row>
    <row r="2329" spans="1:22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5.2609431428571432</v>
      </c>
      <c r="P2329" s="7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2">
        <f t="shared" si="216"/>
        <v>41842.917129629634</v>
      </c>
      <c r="T2329" s="12">
        <f t="shared" si="217"/>
        <v>41877.917129629634</v>
      </c>
      <c r="U2329" s="7">
        <f>Data[[#This Row],[goal]]*VLOOKUP(Data[[#This Row],[currency]], 'Exchange Rates'!$A$1:$C$14, 3, 0)</f>
        <v>35000</v>
      </c>
      <c r="V2329" s="7">
        <f>Data[[#This Row],[pledged]]*VLOOKUP(Data[[#This Row],[currency]], 'Exchange Rates'!$A$1:$C$14, 3, 0)</f>
        <v>184133.01</v>
      </c>
    </row>
    <row r="2330" spans="1:22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2.5445000000000002</v>
      </c>
      <c r="P2330" s="7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2">
        <f t="shared" si="216"/>
        <v>42139.781678240746</v>
      </c>
      <c r="T2330" s="12">
        <f t="shared" si="217"/>
        <v>42169.781678240746</v>
      </c>
      <c r="U2330" s="7">
        <f>Data[[#This Row],[goal]]*VLOOKUP(Data[[#This Row],[currency]], 'Exchange Rates'!$A$1:$C$14, 3, 0)</f>
        <v>10000</v>
      </c>
      <c r="V2330" s="7">
        <f>Data[[#This Row],[pledged]]*VLOOKUP(Data[[#This Row],[currency]], 'Exchange Rates'!$A$1:$C$14, 3, 0)</f>
        <v>25445</v>
      </c>
    </row>
    <row r="2331" spans="1:22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1.0591999999999999</v>
      </c>
      <c r="P2331" s="7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2">
        <f t="shared" si="216"/>
        <v>41807.624374999999</v>
      </c>
      <c r="T2331" s="12">
        <f t="shared" si="217"/>
        <v>41837.624374999999</v>
      </c>
      <c r="U2331" s="7">
        <f>Data[[#This Row],[goal]]*VLOOKUP(Data[[#This Row],[currency]], 'Exchange Rates'!$A$1:$C$14, 3, 0)</f>
        <v>25000</v>
      </c>
      <c r="V2331" s="7">
        <f>Data[[#This Row],[pledged]]*VLOOKUP(Data[[#This Row],[currency]], 'Exchange Rates'!$A$1:$C$14, 3, 0)</f>
        <v>26480</v>
      </c>
    </row>
    <row r="2332" spans="1:22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1.0242285714285715</v>
      </c>
      <c r="P2332" s="7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2">
        <f t="shared" si="216"/>
        <v>42332.89980324074</v>
      </c>
      <c r="T2332" s="12">
        <f t="shared" si="217"/>
        <v>42363</v>
      </c>
      <c r="U2332" s="7">
        <f>Data[[#This Row],[goal]]*VLOOKUP(Data[[#This Row],[currency]], 'Exchange Rates'!$A$1:$C$14, 3, 0)</f>
        <v>35000</v>
      </c>
      <c r="V2332" s="7">
        <f>Data[[#This Row],[pledged]]*VLOOKUP(Data[[#This Row],[currency]], 'Exchange Rates'!$A$1:$C$14, 3, 0)</f>
        <v>35848</v>
      </c>
    </row>
    <row r="2333" spans="1:22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1.4431375</v>
      </c>
      <c r="P2333" s="7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2">
        <f t="shared" si="216"/>
        <v>41839.005671296298</v>
      </c>
      <c r="T2333" s="12">
        <f t="shared" si="217"/>
        <v>41869.005671296298</v>
      </c>
      <c r="U2333" s="7">
        <f>Data[[#This Row],[goal]]*VLOOKUP(Data[[#This Row],[currency]], 'Exchange Rates'!$A$1:$C$14, 3, 0)</f>
        <v>8000</v>
      </c>
      <c r="V2333" s="7">
        <f>Data[[#This Row],[pledged]]*VLOOKUP(Data[[#This Row],[currency]], 'Exchange Rates'!$A$1:$C$14, 3, 0)</f>
        <v>11545.1</v>
      </c>
    </row>
    <row r="2334" spans="1:22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1.06308</v>
      </c>
      <c r="P2334" s="7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2">
        <f t="shared" si="216"/>
        <v>42011.628136574072</v>
      </c>
      <c r="T2334" s="12">
        <f t="shared" si="217"/>
        <v>42041.628136574072</v>
      </c>
      <c r="U2334" s="7">
        <f>Data[[#This Row],[goal]]*VLOOKUP(Data[[#This Row],[currency]], 'Exchange Rates'!$A$1:$C$14, 3, 0)</f>
        <v>25000</v>
      </c>
      <c r="V2334" s="7">
        <f>Data[[#This Row],[pledged]]*VLOOKUP(Data[[#This Row],[currency]], 'Exchange Rates'!$A$1:$C$14, 3, 0)</f>
        <v>26577</v>
      </c>
    </row>
    <row r="2335" spans="1:22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2.1216666666666666</v>
      </c>
      <c r="P2335" s="7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2">
        <f t="shared" si="216"/>
        <v>41767.650347222225</v>
      </c>
      <c r="T2335" s="12">
        <f t="shared" si="217"/>
        <v>41788.743055555555</v>
      </c>
      <c r="U2335" s="7">
        <f>Data[[#This Row],[goal]]*VLOOKUP(Data[[#This Row],[currency]], 'Exchange Rates'!$A$1:$C$14, 3, 0)</f>
        <v>600</v>
      </c>
      <c r="V2335" s="7">
        <f>Data[[#This Row],[pledged]]*VLOOKUP(Data[[#This Row],[currency]], 'Exchange Rates'!$A$1:$C$14, 3, 0)</f>
        <v>1273</v>
      </c>
    </row>
    <row r="2336" spans="1:22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1.0195000000000001</v>
      </c>
      <c r="P2336" s="7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2">
        <f t="shared" si="216"/>
        <v>41918.670115740737</v>
      </c>
      <c r="T2336" s="12">
        <f t="shared" si="217"/>
        <v>41948.731944444444</v>
      </c>
      <c r="U2336" s="7">
        <f>Data[[#This Row],[goal]]*VLOOKUP(Data[[#This Row],[currency]], 'Exchange Rates'!$A$1:$C$14, 3, 0)</f>
        <v>4000</v>
      </c>
      <c r="V2336" s="7">
        <f>Data[[#This Row],[pledged]]*VLOOKUP(Data[[#This Row],[currency]], 'Exchange Rates'!$A$1:$C$14, 3, 0)</f>
        <v>4078</v>
      </c>
    </row>
    <row r="2337" spans="1:22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1.0227200000000001</v>
      </c>
      <c r="P2337" s="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2">
        <f t="shared" si="216"/>
        <v>41771.572256944448</v>
      </c>
      <c r="T2337" s="12">
        <f t="shared" si="217"/>
        <v>41801.572256944448</v>
      </c>
      <c r="U2337" s="7">
        <f>Data[[#This Row],[goal]]*VLOOKUP(Data[[#This Row],[currency]], 'Exchange Rates'!$A$1:$C$14, 3, 0)</f>
        <v>25000</v>
      </c>
      <c r="V2337" s="7">
        <f>Data[[#This Row],[pledged]]*VLOOKUP(Data[[#This Row],[currency]], 'Exchange Rates'!$A$1:$C$14, 3, 0)</f>
        <v>25568</v>
      </c>
    </row>
    <row r="2338" spans="1:22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5.2073254999999996</v>
      </c>
      <c r="P2338" s="7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2">
        <f t="shared" si="216"/>
        <v>41666.924710648149</v>
      </c>
      <c r="T2338" s="12">
        <f t="shared" si="217"/>
        <v>41706.924710648149</v>
      </c>
      <c r="U2338" s="7">
        <f>Data[[#This Row],[goal]]*VLOOKUP(Data[[#This Row],[currency]], 'Exchange Rates'!$A$1:$C$14, 3, 0)</f>
        <v>20000</v>
      </c>
      <c r="V2338" s="7">
        <f>Data[[#This Row],[pledged]]*VLOOKUP(Data[[#This Row],[currency]], 'Exchange Rates'!$A$1:$C$14, 3, 0)</f>
        <v>104146.51</v>
      </c>
    </row>
    <row r="2339" spans="1:22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1.1065833333333333</v>
      </c>
      <c r="P2339" s="7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2">
        <f t="shared" si="216"/>
        <v>41786.640543981484</v>
      </c>
      <c r="T2339" s="12">
        <f t="shared" si="217"/>
        <v>41816.640543981484</v>
      </c>
      <c r="U2339" s="7">
        <f>Data[[#This Row],[goal]]*VLOOKUP(Data[[#This Row],[currency]], 'Exchange Rates'!$A$1:$C$14, 3, 0)</f>
        <v>12000</v>
      </c>
      <c r="V2339" s="7">
        <f>Data[[#This Row],[pledged]]*VLOOKUP(Data[[#This Row],[currency]], 'Exchange Rates'!$A$1:$C$14, 3, 0)</f>
        <v>13279</v>
      </c>
    </row>
    <row r="2340" spans="1:22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1.0114333333333334</v>
      </c>
      <c r="P2340" s="7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2">
        <f t="shared" si="216"/>
        <v>41789.896805555552</v>
      </c>
      <c r="T2340" s="12">
        <f t="shared" si="217"/>
        <v>41819.896805555552</v>
      </c>
      <c r="U2340" s="7">
        <f>Data[[#This Row],[goal]]*VLOOKUP(Data[[#This Row],[currency]], 'Exchange Rates'!$A$1:$C$14, 3, 0)</f>
        <v>15000</v>
      </c>
      <c r="V2340" s="7">
        <f>Data[[#This Row],[pledged]]*VLOOKUP(Data[[#This Row],[currency]], 'Exchange Rates'!$A$1:$C$14, 3, 0)</f>
        <v>15171.5</v>
      </c>
    </row>
    <row r="2341" spans="1:22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2.9420799999999998</v>
      </c>
      <c r="P2341" s="7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2">
        <f t="shared" si="216"/>
        <v>42692.79987268518</v>
      </c>
      <c r="T2341" s="12">
        <f t="shared" si="217"/>
        <v>42723.332638888889</v>
      </c>
      <c r="U2341" s="7">
        <f>Data[[#This Row],[goal]]*VLOOKUP(Data[[#This Row],[currency]], 'Exchange Rates'!$A$1:$C$14, 3, 0)</f>
        <v>25000</v>
      </c>
      <c r="V2341" s="7">
        <f>Data[[#This Row],[pledged]]*VLOOKUP(Data[[#This Row],[currency]], 'Exchange Rates'!$A$1:$C$14, 3, 0)</f>
        <v>73552</v>
      </c>
    </row>
    <row r="2342" spans="1:22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1.0577749999999999</v>
      </c>
      <c r="P2342" s="7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2">
        <f t="shared" si="216"/>
        <v>42643.642800925925</v>
      </c>
      <c r="T2342" s="12">
        <f t="shared" si="217"/>
        <v>42673.642800925925</v>
      </c>
      <c r="U2342" s="7">
        <f>Data[[#This Row],[goal]]*VLOOKUP(Data[[#This Row],[currency]], 'Exchange Rates'!$A$1:$C$14, 3, 0)</f>
        <v>40000</v>
      </c>
      <c r="V2342" s="7">
        <f>Data[[#This Row],[pledged]]*VLOOKUP(Data[[#This Row],[currency]], 'Exchange Rates'!$A$1:$C$14, 3, 0)</f>
        <v>42311</v>
      </c>
    </row>
    <row r="2343" spans="1:22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 s="7">
        <f t="shared" si="219"/>
        <v>0</v>
      </c>
      <c r="Q2343" t="str">
        <f t="shared" si="220"/>
        <v>technology</v>
      </c>
      <c r="R2343" t="str">
        <f t="shared" si="221"/>
        <v>web</v>
      </c>
      <c r="S2343" s="12">
        <f t="shared" si="216"/>
        <v>42167.813703703709</v>
      </c>
      <c r="T2343" s="12">
        <f t="shared" si="217"/>
        <v>42197.813703703709</v>
      </c>
      <c r="U2343" s="7">
        <f>Data[[#This Row],[goal]]*VLOOKUP(Data[[#This Row],[currency]], 'Exchange Rates'!$A$1:$C$14, 3, 0)</f>
        <v>5000</v>
      </c>
      <c r="V2343" s="7">
        <f>Data[[#This Row],[pledged]]*VLOOKUP(Data[[#This Row],[currency]], 'Exchange Rates'!$A$1:$C$14, 3, 0)</f>
        <v>0</v>
      </c>
    </row>
    <row r="2344" spans="1:22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 s="7">
        <f t="shared" si="219"/>
        <v>0</v>
      </c>
      <c r="Q2344" t="str">
        <f t="shared" si="220"/>
        <v>technology</v>
      </c>
      <c r="R2344" t="str">
        <f t="shared" si="221"/>
        <v>web</v>
      </c>
      <c r="S2344" s="12">
        <f t="shared" si="216"/>
        <v>41897.702199074076</v>
      </c>
      <c r="T2344" s="12">
        <f t="shared" si="217"/>
        <v>41918.208333333336</v>
      </c>
      <c r="U2344" s="7">
        <f>Data[[#This Row],[goal]]*VLOOKUP(Data[[#This Row],[currency]], 'Exchange Rates'!$A$1:$C$14, 3, 0)</f>
        <v>5500</v>
      </c>
      <c r="V2344" s="7">
        <f>Data[[#This Row],[pledged]]*VLOOKUP(Data[[#This Row],[currency]], 'Exchange Rates'!$A$1:$C$14, 3, 0)</f>
        <v>0</v>
      </c>
    </row>
    <row r="2345" spans="1:22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0.03</v>
      </c>
      <c r="P2345" s="7">
        <f t="shared" si="219"/>
        <v>300</v>
      </c>
      <c r="Q2345" t="str">
        <f t="shared" si="220"/>
        <v>technology</v>
      </c>
      <c r="R2345" t="str">
        <f t="shared" si="221"/>
        <v>web</v>
      </c>
      <c r="S2345" s="12">
        <f t="shared" si="216"/>
        <v>42327.825289351851</v>
      </c>
      <c r="T2345" s="12">
        <f t="shared" si="217"/>
        <v>42377.82430555555</v>
      </c>
      <c r="U2345" s="7">
        <f>Data[[#This Row],[goal]]*VLOOKUP(Data[[#This Row],[currency]], 'Exchange Rates'!$A$1:$C$14, 3, 0)</f>
        <v>10000</v>
      </c>
      <c r="V2345" s="7">
        <f>Data[[#This Row],[pledged]]*VLOOKUP(Data[[#This Row],[currency]], 'Exchange Rates'!$A$1:$C$14, 3, 0)</f>
        <v>300</v>
      </c>
    </row>
    <row r="2346" spans="1:22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1E-3</v>
      </c>
      <c r="P2346" s="7">
        <f t="shared" si="219"/>
        <v>1</v>
      </c>
      <c r="Q2346" t="str">
        <f t="shared" si="220"/>
        <v>technology</v>
      </c>
      <c r="R2346" t="str">
        <f t="shared" si="221"/>
        <v>web</v>
      </c>
      <c r="S2346" s="12">
        <f t="shared" si="216"/>
        <v>42515.727650462963</v>
      </c>
      <c r="T2346" s="12">
        <f t="shared" si="217"/>
        <v>42545.727650462963</v>
      </c>
      <c r="U2346" s="7">
        <f>Data[[#This Row],[goal]]*VLOOKUP(Data[[#This Row],[currency]], 'Exchange Rates'!$A$1:$C$14, 3, 0)</f>
        <v>1320</v>
      </c>
      <c r="V2346" s="7">
        <f>Data[[#This Row],[pledged]]*VLOOKUP(Data[[#This Row],[currency]], 'Exchange Rates'!$A$1:$C$14, 3, 0)</f>
        <v>1.32</v>
      </c>
    </row>
    <row r="2347" spans="1:22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 s="7">
        <f t="shared" si="219"/>
        <v>0</v>
      </c>
      <c r="Q2347" t="str">
        <f t="shared" si="220"/>
        <v>technology</v>
      </c>
      <c r="R2347" t="str">
        <f t="shared" si="221"/>
        <v>web</v>
      </c>
      <c r="S2347" s="12">
        <f t="shared" si="216"/>
        <v>42060.001805555556</v>
      </c>
      <c r="T2347" s="12">
        <f t="shared" si="217"/>
        <v>42094.985416666663</v>
      </c>
      <c r="U2347" s="7">
        <f>Data[[#This Row],[goal]]*VLOOKUP(Data[[#This Row],[currency]], 'Exchange Rates'!$A$1:$C$14, 3, 0)</f>
        <v>3000</v>
      </c>
      <c r="V2347" s="7">
        <f>Data[[#This Row],[pledged]]*VLOOKUP(Data[[#This Row],[currency]], 'Exchange Rates'!$A$1:$C$14, 3, 0)</f>
        <v>0</v>
      </c>
    </row>
    <row r="2348" spans="1:22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6.4999999999999997E-4</v>
      </c>
      <c r="P2348" s="7">
        <f t="shared" si="219"/>
        <v>13</v>
      </c>
      <c r="Q2348" t="str">
        <f t="shared" si="220"/>
        <v>technology</v>
      </c>
      <c r="R2348" t="str">
        <f t="shared" si="221"/>
        <v>web</v>
      </c>
      <c r="S2348" s="12">
        <f t="shared" si="216"/>
        <v>42615.79896990741</v>
      </c>
      <c r="T2348" s="12">
        <f t="shared" si="217"/>
        <v>42660.79896990741</v>
      </c>
      <c r="U2348" s="7">
        <f>Data[[#This Row],[goal]]*VLOOKUP(Data[[#This Row],[currency]], 'Exchange Rates'!$A$1:$C$14, 3, 0)</f>
        <v>60000</v>
      </c>
      <c r="V2348" s="7">
        <f>Data[[#This Row],[pledged]]*VLOOKUP(Data[[#This Row],[currency]], 'Exchange Rates'!$A$1:$C$14, 3, 0)</f>
        <v>39</v>
      </c>
    </row>
    <row r="2349" spans="1:22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1.4999999999999999E-2</v>
      </c>
      <c r="P2349" s="7">
        <f t="shared" si="219"/>
        <v>15</v>
      </c>
      <c r="Q2349" t="str">
        <f t="shared" si="220"/>
        <v>technology</v>
      </c>
      <c r="R2349" t="str">
        <f t="shared" si="221"/>
        <v>web</v>
      </c>
      <c r="S2349" s="12">
        <f t="shared" si="216"/>
        <v>42577.607361111113</v>
      </c>
      <c r="T2349" s="12">
        <f t="shared" si="217"/>
        <v>42607.607361111113</v>
      </c>
      <c r="U2349" s="7">
        <f>Data[[#This Row],[goal]]*VLOOKUP(Data[[#This Row],[currency]], 'Exchange Rates'!$A$1:$C$14, 3, 0)</f>
        <v>1000</v>
      </c>
      <c r="V2349" s="7">
        <f>Data[[#This Row],[pledged]]*VLOOKUP(Data[[#This Row],[currency]], 'Exchange Rates'!$A$1:$C$14, 3, 0)</f>
        <v>15</v>
      </c>
    </row>
    <row r="2350" spans="1:22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3.8571428571428572E-3</v>
      </c>
      <c r="P2350" s="7">
        <f t="shared" si="219"/>
        <v>54</v>
      </c>
      <c r="Q2350" t="str">
        <f t="shared" si="220"/>
        <v>technology</v>
      </c>
      <c r="R2350" t="str">
        <f t="shared" si="221"/>
        <v>web</v>
      </c>
      <c r="S2350" s="12">
        <f t="shared" si="216"/>
        <v>42360.932152777779</v>
      </c>
      <c r="T2350" s="12">
        <f t="shared" si="217"/>
        <v>42420.932152777779</v>
      </c>
      <c r="U2350" s="7">
        <f>Data[[#This Row],[goal]]*VLOOKUP(Data[[#This Row],[currency]], 'Exchange Rates'!$A$1:$C$14, 3, 0)</f>
        <v>70000</v>
      </c>
      <c r="V2350" s="7">
        <f>Data[[#This Row],[pledged]]*VLOOKUP(Data[[#This Row],[currency]], 'Exchange Rates'!$A$1:$C$14, 3, 0)</f>
        <v>270</v>
      </c>
    </row>
    <row r="2351" spans="1:22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 s="7">
        <f t="shared" si="219"/>
        <v>0</v>
      </c>
      <c r="Q2351" t="str">
        <f t="shared" si="220"/>
        <v>technology</v>
      </c>
      <c r="R2351" t="str">
        <f t="shared" si="221"/>
        <v>web</v>
      </c>
      <c r="S2351" s="12">
        <f t="shared" si="216"/>
        <v>42198.775787037041</v>
      </c>
      <c r="T2351" s="12">
        <f t="shared" si="217"/>
        <v>42227.775787037041</v>
      </c>
      <c r="U2351" s="7">
        <f>Data[[#This Row],[goal]]*VLOOKUP(Data[[#This Row],[currency]], 'Exchange Rates'!$A$1:$C$14, 3, 0)</f>
        <v>4174370.9999999995</v>
      </c>
      <c r="V2351" s="7">
        <f>Data[[#This Row],[pledged]]*VLOOKUP(Data[[#This Row],[currency]], 'Exchange Rates'!$A$1:$C$14, 3, 0)</f>
        <v>0</v>
      </c>
    </row>
    <row r="2352" spans="1:22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 s="7">
        <f t="shared" si="219"/>
        <v>0</v>
      </c>
      <c r="Q2352" t="str">
        <f t="shared" si="220"/>
        <v>technology</v>
      </c>
      <c r="R2352" t="str">
        <f t="shared" si="221"/>
        <v>web</v>
      </c>
      <c r="S2352" s="12">
        <f t="shared" si="216"/>
        <v>42708.842245370368</v>
      </c>
      <c r="T2352" s="12">
        <f t="shared" si="217"/>
        <v>42738.842245370368</v>
      </c>
      <c r="U2352" s="7">
        <f>Data[[#This Row],[goal]]*VLOOKUP(Data[[#This Row],[currency]], 'Exchange Rates'!$A$1:$C$14, 3, 0)</f>
        <v>42000</v>
      </c>
      <c r="V2352" s="7">
        <f>Data[[#This Row],[pledged]]*VLOOKUP(Data[[#This Row],[currency]], 'Exchange Rates'!$A$1:$C$14, 3, 0)</f>
        <v>0</v>
      </c>
    </row>
    <row r="2353" spans="1:22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5.7142857142857143E-3</v>
      </c>
      <c r="P2353" s="7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2">
        <f t="shared" si="216"/>
        <v>42094.101145833338</v>
      </c>
      <c r="T2353" s="12">
        <f t="shared" si="217"/>
        <v>42124.101145833338</v>
      </c>
      <c r="U2353" s="7">
        <f>Data[[#This Row],[goal]]*VLOOKUP(Data[[#This Row],[currency]], 'Exchange Rates'!$A$1:$C$14, 3, 0)</f>
        <v>28161</v>
      </c>
      <c r="V2353" s="7">
        <f>Data[[#This Row],[pledged]]*VLOOKUP(Data[[#This Row],[currency]], 'Exchange Rates'!$A$1:$C$14, 3, 0)</f>
        <v>160.91999999999999</v>
      </c>
    </row>
    <row r="2354" spans="1:22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 s="7">
        <f t="shared" si="219"/>
        <v>0</v>
      </c>
      <c r="Q2354" t="str">
        <f t="shared" si="220"/>
        <v>technology</v>
      </c>
      <c r="R2354" t="str">
        <f t="shared" si="221"/>
        <v>web</v>
      </c>
      <c r="S2354" s="12">
        <f t="shared" si="216"/>
        <v>42101.633703703701</v>
      </c>
      <c r="T2354" s="12">
        <f t="shared" si="217"/>
        <v>42161.633703703701</v>
      </c>
      <c r="U2354" s="7">
        <f>Data[[#This Row],[goal]]*VLOOKUP(Data[[#This Row],[currency]], 'Exchange Rates'!$A$1:$C$14, 3, 0)</f>
        <v>2000</v>
      </c>
      <c r="V2354" s="7">
        <f>Data[[#This Row],[pledged]]*VLOOKUP(Data[[#This Row],[currency]], 'Exchange Rates'!$A$1:$C$14, 3, 0)</f>
        <v>0</v>
      </c>
    </row>
    <row r="2355" spans="1:22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 s="7">
        <f t="shared" si="219"/>
        <v>0</v>
      </c>
      <c r="Q2355" t="str">
        <f t="shared" si="220"/>
        <v>technology</v>
      </c>
      <c r="R2355" t="str">
        <f t="shared" si="221"/>
        <v>web</v>
      </c>
      <c r="S2355" s="12">
        <f t="shared" si="216"/>
        <v>42103.676180555558</v>
      </c>
      <c r="T2355" s="12">
        <f t="shared" si="217"/>
        <v>42115.676180555558</v>
      </c>
      <c r="U2355" s="7">
        <f>Data[[#This Row],[goal]]*VLOOKUP(Data[[#This Row],[currency]], 'Exchange Rates'!$A$1:$C$14, 3, 0)</f>
        <v>1000</v>
      </c>
      <c r="V2355" s="7">
        <f>Data[[#This Row],[pledged]]*VLOOKUP(Data[[#This Row],[currency]], 'Exchange Rates'!$A$1:$C$14, 3, 0)</f>
        <v>0</v>
      </c>
    </row>
    <row r="2356" spans="1:22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7.1428571428571429E-4</v>
      </c>
      <c r="P2356" s="7">
        <f t="shared" si="219"/>
        <v>25</v>
      </c>
      <c r="Q2356" t="str">
        <f t="shared" si="220"/>
        <v>technology</v>
      </c>
      <c r="R2356" t="str">
        <f t="shared" si="221"/>
        <v>web</v>
      </c>
      <c r="S2356" s="12">
        <f t="shared" si="216"/>
        <v>41954.722916666666</v>
      </c>
      <c r="T2356" s="12">
        <f t="shared" si="217"/>
        <v>42014.722916666666</v>
      </c>
      <c r="U2356" s="7">
        <f>Data[[#This Row],[goal]]*VLOOKUP(Data[[#This Row],[currency]], 'Exchange Rates'!$A$1:$C$14, 3, 0)</f>
        <v>35000</v>
      </c>
      <c r="V2356" s="7">
        <f>Data[[#This Row],[pledged]]*VLOOKUP(Data[[#This Row],[currency]], 'Exchange Rates'!$A$1:$C$14, 3, 0)</f>
        <v>25</v>
      </c>
    </row>
    <row r="2357" spans="1:22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6.875E-3</v>
      </c>
      <c r="P2357" s="7">
        <f t="shared" si="219"/>
        <v>27.5</v>
      </c>
      <c r="Q2357" t="str">
        <f t="shared" si="220"/>
        <v>technology</v>
      </c>
      <c r="R2357" t="str">
        <f t="shared" si="221"/>
        <v>web</v>
      </c>
      <c r="S2357" s="12">
        <f t="shared" si="216"/>
        <v>42096.918240740735</v>
      </c>
      <c r="T2357" s="12">
        <f t="shared" si="217"/>
        <v>42126.918240740735</v>
      </c>
      <c r="U2357" s="7">
        <f>Data[[#This Row],[goal]]*VLOOKUP(Data[[#This Row],[currency]], 'Exchange Rates'!$A$1:$C$14, 3, 0)</f>
        <v>10960</v>
      </c>
      <c r="V2357" s="7">
        <f>Data[[#This Row],[pledged]]*VLOOKUP(Data[[#This Row],[currency]], 'Exchange Rates'!$A$1:$C$14, 3, 0)</f>
        <v>75.350000000000009</v>
      </c>
    </row>
    <row r="2358" spans="1:22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 s="7">
        <f t="shared" si="219"/>
        <v>0</v>
      </c>
      <c r="Q2358" t="str">
        <f t="shared" si="220"/>
        <v>technology</v>
      </c>
      <c r="R2358" t="str">
        <f t="shared" si="221"/>
        <v>web</v>
      </c>
      <c r="S2358" s="12">
        <f t="shared" si="216"/>
        <v>42130.78361111111</v>
      </c>
      <c r="T2358" s="12">
        <f t="shared" si="217"/>
        <v>42160.78361111111</v>
      </c>
      <c r="U2358" s="7">
        <f>Data[[#This Row],[goal]]*VLOOKUP(Data[[#This Row],[currency]], 'Exchange Rates'!$A$1:$C$14, 3, 0)</f>
        <v>8400</v>
      </c>
      <c r="V2358" s="7">
        <f>Data[[#This Row],[pledged]]*VLOOKUP(Data[[#This Row],[currency]], 'Exchange Rates'!$A$1:$C$14, 3, 0)</f>
        <v>0</v>
      </c>
    </row>
    <row r="2359" spans="1:22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 s="7">
        <f t="shared" si="219"/>
        <v>0</v>
      </c>
      <c r="Q2359" t="str">
        <f t="shared" si="220"/>
        <v>technology</v>
      </c>
      <c r="R2359" t="str">
        <f t="shared" si="221"/>
        <v>web</v>
      </c>
      <c r="S2359" s="12">
        <f t="shared" si="216"/>
        <v>42264.620115740734</v>
      </c>
      <c r="T2359" s="12">
        <f t="shared" si="217"/>
        <v>42294.620115740734</v>
      </c>
      <c r="U2359" s="7">
        <f>Data[[#This Row],[goal]]*VLOOKUP(Data[[#This Row],[currency]], 'Exchange Rates'!$A$1:$C$14, 3, 0)</f>
        <v>20790</v>
      </c>
      <c r="V2359" s="7">
        <f>Data[[#This Row],[pledged]]*VLOOKUP(Data[[#This Row],[currency]], 'Exchange Rates'!$A$1:$C$14, 3, 0)</f>
        <v>0</v>
      </c>
    </row>
    <row r="2360" spans="1:22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 s="7">
        <f t="shared" si="219"/>
        <v>0</v>
      </c>
      <c r="Q2360" t="str">
        <f t="shared" si="220"/>
        <v>technology</v>
      </c>
      <c r="R2360" t="str">
        <f t="shared" si="221"/>
        <v>web</v>
      </c>
      <c r="S2360" s="12">
        <f t="shared" si="216"/>
        <v>41978.930972222224</v>
      </c>
      <c r="T2360" s="12">
        <f t="shared" si="217"/>
        <v>42035.027083333334</v>
      </c>
      <c r="U2360" s="7">
        <f>Data[[#This Row],[goal]]*VLOOKUP(Data[[#This Row],[currency]], 'Exchange Rates'!$A$1:$C$14, 3, 0)</f>
        <v>1155</v>
      </c>
      <c r="V2360" s="7">
        <f>Data[[#This Row],[pledged]]*VLOOKUP(Data[[#This Row],[currency]], 'Exchange Rates'!$A$1:$C$14, 3, 0)</f>
        <v>0</v>
      </c>
    </row>
    <row r="2361" spans="1:22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0.14680000000000001</v>
      </c>
      <c r="P2361" s="7">
        <f t="shared" si="219"/>
        <v>367</v>
      </c>
      <c r="Q2361" t="str">
        <f t="shared" si="220"/>
        <v>technology</v>
      </c>
      <c r="R2361" t="str">
        <f t="shared" si="221"/>
        <v>web</v>
      </c>
      <c r="S2361" s="12">
        <f t="shared" si="216"/>
        <v>42159.649583333332</v>
      </c>
      <c r="T2361" s="12">
        <f t="shared" si="217"/>
        <v>42219.649583333332</v>
      </c>
      <c r="U2361" s="7">
        <f>Data[[#This Row],[goal]]*VLOOKUP(Data[[#This Row],[currency]], 'Exchange Rates'!$A$1:$C$14, 3, 0)</f>
        <v>7500</v>
      </c>
      <c r="V2361" s="7">
        <f>Data[[#This Row],[pledged]]*VLOOKUP(Data[[#This Row],[currency]], 'Exchange Rates'!$A$1:$C$14, 3, 0)</f>
        <v>1101</v>
      </c>
    </row>
    <row r="2362" spans="1:22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4.0000000000000002E-4</v>
      </c>
      <c r="P2362" s="7">
        <f t="shared" si="219"/>
        <v>2</v>
      </c>
      <c r="Q2362" t="str">
        <f t="shared" si="220"/>
        <v>technology</v>
      </c>
      <c r="R2362" t="str">
        <f t="shared" si="221"/>
        <v>web</v>
      </c>
      <c r="S2362" s="12">
        <f t="shared" si="216"/>
        <v>42377.70694444445</v>
      </c>
      <c r="T2362" s="12">
        <f t="shared" si="217"/>
        <v>42407.70694444445</v>
      </c>
      <c r="U2362" s="7">
        <f>Data[[#This Row],[goal]]*VLOOKUP(Data[[#This Row],[currency]], 'Exchange Rates'!$A$1:$C$14, 3, 0)</f>
        <v>6600</v>
      </c>
      <c r="V2362" s="7">
        <f>Data[[#This Row],[pledged]]*VLOOKUP(Data[[#This Row],[currency]], 'Exchange Rates'!$A$1:$C$14, 3, 0)</f>
        <v>2.64</v>
      </c>
    </row>
    <row r="2363" spans="1:22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 s="7">
        <f t="shared" si="219"/>
        <v>0</v>
      </c>
      <c r="Q2363" t="str">
        <f t="shared" si="220"/>
        <v>technology</v>
      </c>
      <c r="R2363" t="str">
        <f t="shared" si="221"/>
        <v>web</v>
      </c>
      <c r="S2363" s="12">
        <f t="shared" si="216"/>
        <v>42466.858888888892</v>
      </c>
      <c r="T2363" s="12">
        <f t="shared" si="217"/>
        <v>42490.916666666672</v>
      </c>
      <c r="U2363" s="7">
        <f>Data[[#This Row],[goal]]*VLOOKUP(Data[[#This Row],[currency]], 'Exchange Rates'!$A$1:$C$14, 3, 0)</f>
        <v>264</v>
      </c>
      <c r="V2363" s="7">
        <f>Data[[#This Row],[pledged]]*VLOOKUP(Data[[#This Row],[currency]], 'Exchange Rates'!$A$1:$C$14, 3, 0)</f>
        <v>0</v>
      </c>
    </row>
    <row r="2364" spans="1:22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0.2857142857142857</v>
      </c>
      <c r="P2364" s="7">
        <f t="shared" si="219"/>
        <v>60</v>
      </c>
      <c r="Q2364" t="str">
        <f t="shared" si="220"/>
        <v>technology</v>
      </c>
      <c r="R2364" t="str">
        <f t="shared" si="221"/>
        <v>web</v>
      </c>
      <c r="S2364" s="12">
        <f t="shared" si="216"/>
        <v>41954.688310185185</v>
      </c>
      <c r="T2364" s="12">
        <f t="shared" si="217"/>
        <v>41984.688310185185</v>
      </c>
      <c r="U2364" s="7">
        <f>Data[[#This Row],[goal]]*VLOOKUP(Data[[#This Row],[currency]], 'Exchange Rates'!$A$1:$C$14, 3, 0)</f>
        <v>420</v>
      </c>
      <c r="V2364" s="7">
        <f>Data[[#This Row],[pledged]]*VLOOKUP(Data[[#This Row],[currency]], 'Exchange Rates'!$A$1:$C$14, 3, 0)</f>
        <v>120</v>
      </c>
    </row>
    <row r="2365" spans="1:22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 s="7">
        <f t="shared" si="219"/>
        <v>0</v>
      </c>
      <c r="Q2365" t="str">
        <f t="shared" si="220"/>
        <v>technology</v>
      </c>
      <c r="R2365" t="str">
        <f t="shared" si="221"/>
        <v>web</v>
      </c>
      <c r="S2365" s="12">
        <f t="shared" si="216"/>
        <v>42322.011574074073</v>
      </c>
      <c r="T2365" s="12">
        <f t="shared" si="217"/>
        <v>42367.011574074073</v>
      </c>
      <c r="U2365" s="7">
        <f>Data[[#This Row],[goal]]*VLOOKUP(Data[[#This Row],[currency]], 'Exchange Rates'!$A$1:$C$14, 3, 0)</f>
        <v>175000</v>
      </c>
      <c r="V2365" s="7">
        <f>Data[[#This Row],[pledged]]*VLOOKUP(Data[[#This Row],[currency]], 'Exchange Rates'!$A$1:$C$14, 3, 0)</f>
        <v>0</v>
      </c>
    </row>
    <row r="2366" spans="1:22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 s="7">
        <f t="shared" si="219"/>
        <v>0</v>
      </c>
      <c r="Q2366" t="str">
        <f t="shared" si="220"/>
        <v>technology</v>
      </c>
      <c r="R2366" t="str">
        <f t="shared" si="221"/>
        <v>web</v>
      </c>
      <c r="S2366" s="12">
        <f t="shared" si="216"/>
        <v>42248.934675925921</v>
      </c>
      <c r="T2366" s="12">
        <f t="shared" si="217"/>
        <v>42303.934675925921</v>
      </c>
      <c r="U2366" s="7">
        <f>Data[[#This Row],[goal]]*VLOOKUP(Data[[#This Row],[currency]], 'Exchange Rates'!$A$1:$C$14, 3, 0)</f>
        <v>128</v>
      </c>
      <c r="V2366" s="7">
        <f>Data[[#This Row],[pledged]]*VLOOKUP(Data[[#This Row],[currency]], 'Exchange Rates'!$A$1:$C$14, 3, 0)</f>
        <v>0</v>
      </c>
    </row>
    <row r="2367" spans="1:22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 s="7">
        <f t="shared" si="219"/>
        <v>0</v>
      </c>
      <c r="Q2367" t="str">
        <f t="shared" si="220"/>
        <v>technology</v>
      </c>
      <c r="R2367" t="str">
        <f t="shared" si="221"/>
        <v>web</v>
      </c>
      <c r="S2367" s="12">
        <f t="shared" si="216"/>
        <v>42346.736400462964</v>
      </c>
      <c r="T2367" s="12">
        <f t="shared" si="217"/>
        <v>42386.958333333328</v>
      </c>
      <c r="U2367" s="7">
        <f>Data[[#This Row],[goal]]*VLOOKUP(Data[[#This Row],[currency]], 'Exchange Rates'!$A$1:$C$14, 3, 0)</f>
        <v>840</v>
      </c>
      <c r="V2367" s="7">
        <f>Data[[#This Row],[pledged]]*VLOOKUP(Data[[#This Row],[currency]], 'Exchange Rates'!$A$1:$C$14, 3, 0)</f>
        <v>0</v>
      </c>
    </row>
    <row r="2368" spans="1:22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0.1052</v>
      </c>
      <c r="P2368" s="7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2">
        <f t="shared" si="216"/>
        <v>42268.531631944439</v>
      </c>
      <c r="T2368" s="12">
        <f t="shared" si="217"/>
        <v>42298.531631944439</v>
      </c>
      <c r="U2368" s="7">
        <f>Data[[#This Row],[goal]]*VLOOKUP(Data[[#This Row],[currency]], 'Exchange Rates'!$A$1:$C$14, 3, 0)</f>
        <v>19250</v>
      </c>
      <c r="V2368" s="7">
        <f>Data[[#This Row],[pledged]]*VLOOKUP(Data[[#This Row],[currency]], 'Exchange Rates'!$A$1:$C$14, 3, 0)</f>
        <v>2025.1000000000001</v>
      </c>
    </row>
    <row r="2369" spans="1:22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1.34E-2</v>
      </c>
      <c r="P2369" s="7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2">
        <f t="shared" si="216"/>
        <v>42425.970092592594</v>
      </c>
      <c r="T2369" s="12">
        <f t="shared" si="217"/>
        <v>42485.928425925929</v>
      </c>
      <c r="U2369" s="7">
        <f>Data[[#This Row],[goal]]*VLOOKUP(Data[[#This Row],[currency]], 'Exchange Rates'!$A$1:$C$14, 3, 0)</f>
        <v>50000</v>
      </c>
      <c r="V2369" s="7">
        <f>Data[[#This Row],[pledged]]*VLOOKUP(Data[[#This Row],[currency]], 'Exchange Rates'!$A$1:$C$14, 3, 0)</f>
        <v>670</v>
      </c>
    </row>
    <row r="2370" spans="1:22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2.5000000000000001E-3</v>
      </c>
      <c r="P2370" s="7">
        <f t="shared" si="219"/>
        <v>50</v>
      </c>
      <c r="Q2370" t="str">
        <f t="shared" si="220"/>
        <v>technology</v>
      </c>
      <c r="R2370" t="str">
        <f t="shared" si="221"/>
        <v>web</v>
      </c>
      <c r="S2370" s="12">
        <f t="shared" ref="S2370:S2433" si="222">(((J2370/60)/60)/24)+DATE(1970,1,1)</f>
        <v>42063.721817129626</v>
      </c>
      <c r="T2370" s="12">
        <f t="shared" ref="T2370:T2433" si="223">(((I2370/60)/60)/24)+DATE(1970,1,1)</f>
        <v>42108.680150462969</v>
      </c>
      <c r="U2370" s="7">
        <f>Data[[#This Row],[goal]]*VLOOKUP(Data[[#This Row],[currency]], 'Exchange Rates'!$A$1:$C$14, 3, 0)</f>
        <v>40000</v>
      </c>
      <c r="V2370" s="7">
        <f>Data[[#This Row],[pledged]]*VLOOKUP(Data[[#This Row],[currency]], 'Exchange Rates'!$A$1:$C$14, 3, 0)</f>
        <v>100</v>
      </c>
    </row>
    <row r="2371" spans="1:22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E2371/D2371</f>
        <v>0</v>
      </c>
      <c r="P2371" s="7">
        <f t="shared" ref="P2371:P2434" si="225">IF(L2371 = 0, 0, E2371/L2371)</f>
        <v>0</v>
      </c>
      <c r="Q2371" t="str">
        <f t="shared" ref="Q2371:Q2434" si="226">MID(N2371, 1, FIND("/", N2371)-1)</f>
        <v>technology</v>
      </c>
      <c r="R2371" t="str">
        <f t="shared" ref="R2371:R2434" si="227">MID(N2371,  FIND("/", N2371)+1, 100)</f>
        <v>web</v>
      </c>
      <c r="S2371" s="12">
        <f t="shared" si="222"/>
        <v>42380.812627314815</v>
      </c>
      <c r="T2371" s="12">
        <f t="shared" si="223"/>
        <v>42410.812627314815</v>
      </c>
      <c r="U2371" s="7">
        <f>Data[[#This Row],[goal]]*VLOOKUP(Data[[#This Row],[currency]], 'Exchange Rates'!$A$1:$C$14, 3, 0)</f>
        <v>25000</v>
      </c>
      <c r="V2371" s="7">
        <f>Data[[#This Row],[pledged]]*VLOOKUP(Data[[#This Row],[currency]], 'Exchange Rates'!$A$1:$C$14, 3, 0)</f>
        <v>0</v>
      </c>
    </row>
    <row r="2372" spans="1:22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3.2799999999999999E-3</v>
      </c>
      <c r="P2372" s="7">
        <f t="shared" si="225"/>
        <v>20.5</v>
      </c>
      <c r="Q2372" t="str">
        <f t="shared" si="226"/>
        <v>technology</v>
      </c>
      <c r="R2372" t="str">
        <f t="shared" si="227"/>
        <v>web</v>
      </c>
      <c r="S2372" s="12">
        <f t="shared" si="222"/>
        <v>41961.18913194444</v>
      </c>
      <c r="T2372" s="12">
        <f t="shared" si="223"/>
        <v>41991.18913194444</v>
      </c>
      <c r="U2372" s="7">
        <f>Data[[#This Row],[goal]]*VLOOKUP(Data[[#This Row],[currency]], 'Exchange Rates'!$A$1:$C$14, 3, 0)</f>
        <v>25000</v>
      </c>
      <c r="V2372" s="7">
        <f>Data[[#This Row],[pledged]]*VLOOKUP(Data[[#This Row],[currency]], 'Exchange Rates'!$A$1:$C$14, 3, 0)</f>
        <v>82</v>
      </c>
    </row>
    <row r="2373" spans="1:22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 s="7">
        <f t="shared" si="225"/>
        <v>0</v>
      </c>
      <c r="Q2373" t="str">
        <f t="shared" si="226"/>
        <v>technology</v>
      </c>
      <c r="R2373" t="str">
        <f t="shared" si="227"/>
        <v>web</v>
      </c>
      <c r="S2373" s="12">
        <f t="shared" si="222"/>
        <v>42150.777731481481</v>
      </c>
      <c r="T2373" s="12">
        <f t="shared" si="223"/>
        <v>42180.777731481481</v>
      </c>
      <c r="U2373" s="7">
        <f>Data[[#This Row],[goal]]*VLOOKUP(Data[[#This Row],[currency]], 'Exchange Rates'!$A$1:$C$14, 3, 0)</f>
        <v>2000</v>
      </c>
      <c r="V2373" s="7">
        <f>Data[[#This Row],[pledged]]*VLOOKUP(Data[[#This Row],[currency]], 'Exchange Rates'!$A$1:$C$14, 3, 0)</f>
        <v>0</v>
      </c>
    </row>
    <row r="2374" spans="1:22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3.272727272727273E-2</v>
      </c>
      <c r="P2374" s="7">
        <f t="shared" si="225"/>
        <v>30</v>
      </c>
      <c r="Q2374" t="str">
        <f t="shared" si="226"/>
        <v>technology</v>
      </c>
      <c r="R2374" t="str">
        <f t="shared" si="227"/>
        <v>web</v>
      </c>
      <c r="S2374" s="12">
        <f t="shared" si="222"/>
        <v>42088.069108796291</v>
      </c>
      <c r="T2374" s="12">
        <f t="shared" si="223"/>
        <v>42118.069108796291</v>
      </c>
      <c r="U2374" s="7">
        <f>Data[[#This Row],[goal]]*VLOOKUP(Data[[#This Row],[currency]], 'Exchange Rates'!$A$1:$C$14, 3, 0)</f>
        <v>7535.0000000000009</v>
      </c>
      <c r="V2374" s="7">
        <f>Data[[#This Row],[pledged]]*VLOOKUP(Data[[#This Row],[currency]], 'Exchange Rates'!$A$1:$C$14, 3, 0)</f>
        <v>246.60000000000002</v>
      </c>
    </row>
    <row r="2375" spans="1:22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5.8823529411764708E-5</v>
      </c>
      <c r="P2375" s="7">
        <f t="shared" si="225"/>
        <v>50</v>
      </c>
      <c r="Q2375" t="str">
        <f t="shared" si="226"/>
        <v>technology</v>
      </c>
      <c r="R2375" t="str">
        <f t="shared" si="227"/>
        <v>web</v>
      </c>
      <c r="S2375" s="12">
        <f t="shared" si="222"/>
        <v>42215.662314814821</v>
      </c>
      <c r="T2375" s="12">
        <f t="shared" si="223"/>
        <v>42245.662314814821</v>
      </c>
      <c r="U2375" s="7">
        <f>Data[[#This Row],[goal]]*VLOOKUP(Data[[#This Row],[currency]], 'Exchange Rates'!$A$1:$C$14, 3, 0)</f>
        <v>7471499.9999999991</v>
      </c>
      <c r="V2375" s="7">
        <f>Data[[#This Row],[pledged]]*VLOOKUP(Data[[#This Row],[currency]], 'Exchange Rates'!$A$1:$C$14, 3, 0)</f>
        <v>439.49999999999994</v>
      </c>
    </row>
    <row r="2376" spans="1:22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4.5454545454545455E-4</v>
      </c>
      <c r="P2376" s="7">
        <f t="shared" si="225"/>
        <v>10</v>
      </c>
      <c r="Q2376" t="str">
        <f t="shared" si="226"/>
        <v>technology</v>
      </c>
      <c r="R2376" t="str">
        <f t="shared" si="227"/>
        <v>web</v>
      </c>
      <c r="S2376" s="12">
        <f t="shared" si="222"/>
        <v>42017.843287037031</v>
      </c>
      <c r="T2376" s="12">
        <f t="shared" si="223"/>
        <v>42047.843287037031</v>
      </c>
      <c r="U2376" s="7">
        <f>Data[[#This Row],[goal]]*VLOOKUP(Data[[#This Row],[currency]], 'Exchange Rates'!$A$1:$C$14, 3, 0)</f>
        <v>22000</v>
      </c>
      <c r="V2376" s="7">
        <f>Data[[#This Row],[pledged]]*VLOOKUP(Data[[#This Row],[currency]], 'Exchange Rates'!$A$1:$C$14, 3, 0)</f>
        <v>10</v>
      </c>
    </row>
    <row r="2377" spans="1:22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 s="7">
        <f t="shared" si="225"/>
        <v>0</v>
      </c>
      <c r="Q2377" t="str">
        <f t="shared" si="226"/>
        <v>technology</v>
      </c>
      <c r="R2377" t="str">
        <f t="shared" si="227"/>
        <v>web</v>
      </c>
      <c r="S2377" s="12">
        <f t="shared" si="222"/>
        <v>42592.836076388892</v>
      </c>
      <c r="T2377" s="12">
        <f t="shared" si="223"/>
        <v>42622.836076388892</v>
      </c>
      <c r="U2377" s="7">
        <f>Data[[#This Row],[goal]]*VLOOKUP(Data[[#This Row],[currency]], 'Exchange Rates'!$A$1:$C$14, 3, 0)</f>
        <v>10000</v>
      </c>
      <c r="V2377" s="7">
        <f>Data[[#This Row],[pledged]]*VLOOKUP(Data[[#This Row],[currency]], 'Exchange Rates'!$A$1:$C$14, 3, 0)</f>
        <v>0</v>
      </c>
    </row>
    <row r="2378" spans="1:22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0.10877666666666666</v>
      </c>
      <c r="P2378" s="7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2">
        <f t="shared" si="222"/>
        <v>42318.925532407404</v>
      </c>
      <c r="T2378" s="12">
        <f t="shared" si="223"/>
        <v>42348.925532407404</v>
      </c>
      <c r="U2378" s="7">
        <f>Data[[#This Row],[goal]]*VLOOKUP(Data[[#This Row],[currency]], 'Exchange Rates'!$A$1:$C$14, 3, 0)</f>
        <v>3000</v>
      </c>
      <c r="V2378" s="7">
        <f>Data[[#This Row],[pledged]]*VLOOKUP(Data[[#This Row],[currency]], 'Exchange Rates'!$A$1:$C$14, 3, 0)</f>
        <v>326.33</v>
      </c>
    </row>
    <row r="2379" spans="1:22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 s="7">
        <f t="shared" si="225"/>
        <v>0</v>
      </c>
      <c r="Q2379" t="str">
        <f t="shared" si="226"/>
        <v>technology</v>
      </c>
      <c r="R2379" t="str">
        <f t="shared" si="227"/>
        <v>web</v>
      </c>
      <c r="S2379" s="12">
        <f t="shared" si="222"/>
        <v>42669.870173611111</v>
      </c>
      <c r="T2379" s="12">
        <f t="shared" si="223"/>
        <v>42699.911840277782</v>
      </c>
      <c r="U2379" s="7">
        <f>Data[[#This Row],[goal]]*VLOOKUP(Data[[#This Row],[currency]], 'Exchange Rates'!$A$1:$C$14, 3, 0)</f>
        <v>3300</v>
      </c>
      <c r="V2379" s="7">
        <f>Data[[#This Row],[pledged]]*VLOOKUP(Data[[#This Row],[currency]], 'Exchange Rates'!$A$1:$C$14, 3, 0)</f>
        <v>0</v>
      </c>
    </row>
    <row r="2380" spans="1:22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 s="7">
        <f t="shared" si="225"/>
        <v>0</v>
      </c>
      <c r="Q2380" t="str">
        <f t="shared" si="226"/>
        <v>technology</v>
      </c>
      <c r="R2380" t="str">
        <f t="shared" si="227"/>
        <v>web</v>
      </c>
      <c r="S2380" s="12">
        <f t="shared" si="222"/>
        <v>42213.013078703705</v>
      </c>
      <c r="T2380" s="12">
        <f t="shared" si="223"/>
        <v>42242.013078703705</v>
      </c>
      <c r="U2380" s="7">
        <f>Data[[#This Row],[goal]]*VLOOKUP(Data[[#This Row],[currency]], 'Exchange Rates'!$A$1:$C$14, 3, 0)</f>
        <v>110000</v>
      </c>
      <c r="V2380" s="7">
        <f>Data[[#This Row],[pledged]]*VLOOKUP(Data[[#This Row],[currency]], 'Exchange Rates'!$A$1:$C$14, 3, 0)</f>
        <v>0</v>
      </c>
    </row>
    <row r="2381" spans="1:22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 s="7">
        <f t="shared" si="225"/>
        <v>0</v>
      </c>
      <c r="Q2381" t="str">
        <f t="shared" si="226"/>
        <v>technology</v>
      </c>
      <c r="R2381" t="str">
        <f t="shared" si="227"/>
        <v>web</v>
      </c>
      <c r="S2381" s="12">
        <f t="shared" si="222"/>
        <v>42237.016388888893</v>
      </c>
      <c r="T2381" s="12">
        <f t="shared" si="223"/>
        <v>42282.016388888893</v>
      </c>
      <c r="U2381" s="7">
        <f>Data[[#This Row],[goal]]*VLOOKUP(Data[[#This Row],[currency]], 'Exchange Rates'!$A$1:$C$14, 3, 0)</f>
        <v>30000</v>
      </c>
      <c r="V2381" s="7">
        <f>Data[[#This Row],[pledged]]*VLOOKUP(Data[[#This Row],[currency]], 'Exchange Rates'!$A$1:$C$14, 3, 0)</f>
        <v>0</v>
      </c>
    </row>
    <row r="2382" spans="1:22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3.6666666666666666E-3</v>
      </c>
      <c r="P2382" s="7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2">
        <f t="shared" si="222"/>
        <v>42248.793310185181</v>
      </c>
      <c r="T2382" s="12">
        <f t="shared" si="223"/>
        <v>42278.793310185181</v>
      </c>
      <c r="U2382" s="7">
        <f>Data[[#This Row],[goal]]*VLOOKUP(Data[[#This Row],[currency]], 'Exchange Rates'!$A$1:$C$14, 3, 0)</f>
        <v>15000</v>
      </c>
      <c r="V2382" s="7">
        <f>Data[[#This Row],[pledged]]*VLOOKUP(Data[[#This Row],[currency]], 'Exchange Rates'!$A$1:$C$14, 3, 0)</f>
        <v>55</v>
      </c>
    </row>
    <row r="2383" spans="1:22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1.8193398957730169E-2</v>
      </c>
      <c r="P2383" s="7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2">
        <f t="shared" si="222"/>
        <v>42074.935740740737</v>
      </c>
      <c r="T2383" s="12">
        <f t="shared" si="223"/>
        <v>42104.935740740737</v>
      </c>
      <c r="U2383" s="7">
        <f>Data[[#This Row],[goal]]*VLOOKUP(Data[[#This Row],[currency]], 'Exchange Rates'!$A$1:$C$14, 3, 0)</f>
        <v>86350</v>
      </c>
      <c r="V2383" s="7">
        <f>Data[[#This Row],[pledged]]*VLOOKUP(Data[[#This Row],[currency]], 'Exchange Rates'!$A$1:$C$14, 3, 0)</f>
        <v>1571</v>
      </c>
    </row>
    <row r="2384" spans="1:22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2.5000000000000001E-2</v>
      </c>
      <c r="P2384" s="7">
        <f t="shared" si="225"/>
        <v>37.5</v>
      </c>
      <c r="Q2384" t="str">
        <f t="shared" si="226"/>
        <v>technology</v>
      </c>
      <c r="R2384" t="str">
        <f t="shared" si="227"/>
        <v>web</v>
      </c>
      <c r="S2384" s="12">
        <f t="shared" si="222"/>
        <v>42195.187534722223</v>
      </c>
      <c r="T2384" s="12">
        <f t="shared" si="223"/>
        <v>42220.187534722223</v>
      </c>
      <c r="U2384" s="7">
        <f>Data[[#This Row],[goal]]*VLOOKUP(Data[[#This Row],[currency]], 'Exchange Rates'!$A$1:$C$14, 3, 0)</f>
        <v>3000</v>
      </c>
      <c r="V2384" s="7">
        <f>Data[[#This Row],[pledged]]*VLOOKUP(Data[[#This Row],[currency]], 'Exchange Rates'!$A$1:$C$14, 3, 0)</f>
        <v>75</v>
      </c>
    </row>
    <row r="2385" spans="1:22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4.3499999999999997E-2</v>
      </c>
      <c r="P2385" s="7">
        <f t="shared" si="225"/>
        <v>145</v>
      </c>
      <c r="Q2385" t="str">
        <f t="shared" si="226"/>
        <v>technology</v>
      </c>
      <c r="R2385" t="str">
        <f t="shared" si="227"/>
        <v>web</v>
      </c>
      <c r="S2385" s="12">
        <f t="shared" si="222"/>
        <v>42027.056793981479</v>
      </c>
      <c r="T2385" s="12">
        <f t="shared" si="223"/>
        <v>42057.056793981479</v>
      </c>
      <c r="U2385" s="7">
        <f>Data[[#This Row],[goal]]*VLOOKUP(Data[[#This Row],[currency]], 'Exchange Rates'!$A$1:$C$14, 3, 0)</f>
        <v>14900</v>
      </c>
      <c r="V2385" s="7">
        <f>Data[[#This Row],[pledged]]*VLOOKUP(Data[[#This Row],[currency]], 'Exchange Rates'!$A$1:$C$14, 3, 0)</f>
        <v>648.15</v>
      </c>
    </row>
    <row r="2386" spans="1:22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8.0000000000000002E-3</v>
      </c>
      <c r="P2386" s="7">
        <f t="shared" si="225"/>
        <v>1</v>
      </c>
      <c r="Q2386" t="str">
        <f t="shared" si="226"/>
        <v>technology</v>
      </c>
      <c r="R2386" t="str">
        <f t="shared" si="227"/>
        <v>web</v>
      </c>
      <c r="S2386" s="12">
        <f t="shared" si="222"/>
        <v>41927.067627314813</v>
      </c>
      <c r="T2386" s="12">
        <f t="shared" si="223"/>
        <v>41957.109293981484</v>
      </c>
      <c r="U2386" s="7">
        <f>Data[[#This Row],[goal]]*VLOOKUP(Data[[#This Row],[currency]], 'Exchange Rates'!$A$1:$C$14, 3, 0)</f>
        <v>1000</v>
      </c>
      <c r="V2386" s="7">
        <f>Data[[#This Row],[pledged]]*VLOOKUP(Data[[#This Row],[currency]], 'Exchange Rates'!$A$1:$C$14, 3, 0)</f>
        <v>8</v>
      </c>
    </row>
    <row r="2387" spans="1:22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1.2123076923076924E-2</v>
      </c>
      <c r="P2387" s="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2">
        <f t="shared" si="222"/>
        <v>42191.70175925926</v>
      </c>
      <c r="T2387" s="12">
        <f t="shared" si="223"/>
        <v>42221.70175925926</v>
      </c>
      <c r="U2387" s="7">
        <f>Data[[#This Row],[goal]]*VLOOKUP(Data[[#This Row],[currency]], 'Exchange Rates'!$A$1:$C$14, 3, 0)</f>
        <v>65000</v>
      </c>
      <c r="V2387" s="7">
        <f>Data[[#This Row],[pledged]]*VLOOKUP(Data[[#This Row],[currency]], 'Exchange Rates'!$A$1:$C$14, 3, 0)</f>
        <v>788</v>
      </c>
    </row>
    <row r="2388" spans="1:22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 s="7">
        <f t="shared" si="225"/>
        <v>0</v>
      </c>
      <c r="Q2388" t="str">
        <f t="shared" si="226"/>
        <v>technology</v>
      </c>
      <c r="R2388" t="str">
        <f t="shared" si="227"/>
        <v>web</v>
      </c>
      <c r="S2388" s="12">
        <f t="shared" si="222"/>
        <v>41954.838240740741</v>
      </c>
      <c r="T2388" s="12">
        <f t="shared" si="223"/>
        <v>42014.838240740741</v>
      </c>
      <c r="U2388" s="7">
        <f>Data[[#This Row],[goal]]*VLOOKUP(Data[[#This Row],[currency]], 'Exchange Rates'!$A$1:$C$14, 3, 0)</f>
        <v>39600</v>
      </c>
      <c r="V2388" s="7">
        <f>Data[[#This Row],[pledged]]*VLOOKUP(Data[[#This Row],[currency]], 'Exchange Rates'!$A$1:$C$14, 3, 0)</f>
        <v>0</v>
      </c>
    </row>
    <row r="2389" spans="1:22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6.8399999999999997E-3</v>
      </c>
      <c r="P2389" s="7">
        <f t="shared" si="225"/>
        <v>342</v>
      </c>
      <c r="Q2389" t="str">
        <f t="shared" si="226"/>
        <v>technology</v>
      </c>
      <c r="R2389" t="str">
        <f t="shared" si="227"/>
        <v>web</v>
      </c>
      <c r="S2389" s="12">
        <f t="shared" si="222"/>
        <v>42528.626620370371</v>
      </c>
      <c r="T2389" s="12">
        <f t="shared" si="223"/>
        <v>42573.626620370371</v>
      </c>
      <c r="U2389" s="7">
        <f>Data[[#This Row],[goal]]*VLOOKUP(Data[[#This Row],[currency]], 'Exchange Rates'!$A$1:$C$14, 3, 0)</f>
        <v>150000</v>
      </c>
      <c r="V2389" s="7">
        <f>Data[[#This Row],[pledged]]*VLOOKUP(Data[[#This Row],[currency]], 'Exchange Rates'!$A$1:$C$14, 3, 0)</f>
        <v>1026</v>
      </c>
    </row>
    <row r="2390" spans="1:22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1.2513513513513513E-2</v>
      </c>
      <c r="P2390" s="7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2">
        <f t="shared" si="222"/>
        <v>41989.853692129633</v>
      </c>
      <c r="T2390" s="12">
        <f t="shared" si="223"/>
        <v>42019.811805555553</v>
      </c>
      <c r="U2390" s="7">
        <f>Data[[#This Row],[goal]]*VLOOKUP(Data[[#This Row],[currency]], 'Exchange Rates'!$A$1:$C$14, 3, 0)</f>
        <v>37000</v>
      </c>
      <c r="V2390" s="7">
        <f>Data[[#This Row],[pledged]]*VLOOKUP(Data[[#This Row],[currency]], 'Exchange Rates'!$A$1:$C$14, 3, 0)</f>
        <v>463</v>
      </c>
    </row>
    <row r="2391" spans="1:22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1.8749999999999999E-3</v>
      </c>
      <c r="P2391" s="7">
        <f t="shared" si="225"/>
        <v>30</v>
      </c>
      <c r="Q2391" t="str">
        <f t="shared" si="226"/>
        <v>technology</v>
      </c>
      <c r="R2391" t="str">
        <f t="shared" si="227"/>
        <v>web</v>
      </c>
      <c r="S2391" s="12">
        <f t="shared" si="222"/>
        <v>42179.653379629628</v>
      </c>
      <c r="T2391" s="12">
        <f t="shared" si="223"/>
        <v>42210.915972222225</v>
      </c>
      <c r="U2391" s="7">
        <f>Data[[#This Row],[goal]]*VLOOKUP(Data[[#This Row],[currency]], 'Exchange Rates'!$A$1:$C$14, 3, 0)</f>
        <v>13440</v>
      </c>
      <c r="V2391" s="7">
        <f>Data[[#This Row],[pledged]]*VLOOKUP(Data[[#This Row],[currency]], 'Exchange Rates'!$A$1:$C$14, 3, 0)</f>
        <v>25.2</v>
      </c>
    </row>
    <row r="2392" spans="1:22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 s="7">
        <f t="shared" si="225"/>
        <v>0</v>
      </c>
      <c r="Q2392" t="str">
        <f t="shared" si="226"/>
        <v>technology</v>
      </c>
      <c r="R2392" t="str">
        <f t="shared" si="227"/>
        <v>web</v>
      </c>
      <c r="S2392" s="12">
        <f t="shared" si="222"/>
        <v>41968.262314814812</v>
      </c>
      <c r="T2392" s="12">
        <f t="shared" si="223"/>
        <v>42008.262314814812</v>
      </c>
      <c r="U2392" s="7">
        <f>Data[[#This Row],[goal]]*VLOOKUP(Data[[#This Row],[currency]], 'Exchange Rates'!$A$1:$C$14, 3, 0)</f>
        <v>698700</v>
      </c>
      <c r="V2392" s="7">
        <f>Data[[#This Row],[pledged]]*VLOOKUP(Data[[#This Row],[currency]], 'Exchange Rates'!$A$1:$C$14, 3, 0)</f>
        <v>0</v>
      </c>
    </row>
    <row r="2393" spans="1:22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1.25E-3</v>
      </c>
      <c r="P2393" s="7">
        <f t="shared" si="225"/>
        <v>25</v>
      </c>
      <c r="Q2393" t="str">
        <f t="shared" si="226"/>
        <v>technology</v>
      </c>
      <c r="R2393" t="str">
        <f t="shared" si="227"/>
        <v>web</v>
      </c>
      <c r="S2393" s="12">
        <f t="shared" si="222"/>
        <v>42064.794490740736</v>
      </c>
      <c r="T2393" s="12">
        <f t="shared" si="223"/>
        <v>42094.752824074079</v>
      </c>
      <c r="U2393" s="7">
        <f>Data[[#This Row],[goal]]*VLOOKUP(Data[[#This Row],[currency]], 'Exchange Rates'!$A$1:$C$14, 3, 0)</f>
        <v>20000</v>
      </c>
      <c r="V2393" s="7">
        <f>Data[[#This Row],[pledged]]*VLOOKUP(Data[[#This Row],[currency]], 'Exchange Rates'!$A$1:$C$14, 3, 0)</f>
        <v>25</v>
      </c>
    </row>
    <row r="2394" spans="1:22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 s="7">
        <f t="shared" si="225"/>
        <v>0</v>
      </c>
      <c r="Q2394" t="str">
        <f t="shared" si="226"/>
        <v>technology</v>
      </c>
      <c r="R2394" t="str">
        <f t="shared" si="227"/>
        <v>web</v>
      </c>
      <c r="S2394" s="12">
        <f t="shared" si="222"/>
        <v>42276.120636574073</v>
      </c>
      <c r="T2394" s="12">
        <f t="shared" si="223"/>
        <v>42306.120636574073</v>
      </c>
      <c r="U2394" s="7">
        <f>Data[[#This Row],[goal]]*VLOOKUP(Data[[#This Row],[currency]], 'Exchange Rates'!$A$1:$C$14, 3, 0)</f>
        <v>4200</v>
      </c>
      <c r="V2394" s="7">
        <f>Data[[#This Row],[pledged]]*VLOOKUP(Data[[#This Row],[currency]], 'Exchange Rates'!$A$1:$C$14, 3, 0)</f>
        <v>0</v>
      </c>
    </row>
    <row r="2395" spans="1:22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5.0000000000000001E-4</v>
      </c>
      <c r="P2395" s="7">
        <f t="shared" si="225"/>
        <v>50</v>
      </c>
      <c r="Q2395" t="str">
        <f t="shared" si="226"/>
        <v>technology</v>
      </c>
      <c r="R2395" t="str">
        <f t="shared" si="227"/>
        <v>web</v>
      </c>
      <c r="S2395" s="12">
        <f t="shared" si="222"/>
        <v>42194.648344907408</v>
      </c>
      <c r="T2395" s="12">
        <f t="shared" si="223"/>
        <v>42224.648344907408</v>
      </c>
      <c r="U2395" s="7">
        <f>Data[[#This Row],[goal]]*VLOOKUP(Data[[#This Row],[currency]], 'Exchange Rates'!$A$1:$C$14, 3, 0)</f>
        <v>100000</v>
      </c>
      <c r="V2395" s="7">
        <f>Data[[#This Row],[pledged]]*VLOOKUP(Data[[#This Row],[currency]], 'Exchange Rates'!$A$1:$C$14, 3, 0)</f>
        <v>50</v>
      </c>
    </row>
    <row r="2396" spans="1:22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5.9999999999999995E-4</v>
      </c>
      <c r="P2396" s="7">
        <f t="shared" si="225"/>
        <v>1.5</v>
      </c>
      <c r="Q2396" t="str">
        <f t="shared" si="226"/>
        <v>technology</v>
      </c>
      <c r="R2396" t="str">
        <f t="shared" si="227"/>
        <v>web</v>
      </c>
      <c r="S2396" s="12">
        <f t="shared" si="222"/>
        <v>42031.362187499995</v>
      </c>
      <c r="T2396" s="12">
        <f t="shared" si="223"/>
        <v>42061.362187499995</v>
      </c>
      <c r="U2396" s="7">
        <f>Data[[#This Row],[goal]]*VLOOKUP(Data[[#This Row],[currency]], 'Exchange Rates'!$A$1:$C$14, 3, 0)</f>
        <v>4200</v>
      </c>
      <c r="V2396" s="7">
        <f>Data[[#This Row],[pledged]]*VLOOKUP(Data[[#This Row],[currency]], 'Exchange Rates'!$A$1:$C$14, 3, 0)</f>
        <v>2.52</v>
      </c>
    </row>
    <row r="2397" spans="1:22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 s="7">
        <f t="shared" si="225"/>
        <v>0</v>
      </c>
      <c r="Q2397" t="str">
        <f t="shared" si="226"/>
        <v>technology</v>
      </c>
      <c r="R2397" t="str">
        <f t="shared" si="227"/>
        <v>web</v>
      </c>
      <c r="S2397" s="12">
        <f t="shared" si="222"/>
        <v>42717.121377314819</v>
      </c>
      <c r="T2397" s="12">
        <f t="shared" si="223"/>
        <v>42745.372916666667</v>
      </c>
      <c r="U2397" s="7">
        <f>Data[[#This Row],[goal]]*VLOOKUP(Data[[#This Row],[currency]], 'Exchange Rates'!$A$1:$C$14, 3, 0)</f>
        <v>33000</v>
      </c>
      <c r="V2397" s="7">
        <f>Data[[#This Row],[pledged]]*VLOOKUP(Data[[#This Row],[currency]], 'Exchange Rates'!$A$1:$C$14, 3, 0)</f>
        <v>0</v>
      </c>
    </row>
    <row r="2398" spans="1:22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2E-3</v>
      </c>
      <c r="P2398" s="7">
        <f t="shared" si="225"/>
        <v>10</v>
      </c>
      <c r="Q2398" t="str">
        <f t="shared" si="226"/>
        <v>technology</v>
      </c>
      <c r="R2398" t="str">
        <f t="shared" si="227"/>
        <v>web</v>
      </c>
      <c r="S2398" s="12">
        <f t="shared" si="222"/>
        <v>42262.849050925928</v>
      </c>
      <c r="T2398" s="12">
        <f t="shared" si="223"/>
        <v>42292.849050925928</v>
      </c>
      <c r="U2398" s="7">
        <f>Data[[#This Row],[goal]]*VLOOKUP(Data[[#This Row],[currency]], 'Exchange Rates'!$A$1:$C$14, 3, 0)</f>
        <v>4550</v>
      </c>
      <c r="V2398" s="7">
        <f>Data[[#This Row],[pledged]]*VLOOKUP(Data[[#This Row],[currency]], 'Exchange Rates'!$A$1:$C$14, 3, 0)</f>
        <v>9.1</v>
      </c>
    </row>
    <row r="2399" spans="1:22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 s="7">
        <f t="shared" si="225"/>
        <v>0</v>
      </c>
      <c r="Q2399" t="str">
        <f t="shared" si="226"/>
        <v>technology</v>
      </c>
      <c r="R2399" t="str">
        <f t="shared" si="227"/>
        <v>web</v>
      </c>
      <c r="S2399" s="12">
        <f t="shared" si="222"/>
        <v>41976.88490740741</v>
      </c>
      <c r="T2399" s="12">
        <f t="shared" si="223"/>
        <v>42006.88490740741</v>
      </c>
      <c r="U2399" s="7">
        <f>Data[[#This Row],[goal]]*VLOOKUP(Data[[#This Row],[currency]], 'Exchange Rates'!$A$1:$C$14, 3, 0)</f>
        <v>124000</v>
      </c>
      <c r="V2399" s="7">
        <f>Data[[#This Row],[pledged]]*VLOOKUP(Data[[#This Row],[currency]], 'Exchange Rates'!$A$1:$C$14, 3, 0)</f>
        <v>0</v>
      </c>
    </row>
    <row r="2400" spans="1:22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 s="7">
        <f t="shared" si="225"/>
        <v>0</v>
      </c>
      <c r="Q2400" t="str">
        <f t="shared" si="226"/>
        <v>technology</v>
      </c>
      <c r="R2400" t="str">
        <f t="shared" si="227"/>
        <v>web</v>
      </c>
      <c r="S2400" s="12">
        <f t="shared" si="222"/>
        <v>42157.916481481487</v>
      </c>
      <c r="T2400" s="12">
        <f t="shared" si="223"/>
        <v>42187.916481481487</v>
      </c>
      <c r="U2400" s="7">
        <f>Data[[#This Row],[goal]]*VLOOKUP(Data[[#This Row],[currency]], 'Exchange Rates'!$A$1:$C$14, 3, 0)</f>
        <v>4000</v>
      </c>
      <c r="V2400" s="7">
        <f>Data[[#This Row],[pledged]]*VLOOKUP(Data[[#This Row],[currency]], 'Exchange Rates'!$A$1:$C$14, 3, 0)</f>
        <v>0</v>
      </c>
    </row>
    <row r="2401" spans="1:22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 s="7">
        <f t="shared" si="225"/>
        <v>0</v>
      </c>
      <c r="Q2401" t="str">
        <f t="shared" si="226"/>
        <v>technology</v>
      </c>
      <c r="R2401" t="str">
        <f t="shared" si="227"/>
        <v>web</v>
      </c>
      <c r="S2401" s="12">
        <f t="shared" si="222"/>
        <v>41956.853078703702</v>
      </c>
      <c r="T2401" s="12">
        <f t="shared" si="223"/>
        <v>41991.853078703702</v>
      </c>
      <c r="U2401" s="7">
        <f>Data[[#This Row],[goal]]*VLOOKUP(Data[[#This Row],[currency]], 'Exchange Rates'!$A$1:$C$14, 3, 0)</f>
        <v>114269.99999999999</v>
      </c>
      <c r="V2401" s="7">
        <f>Data[[#This Row],[pledged]]*VLOOKUP(Data[[#This Row],[currency]], 'Exchange Rates'!$A$1:$C$14, 3, 0)</f>
        <v>0</v>
      </c>
    </row>
    <row r="2402" spans="1:22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 s="7">
        <f t="shared" si="225"/>
        <v>0</v>
      </c>
      <c r="Q2402" t="str">
        <f t="shared" si="226"/>
        <v>technology</v>
      </c>
      <c r="R2402" t="str">
        <f t="shared" si="227"/>
        <v>web</v>
      </c>
      <c r="S2402" s="12">
        <f t="shared" si="222"/>
        <v>42444.268101851849</v>
      </c>
      <c r="T2402" s="12">
        <f t="shared" si="223"/>
        <v>42474.268101851849</v>
      </c>
      <c r="U2402" s="7">
        <f>Data[[#This Row],[goal]]*VLOOKUP(Data[[#This Row],[currency]], 'Exchange Rates'!$A$1:$C$14, 3, 0)</f>
        <v>68500</v>
      </c>
      <c r="V2402" s="7">
        <f>Data[[#This Row],[pledged]]*VLOOKUP(Data[[#This Row],[currency]], 'Exchange Rates'!$A$1:$C$14, 3, 0)</f>
        <v>0</v>
      </c>
    </row>
    <row r="2403" spans="1:22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7.1785714285714283E-3</v>
      </c>
      <c r="P2403" s="7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2">
        <f t="shared" si="222"/>
        <v>42374.822870370372</v>
      </c>
      <c r="T2403" s="12">
        <f t="shared" si="223"/>
        <v>42434.822870370372</v>
      </c>
      <c r="U2403" s="7">
        <f>Data[[#This Row],[goal]]*VLOOKUP(Data[[#This Row],[currency]], 'Exchange Rates'!$A$1:$C$14, 3, 0)</f>
        <v>28000</v>
      </c>
      <c r="V2403" s="7">
        <f>Data[[#This Row],[pledged]]*VLOOKUP(Data[[#This Row],[currency]], 'Exchange Rates'!$A$1:$C$14, 3, 0)</f>
        <v>201</v>
      </c>
    </row>
    <row r="2404" spans="1:22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4.3333333333333331E-3</v>
      </c>
      <c r="P2404" s="7">
        <f t="shared" si="225"/>
        <v>52</v>
      </c>
      <c r="Q2404" t="str">
        <f t="shared" si="226"/>
        <v>food</v>
      </c>
      <c r="R2404" t="str">
        <f t="shared" si="227"/>
        <v>food trucks</v>
      </c>
      <c r="S2404" s="12">
        <f t="shared" si="222"/>
        <v>42107.679756944446</v>
      </c>
      <c r="T2404" s="12">
        <f t="shared" si="223"/>
        <v>42137.679756944446</v>
      </c>
      <c r="U2404" s="7">
        <f>Data[[#This Row],[goal]]*VLOOKUP(Data[[#This Row],[currency]], 'Exchange Rates'!$A$1:$C$14, 3, 0)</f>
        <v>12000</v>
      </c>
      <c r="V2404" s="7">
        <f>Data[[#This Row],[pledged]]*VLOOKUP(Data[[#This Row],[currency]], 'Exchange Rates'!$A$1:$C$14, 3, 0)</f>
        <v>52</v>
      </c>
    </row>
    <row r="2405" spans="1:22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0.16833333333333333</v>
      </c>
      <c r="P2405" s="7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2">
        <f t="shared" si="222"/>
        <v>42399.882615740738</v>
      </c>
      <c r="T2405" s="12">
        <f t="shared" si="223"/>
        <v>42459.840949074074</v>
      </c>
      <c r="U2405" s="7">
        <f>Data[[#This Row],[goal]]*VLOOKUP(Data[[#This Row],[currency]], 'Exchange Rates'!$A$1:$C$14, 3, 0)</f>
        <v>924</v>
      </c>
      <c r="V2405" s="7">
        <f>Data[[#This Row],[pledged]]*VLOOKUP(Data[[#This Row],[currency]], 'Exchange Rates'!$A$1:$C$14, 3, 0)</f>
        <v>155.54</v>
      </c>
    </row>
    <row r="2406" spans="1:22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 s="7">
        <f t="shared" si="225"/>
        <v>0</v>
      </c>
      <c r="Q2406" t="str">
        <f t="shared" si="226"/>
        <v>food</v>
      </c>
      <c r="R2406" t="str">
        <f t="shared" si="227"/>
        <v>food trucks</v>
      </c>
      <c r="S2406" s="12">
        <f t="shared" si="222"/>
        <v>42342.03943287037</v>
      </c>
      <c r="T2406" s="12">
        <f t="shared" si="223"/>
        <v>42372.03943287037</v>
      </c>
      <c r="U2406" s="7">
        <f>Data[[#This Row],[goal]]*VLOOKUP(Data[[#This Row],[currency]], 'Exchange Rates'!$A$1:$C$14, 3, 0)</f>
        <v>15000</v>
      </c>
      <c r="V2406" s="7">
        <f>Data[[#This Row],[pledged]]*VLOOKUP(Data[[#This Row],[currency]], 'Exchange Rates'!$A$1:$C$14, 3, 0)</f>
        <v>0</v>
      </c>
    </row>
    <row r="2407" spans="1:22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0.22520000000000001</v>
      </c>
      <c r="P2407" s="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2">
        <f t="shared" si="222"/>
        <v>42595.585358796292</v>
      </c>
      <c r="T2407" s="12">
        <f t="shared" si="223"/>
        <v>42616.585358796292</v>
      </c>
      <c r="U2407" s="7">
        <f>Data[[#This Row],[goal]]*VLOOKUP(Data[[#This Row],[currency]], 'Exchange Rates'!$A$1:$C$14, 3, 0)</f>
        <v>5000</v>
      </c>
      <c r="V2407" s="7">
        <f>Data[[#This Row],[pledged]]*VLOOKUP(Data[[#This Row],[currency]], 'Exchange Rates'!$A$1:$C$14, 3, 0)</f>
        <v>1126</v>
      </c>
    </row>
    <row r="2408" spans="1:22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0.41384615384615386</v>
      </c>
      <c r="P2408" s="7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2">
        <f t="shared" si="222"/>
        <v>41983.110995370371</v>
      </c>
      <c r="T2408" s="12">
        <f t="shared" si="223"/>
        <v>42023.110995370371</v>
      </c>
      <c r="U2408" s="7">
        <f>Data[[#This Row],[goal]]*VLOOKUP(Data[[#This Row],[currency]], 'Exchange Rates'!$A$1:$C$14, 3, 0)</f>
        <v>3250</v>
      </c>
      <c r="V2408" s="7">
        <f>Data[[#This Row],[pledged]]*VLOOKUP(Data[[#This Row],[currency]], 'Exchange Rates'!$A$1:$C$14, 3, 0)</f>
        <v>1345</v>
      </c>
    </row>
    <row r="2409" spans="1:22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0.25259090909090909</v>
      </c>
      <c r="P2409" s="7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2">
        <f t="shared" si="222"/>
        <v>42082.575555555552</v>
      </c>
      <c r="T2409" s="12">
        <f t="shared" si="223"/>
        <v>42105.25</v>
      </c>
      <c r="U2409" s="7">
        <f>Data[[#This Row],[goal]]*VLOOKUP(Data[[#This Row],[currency]], 'Exchange Rates'!$A$1:$C$14, 3, 0)</f>
        <v>22000</v>
      </c>
      <c r="V2409" s="7">
        <f>Data[[#This Row],[pledged]]*VLOOKUP(Data[[#This Row],[currency]], 'Exchange Rates'!$A$1:$C$14, 3, 0)</f>
        <v>5557</v>
      </c>
    </row>
    <row r="2410" spans="1:22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2E-3</v>
      </c>
      <c r="P2410" s="7">
        <f t="shared" si="225"/>
        <v>15</v>
      </c>
      <c r="Q2410" t="str">
        <f t="shared" si="226"/>
        <v>food</v>
      </c>
      <c r="R2410" t="str">
        <f t="shared" si="227"/>
        <v>food trucks</v>
      </c>
      <c r="S2410" s="12">
        <f t="shared" si="222"/>
        <v>41919.140706018516</v>
      </c>
      <c r="T2410" s="12">
        <f t="shared" si="223"/>
        <v>41949.182372685187</v>
      </c>
      <c r="U2410" s="7">
        <f>Data[[#This Row],[goal]]*VLOOKUP(Data[[#This Row],[currency]], 'Exchange Rates'!$A$1:$C$14, 3, 0)</f>
        <v>15000</v>
      </c>
      <c r="V2410" s="7">
        <f>Data[[#This Row],[pledged]]*VLOOKUP(Data[[#This Row],[currency]], 'Exchange Rates'!$A$1:$C$14, 3, 0)</f>
        <v>30</v>
      </c>
    </row>
    <row r="2411" spans="1:22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1.84E-2</v>
      </c>
      <c r="P2411" s="7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2">
        <f t="shared" si="222"/>
        <v>42204.875868055555</v>
      </c>
      <c r="T2411" s="12">
        <f t="shared" si="223"/>
        <v>42234.875868055555</v>
      </c>
      <c r="U2411" s="7">
        <f>Data[[#This Row],[goal]]*VLOOKUP(Data[[#This Row],[currency]], 'Exchange Rates'!$A$1:$C$14, 3, 0)</f>
        <v>25000</v>
      </c>
      <c r="V2411" s="7">
        <f>Data[[#This Row],[pledged]]*VLOOKUP(Data[[#This Row],[currency]], 'Exchange Rates'!$A$1:$C$14, 3, 0)</f>
        <v>460</v>
      </c>
    </row>
    <row r="2412" spans="1:22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 s="7">
        <f t="shared" si="225"/>
        <v>0</v>
      </c>
      <c r="Q2412" t="str">
        <f t="shared" si="226"/>
        <v>food</v>
      </c>
      <c r="R2412" t="str">
        <f t="shared" si="227"/>
        <v>food trucks</v>
      </c>
      <c r="S2412" s="12">
        <f t="shared" si="222"/>
        <v>42224.408275462964</v>
      </c>
      <c r="T2412" s="12">
        <f t="shared" si="223"/>
        <v>42254.408275462964</v>
      </c>
      <c r="U2412" s="7">
        <f>Data[[#This Row],[goal]]*VLOOKUP(Data[[#This Row],[currency]], 'Exchange Rates'!$A$1:$C$14, 3, 0)</f>
        <v>20550</v>
      </c>
      <c r="V2412" s="7">
        <f>Data[[#This Row],[pledged]]*VLOOKUP(Data[[#This Row],[currency]], 'Exchange Rates'!$A$1:$C$14, 3, 0)</f>
        <v>0</v>
      </c>
    </row>
    <row r="2413" spans="1:22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6.0400000000000002E-3</v>
      </c>
      <c r="P2413" s="7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2">
        <f t="shared" si="222"/>
        <v>42211.732430555552</v>
      </c>
      <c r="T2413" s="12">
        <f t="shared" si="223"/>
        <v>42241.732430555552</v>
      </c>
      <c r="U2413" s="7">
        <f>Data[[#This Row],[goal]]*VLOOKUP(Data[[#This Row],[currency]], 'Exchange Rates'!$A$1:$C$14, 3, 0)</f>
        <v>25000</v>
      </c>
      <c r="V2413" s="7">
        <f>Data[[#This Row],[pledged]]*VLOOKUP(Data[[#This Row],[currency]], 'Exchange Rates'!$A$1:$C$14, 3, 0)</f>
        <v>151</v>
      </c>
    </row>
    <row r="2414" spans="1:22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 s="7">
        <f t="shared" si="225"/>
        <v>0</v>
      </c>
      <c r="Q2414" t="str">
        <f t="shared" si="226"/>
        <v>food</v>
      </c>
      <c r="R2414" t="str">
        <f t="shared" si="227"/>
        <v>food trucks</v>
      </c>
      <c r="S2414" s="12">
        <f t="shared" si="222"/>
        <v>42655.736956018518</v>
      </c>
      <c r="T2414" s="12">
        <f t="shared" si="223"/>
        <v>42700.778622685189</v>
      </c>
      <c r="U2414" s="7">
        <f>Data[[#This Row],[goal]]*VLOOKUP(Data[[#This Row],[currency]], 'Exchange Rates'!$A$1:$C$14, 3, 0)</f>
        <v>6720</v>
      </c>
      <c r="V2414" s="7">
        <f>Data[[#This Row],[pledged]]*VLOOKUP(Data[[#This Row],[currency]], 'Exchange Rates'!$A$1:$C$14, 3, 0)</f>
        <v>0</v>
      </c>
    </row>
    <row r="2415" spans="1:22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8.3333333333333332E-3</v>
      </c>
      <c r="P2415" s="7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2">
        <f t="shared" si="222"/>
        <v>41760.10974537037</v>
      </c>
      <c r="T2415" s="12">
        <f t="shared" si="223"/>
        <v>41790.979166666664</v>
      </c>
      <c r="U2415" s="7">
        <f>Data[[#This Row],[goal]]*VLOOKUP(Data[[#This Row],[currency]], 'Exchange Rates'!$A$1:$C$14, 3, 0)</f>
        <v>3000</v>
      </c>
      <c r="V2415" s="7">
        <f>Data[[#This Row],[pledged]]*VLOOKUP(Data[[#This Row],[currency]], 'Exchange Rates'!$A$1:$C$14, 3, 0)</f>
        <v>25</v>
      </c>
    </row>
    <row r="2416" spans="1:22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3.0666666666666665E-2</v>
      </c>
      <c r="P2416" s="7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2">
        <f t="shared" si="222"/>
        <v>42198.695138888885</v>
      </c>
      <c r="T2416" s="12">
        <f t="shared" si="223"/>
        <v>42238.165972222225</v>
      </c>
      <c r="U2416" s="7">
        <f>Data[[#This Row],[goal]]*VLOOKUP(Data[[#This Row],[currency]], 'Exchange Rates'!$A$1:$C$14, 3, 0)</f>
        <v>15000</v>
      </c>
      <c r="V2416" s="7">
        <f>Data[[#This Row],[pledged]]*VLOOKUP(Data[[#This Row],[currency]], 'Exchange Rates'!$A$1:$C$14, 3, 0)</f>
        <v>460</v>
      </c>
    </row>
    <row r="2417" spans="1:22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5.5833333333333334E-3</v>
      </c>
      <c r="P2417" s="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2">
        <f t="shared" si="222"/>
        <v>42536.862800925926</v>
      </c>
      <c r="T2417" s="12">
        <f t="shared" si="223"/>
        <v>42566.862800925926</v>
      </c>
      <c r="U2417" s="7">
        <f>Data[[#This Row],[goal]]*VLOOKUP(Data[[#This Row],[currency]], 'Exchange Rates'!$A$1:$C$14, 3, 0)</f>
        <v>60000</v>
      </c>
      <c r="V2417" s="7">
        <f>Data[[#This Row],[pledged]]*VLOOKUP(Data[[#This Row],[currency]], 'Exchange Rates'!$A$1:$C$14, 3, 0)</f>
        <v>335</v>
      </c>
    </row>
    <row r="2418" spans="1:22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2.5000000000000001E-4</v>
      </c>
      <c r="P2418" s="7">
        <f t="shared" si="225"/>
        <v>5</v>
      </c>
      <c r="Q2418" t="str">
        <f t="shared" si="226"/>
        <v>food</v>
      </c>
      <c r="R2418" t="str">
        <f t="shared" si="227"/>
        <v>food trucks</v>
      </c>
      <c r="S2418" s="12">
        <f t="shared" si="222"/>
        <v>42019.737766203703</v>
      </c>
      <c r="T2418" s="12">
        <f t="shared" si="223"/>
        <v>42077.625</v>
      </c>
      <c r="U2418" s="7">
        <f>Data[[#This Row],[goal]]*VLOOKUP(Data[[#This Row],[currency]], 'Exchange Rates'!$A$1:$C$14, 3, 0)</f>
        <v>20000</v>
      </c>
      <c r="V2418" s="7">
        <f>Data[[#This Row],[pledged]]*VLOOKUP(Data[[#This Row],[currency]], 'Exchange Rates'!$A$1:$C$14, 3, 0)</f>
        <v>5</v>
      </c>
    </row>
    <row r="2419" spans="1:22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 s="7">
        <f t="shared" si="225"/>
        <v>0</v>
      </c>
      <c r="Q2419" t="str">
        <f t="shared" si="226"/>
        <v>food</v>
      </c>
      <c r="R2419" t="str">
        <f t="shared" si="227"/>
        <v>food trucks</v>
      </c>
      <c r="S2419" s="12">
        <f t="shared" si="222"/>
        <v>41831.884108796294</v>
      </c>
      <c r="T2419" s="12">
        <f t="shared" si="223"/>
        <v>41861.884108796294</v>
      </c>
      <c r="U2419" s="7">
        <f>Data[[#This Row],[goal]]*VLOOKUP(Data[[#This Row],[currency]], 'Exchange Rates'!$A$1:$C$14, 3, 0)</f>
        <v>1000</v>
      </c>
      <c r="V2419" s="7">
        <f>Data[[#This Row],[pledged]]*VLOOKUP(Data[[#This Row],[currency]], 'Exchange Rates'!$A$1:$C$14, 3, 0)</f>
        <v>0</v>
      </c>
    </row>
    <row r="2420" spans="1:22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2.0000000000000001E-4</v>
      </c>
      <c r="P2420" s="7">
        <f t="shared" si="225"/>
        <v>1</v>
      </c>
      <c r="Q2420" t="str">
        <f t="shared" si="226"/>
        <v>food</v>
      </c>
      <c r="R2420" t="str">
        <f t="shared" si="227"/>
        <v>food trucks</v>
      </c>
      <c r="S2420" s="12">
        <f t="shared" si="222"/>
        <v>42027.856990740736</v>
      </c>
      <c r="T2420" s="12">
        <f t="shared" si="223"/>
        <v>42087.815324074079</v>
      </c>
      <c r="U2420" s="7">
        <f>Data[[#This Row],[goal]]*VLOOKUP(Data[[#This Row],[currency]], 'Exchange Rates'!$A$1:$C$14, 3, 0)</f>
        <v>25000</v>
      </c>
      <c r="V2420" s="7">
        <f>Data[[#This Row],[pledged]]*VLOOKUP(Data[[#This Row],[currency]], 'Exchange Rates'!$A$1:$C$14, 3, 0)</f>
        <v>5</v>
      </c>
    </row>
    <row r="2421" spans="1:22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 s="7">
        <f t="shared" si="225"/>
        <v>0</v>
      </c>
      <c r="Q2421" t="str">
        <f t="shared" si="226"/>
        <v>food</v>
      </c>
      <c r="R2421" t="str">
        <f t="shared" si="227"/>
        <v>food trucks</v>
      </c>
      <c r="S2421" s="12">
        <f t="shared" si="222"/>
        <v>41993.738298611104</v>
      </c>
      <c r="T2421" s="12">
        <f t="shared" si="223"/>
        <v>42053.738298611104</v>
      </c>
      <c r="U2421" s="7">
        <f>Data[[#This Row],[goal]]*VLOOKUP(Data[[#This Row],[currency]], 'Exchange Rates'!$A$1:$C$14, 3, 0)</f>
        <v>3000</v>
      </c>
      <c r="V2421" s="7">
        <f>Data[[#This Row],[pledged]]*VLOOKUP(Data[[#This Row],[currency]], 'Exchange Rates'!$A$1:$C$14, 3, 0)</f>
        <v>0</v>
      </c>
    </row>
    <row r="2422" spans="1:22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0.14825133372851215</v>
      </c>
      <c r="P2422" s="7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2">
        <f t="shared" si="222"/>
        <v>41893.028877314813</v>
      </c>
      <c r="T2422" s="12">
        <f t="shared" si="223"/>
        <v>41953.070543981477</v>
      </c>
      <c r="U2422" s="7">
        <f>Data[[#This Row],[goal]]*VLOOKUP(Data[[#This Row],[currency]], 'Exchange Rates'!$A$1:$C$14, 3, 0)</f>
        <v>16870</v>
      </c>
      <c r="V2422" s="7">
        <f>Data[[#This Row],[pledged]]*VLOOKUP(Data[[#This Row],[currency]], 'Exchange Rates'!$A$1:$C$14, 3, 0)</f>
        <v>2501</v>
      </c>
    </row>
    <row r="2423" spans="1:22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1.6666666666666666E-4</v>
      </c>
      <c r="P2423" s="7">
        <f t="shared" si="225"/>
        <v>1</v>
      </c>
      <c r="Q2423" t="str">
        <f t="shared" si="226"/>
        <v>food</v>
      </c>
      <c r="R2423" t="str">
        <f t="shared" si="227"/>
        <v>food trucks</v>
      </c>
      <c r="S2423" s="12">
        <f t="shared" si="222"/>
        <v>42026.687453703707</v>
      </c>
      <c r="T2423" s="12">
        <f t="shared" si="223"/>
        <v>42056.687453703707</v>
      </c>
      <c r="U2423" s="7">
        <f>Data[[#This Row],[goal]]*VLOOKUP(Data[[#This Row],[currency]], 'Exchange Rates'!$A$1:$C$14, 3, 0)</f>
        <v>6000</v>
      </c>
      <c r="V2423" s="7">
        <f>Data[[#This Row],[pledged]]*VLOOKUP(Data[[#This Row],[currency]], 'Exchange Rates'!$A$1:$C$14, 3, 0)</f>
        <v>1</v>
      </c>
    </row>
    <row r="2424" spans="1:22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2E-3</v>
      </c>
      <c r="P2424" s="7">
        <f t="shared" si="225"/>
        <v>1</v>
      </c>
      <c r="Q2424" t="str">
        <f t="shared" si="226"/>
        <v>food</v>
      </c>
      <c r="R2424" t="str">
        <f t="shared" si="227"/>
        <v>food trucks</v>
      </c>
      <c r="S2424" s="12">
        <f t="shared" si="222"/>
        <v>42044.724953703699</v>
      </c>
      <c r="T2424" s="12">
        <f t="shared" si="223"/>
        <v>42074.683287037042</v>
      </c>
      <c r="U2424" s="7">
        <f>Data[[#This Row],[goal]]*VLOOKUP(Data[[#This Row],[currency]], 'Exchange Rates'!$A$1:$C$14, 3, 0)</f>
        <v>500</v>
      </c>
      <c r="V2424" s="7">
        <f>Data[[#This Row],[pledged]]*VLOOKUP(Data[[#This Row],[currency]], 'Exchange Rates'!$A$1:$C$14, 3, 0)</f>
        <v>1</v>
      </c>
    </row>
    <row r="2425" spans="1:22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1.3333333333333334E-4</v>
      </c>
      <c r="P2425" s="7">
        <f t="shared" si="225"/>
        <v>8</v>
      </c>
      <c r="Q2425" t="str">
        <f t="shared" si="226"/>
        <v>food</v>
      </c>
      <c r="R2425" t="str">
        <f t="shared" si="227"/>
        <v>food trucks</v>
      </c>
      <c r="S2425" s="12">
        <f t="shared" si="222"/>
        <v>41974.704745370371</v>
      </c>
      <c r="T2425" s="12">
        <f t="shared" si="223"/>
        <v>42004.704745370371</v>
      </c>
      <c r="U2425" s="7">
        <f>Data[[#This Row],[goal]]*VLOOKUP(Data[[#This Row],[currency]], 'Exchange Rates'!$A$1:$C$14, 3, 0)</f>
        <v>60000</v>
      </c>
      <c r="V2425" s="7">
        <f>Data[[#This Row],[pledged]]*VLOOKUP(Data[[#This Row],[currency]], 'Exchange Rates'!$A$1:$C$14, 3, 0)</f>
        <v>8</v>
      </c>
    </row>
    <row r="2426" spans="1:22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1.24E-2</v>
      </c>
      <c r="P2426" s="7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2">
        <f t="shared" si="222"/>
        <v>41909.892453703702</v>
      </c>
      <c r="T2426" s="12">
        <f t="shared" si="223"/>
        <v>41939.892453703702</v>
      </c>
      <c r="U2426" s="7">
        <f>Data[[#This Row],[goal]]*VLOOKUP(Data[[#This Row],[currency]], 'Exchange Rates'!$A$1:$C$14, 3, 0)</f>
        <v>25000</v>
      </c>
      <c r="V2426" s="7">
        <f>Data[[#This Row],[pledged]]*VLOOKUP(Data[[#This Row],[currency]], 'Exchange Rates'!$A$1:$C$14, 3, 0)</f>
        <v>310</v>
      </c>
    </row>
    <row r="2427" spans="1:22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2.8571428571428574E-4</v>
      </c>
      <c r="P2427" s="7">
        <f t="shared" si="225"/>
        <v>1</v>
      </c>
      <c r="Q2427" t="str">
        <f t="shared" si="226"/>
        <v>food</v>
      </c>
      <c r="R2427" t="str">
        <f t="shared" si="227"/>
        <v>food trucks</v>
      </c>
      <c r="S2427" s="12">
        <f t="shared" si="222"/>
        <v>42502.913761574076</v>
      </c>
      <c r="T2427" s="12">
        <f t="shared" si="223"/>
        <v>42517.919444444444</v>
      </c>
      <c r="U2427" s="7">
        <f>Data[[#This Row],[goal]]*VLOOKUP(Data[[#This Row],[currency]], 'Exchange Rates'!$A$1:$C$14, 3, 0)</f>
        <v>3500</v>
      </c>
      <c r="V2427" s="7">
        <f>Data[[#This Row],[pledged]]*VLOOKUP(Data[[#This Row],[currency]], 'Exchange Rates'!$A$1:$C$14, 3, 0)</f>
        <v>1</v>
      </c>
    </row>
    <row r="2428" spans="1:22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 s="7">
        <f t="shared" si="225"/>
        <v>0</v>
      </c>
      <c r="Q2428" t="str">
        <f t="shared" si="226"/>
        <v>food</v>
      </c>
      <c r="R2428" t="str">
        <f t="shared" si="227"/>
        <v>food trucks</v>
      </c>
      <c r="S2428" s="12">
        <f t="shared" si="222"/>
        <v>42164.170046296291</v>
      </c>
      <c r="T2428" s="12">
        <f t="shared" si="223"/>
        <v>42224.170046296291</v>
      </c>
      <c r="U2428" s="7">
        <f>Data[[#This Row],[goal]]*VLOOKUP(Data[[#This Row],[currency]], 'Exchange Rates'!$A$1:$C$14, 3, 0)</f>
        <v>20000</v>
      </c>
      <c r="V2428" s="7">
        <f>Data[[#This Row],[pledged]]*VLOOKUP(Data[[#This Row],[currency]], 'Exchange Rates'!$A$1:$C$14, 3, 0)</f>
        <v>0</v>
      </c>
    </row>
    <row r="2429" spans="1:22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2.0000000000000002E-5</v>
      </c>
      <c r="P2429" s="7">
        <f t="shared" si="225"/>
        <v>1</v>
      </c>
      <c r="Q2429" t="str">
        <f t="shared" si="226"/>
        <v>food</v>
      </c>
      <c r="R2429" t="str">
        <f t="shared" si="227"/>
        <v>food trucks</v>
      </c>
      <c r="S2429" s="12">
        <f t="shared" si="222"/>
        <v>42412.318668981476</v>
      </c>
      <c r="T2429" s="12">
        <f t="shared" si="223"/>
        <v>42452.277002314819</v>
      </c>
      <c r="U2429" s="7">
        <f>Data[[#This Row],[goal]]*VLOOKUP(Data[[#This Row],[currency]], 'Exchange Rates'!$A$1:$C$14, 3, 0)</f>
        <v>50000</v>
      </c>
      <c r="V2429" s="7">
        <f>Data[[#This Row],[pledged]]*VLOOKUP(Data[[#This Row],[currency]], 'Exchange Rates'!$A$1:$C$14, 3, 0)</f>
        <v>1</v>
      </c>
    </row>
    <row r="2430" spans="1:22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2.8571428571428571E-5</v>
      </c>
      <c r="P2430" s="7">
        <f t="shared" si="225"/>
        <v>1</v>
      </c>
      <c r="Q2430" t="str">
        <f t="shared" si="226"/>
        <v>food</v>
      </c>
      <c r="R2430" t="str">
        <f t="shared" si="227"/>
        <v>food trucks</v>
      </c>
      <c r="S2430" s="12">
        <f t="shared" si="222"/>
        <v>42045.784155092595</v>
      </c>
      <c r="T2430" s="12">
        <f t="shared" si="223"/>
        <v>42075.742488425924</v>
      </c>
      <c r="U2430" s="7">
        <f>Data[[#This Row],[goal]]*VLOOKUP(Data[[#This Row],[currency]], 'Exchange Rates'!$A$1:$C$14, 3, 0)</f>
        <v>35000</v>
      </c>
      <c r="V2430" s="7">
        <f>Data[[#This Row],[pledged]]*VLOOKUP(Data[[#This Row],[currency]], 'Exchange Rates'!$A$1:$C$14, 3, 0)</f>
        <v>1</v>
      </c>
    </row>
    <row r="2431" spans="1:22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1.4321428571428572E-2</v>
      </c>
      <c r="P2431" s="7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2">
        <f t="shared" si="222"/>
        <v>42734.879236111112</v>
      </c>
      <c r="T2431" s="12">
        <f t="shared" si="223"/>
        <v>42771.697222222225</v>
      </c>
      <c r="U2431" s="7">
        <f>Data[[#This Row],[goal]]*VLOOKUP(Data[[#This Row],[currency]], 'Exchange Rates'!$A$1:$C$14, 3, 0)</f>
        <v>1265599.9999999998</v>
      </c>
      <c r="V2431" s="7">
        <f>Data[[#This Row],[pledged]]*VLOOKUP(Data[[#This Row],[currency]], 'Exchange Rates'!$A$1:$C$14, 3, 0)</f>
        <v>18125.199999999997</v>
      </c>
    </row>
    <row r="2432" spans="1:22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7.0000000000000001E-3</v>
      </c>
      <c r="P2432" s="7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2">
        <f t="shared" si="222"/>
        <v>42382.130833333329</v>
      </c>
      <c r="T2432" s="12">
        <f t="shared" si="223"/>
        <v>42412.130833333329</v>
      </c>
      <c r="U2432" s="7">
        <f>Data[[#This Row],[goal]]*VLOOKUP(Data[[#This Row],[currency]], 'Exchange Rates'!$A$1:$C$14, 3, 0)</f>
        <v>3000</v>
      </c>
      <c r="V2432" s="7">
        <f>Data[[#This Row],[pledged]]*VLOOKUP(Data[[#This Row],[currency]], 'Exchange Rates'!$A$1:$C$14, 3, 0)</f>
        <v>21</v>
      </c>
    </row>
    <row r="2433" spans="1:22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2.0000000000000002E-5</v>
      </c>
      <c r="P2433" s="7">
        <f t="shared" si="225"/>
        <v>1</v>
      </c>
      <c r="Q2433" t="str">
        <f t="shared" si="226"/>
        <v>food</v>
      </c>
      <c r="R2433" t="str">
        <f t="shared" si="227"/>
        <v>food trucks</v>
      </c>
      <c r="S2433" s="12">
        <f t="shared" si="222"/>
        <v>42489.099687499998</v>
      </c>
      <c r="T2433" s="12">
        <f t="shared" si="223"/>
        <v>42549.099687499998</v>
      </c>
      <c r="U2433" s="7">
        <f>Data[[#This Row],[goal]]*VLOOKUP(Data[[#This Row],[currency]], 'Exchange Rates'!$A$1:$C$14, 3, 0)</f>
        <v>100000</v>
      </c>
      <c r="V2433" s="7">
        <f>Data[[#This Row],[pledged]]*VLOOKUP(Data[[#This Row],[currency]], 'Exchange Rates'!$A$1:$C$14, 3, 0)</f>
        <v>2</v>
      </c>
    </row>
    <row r="2434" spans="1:22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1.4285714285714287E-4</v>
      </c>
      <c r="P2434" s="7">
        <f t="shared" si="225"/>
        <v>1</v>
      </c>
      <c r="Q2434" t="str">
        <f t="shared" si="226"/>
        <v>food</v>
      </c>
      <c r="R2434" t="str">
        <f t="shared" si="227"/>
        <v>food trucks</v>
      </c>
      <c r="S2434" s="12">
        <f t="shared" ref="S2434:S2497" si="228">(((J2434/60)/60)/24)+DATE(1970,1,1)</f>
        <v>42041.218715277777</v>
      </c>
      <c r="T2434" s="12">
        <f t="shared" ref="T2434:T2497" si="229">(((I2434/60)/60)/24)+DATE(1970,1,1)</f>
        <v>42071.218715277777</v>
      </c>
      <c r="U2434" s="7">
        <f>Data[[#This Row],[goal]]*VLOOKUP(Data[[#This Row],[currency]], 'Exchange Rates'!$A$1:$C$14, 3, 0)</f>
        <v>14000</v>
      </c>
      <c r="V2434" s="7">
        <f>Data[[#This Row],[pledged]]*VLOOKUP(Data[[#This Row],[currency]], 'Exchange Rates'!$A$1:$C$14, 3, 0)</f>
        <v>2</v>
      </c>
    </row>
    <row r="2435" spans="1:22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E2435/D2435</f>
        <v>0</v>
      </c>
      <c r="P2435" s="7">
        <f t="shared" ref="P2435:P2498" si="231">IF(L2435 = 0, 0, E2435/L2435)</f>
        <v>0</v>
      </c>
      <c r="Q2435" t="str">
        <f t="shared" ref="Q2435:Q2498" si="232">MID(N2435, 1, FIND("/", N2435)-1)</f>
        <v>food</v>
      </c>
      <c r="R2435" t="str">
        <f t="shared" ref="R2435:R2498" si="233">MID(N2435,  FIND("/", N2435)+1, 100)</f>
        <v>food trucks</v>
      </c>
      <c r="S2435" s="12">
        <f t="shared" si="228"/>
        <v>42397.89980324074</v>
      </c>
      <c r="T2435" s="12">
        <f t="shared" si="229"/>
        <v>42427.89980324074</v>
      </c>
      <c r="U2435" s="7">
        <f>Data[[#This Row],[goal]]*VLOOKUP(Data[[#This Row],[currency]], 'Exchange Rates'!$A$1:$C$14, 3, 0)</f>
        <v>10000</v>
      </c>
      <c r="V2435" s="7">
        <f>Data[[#This Row],[pledged]]*VLOOKUP(Data[[#This Row],[currency]], 'Exchange Rates'!$A$1:$C$14, 3, 0)</f>
        <v>0</v>
      </c>
    </row>
    <row r="2436" spans="1:22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1.2999999999999999E-3</v>
      </c>
      <c r="P2436" s="7">
        <f t="shared" si="231"/>
        <v>13</v>
      </c>
      <c r="Q2436" t="str">
        <f t="shared" si="232"/>
        <v>food</v>
      </c>
      <c r="R2436" t="str">
        <f t="shared" si="233"/>
        <v>food trucks</v>
      </c>
      <c r="S2436" s="12">
        <f t="shared" si="228"/>
        <v>42180.18604166666</v>
      </c>
      <c r="T2436" s="12">
        <f t="shared" si="229"/>
        <v>42220.18604166666</v>
      </c>
      <c r="U2436" s="7">
        <f>Data[[#This Row],[goal]]*VLOOKUP(Data[[#This Row],[currency]], 'Exchange Rates'!$A$1:$C$14, 3, 0)</f>
        <v>20000</v>
      </c>
      <c r="V2436" s="7">
        <f>Data[[#This Row],[pledged]]*VLOOKUP(Data[[#This Row],[currency]], 'Exchange Rates'!$A$1:$C$14, 3, 0)</f>
        <v>26</v>
      </c>
    </row>
    <row r="2437" spans="1:22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4.8960000000000002E-3</v>
      </c>
      <c r="P2437" s="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2">
        <f t="shared" si="228"/>
        <v>42252.277615740735</v>
      </c>
      <c r="T2437" s="12">
        <f t="shared" si="229"/>
        <v>42282.277615740735</v>
      </c>
      <c r="U2437" s="7">
        <f>Data[[#This Row],[goal]]*VLOOKUP(Data[[#This Row],[currency]], 'Exchange Rates'!$A$1:$C$14, 3, 0)</f>
        <v>2197500</v>
      </c>
      <c r="V2437" s="7">
        <f>Data[[#This Row],[pledged]]*VLOOKUP(Data[[#This Row],[currency]], 'Exchange Rates'!$A$1:$C$14, 3, 0)</f>
        <v>10758.96</v>
      </c>
    </row>
    <row r="2438" spans="1:22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3.8461538461538462E-4</v>
      </c>
      <c r="P2438" s="7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2">
        <f t="shared" si="228"/>
        <v>42338.615393518514</v>
      </c>
      <c r="T2438" s="12">
        <f t="shared" si="229"/>
        <v>42398.615393518514</v>
      </c>
      <c r="U2438" s="7">
        <f>Data[[#This Row],[goal]]*VLOOKUP(Data[[#This Row],[currency]], 'Exchange Rates'!$A$1:$C$14, 3, 0)</f>
        <v>154440</v>
      </c>
      <c r="V2438" s="7">
        <f>Data[[#This Row],[pledged]]*VLOOKUP(Data[[#This Row],[currency]], 'Exchange Rates'!$A$1:$C$14, 3, 0)</f>
        <v>59.400000000000006</v>
      </c>
    </row>
    <row r="2439" spans="1:22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 s="7">
        <f t="shared" si="231"/>
        <v>0</v>
      </c>
      <c r="Q2439" t="str">
        <f t="shared" si="232"/>
        <v>food</v>
      </c>
      <c r="R2439" t="str">
        <f t="shared" si="233"/>
        <v>food trucks</v>
      </c>
      <c r="S2439" s="12">
        <f t="shared" si="228"/>
        <v>42031.965138888889</v>
      </c>
      <c r="T2439" s="12">
        <f t="shared" si="229"/>
        <v>42080.75</v>
      </c>
      <c r="U2439" s="7">
        <f>Data[[#This Row],[goal]]*VLOOKUP(Data[[#This Row],[currency]], 'Exchange Rates'!$A$1:$C$14, 3, 0)</f>
        <v>8000</v>
      </c>
      <c r="V2439" s="7">
        <f>Data[[#This Row],[pledged]]*VLOOKUP(Data[[#This Row],[currency]], 'Exchange Rates'!$A$1:$C$14, 3, 0)</f>
        <v>0</v>
      </c>
    </row>
    <row r="2440" spans="1:22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3.3333333333333335E-3</v>
      </c>
      <c r="P2440" s="7">
        <f t="shared" si="231"/>
        <v>50</v>
      </c>
      <c r="Q2440" t="str">
        <f t="shared" si="232"/>
        <v>food</v>
      </c>
      <c r="R2440" t="str">
        <f t="shared" si="233"/>
        <v>food trucks</v>
      </c>
      <c r="S2440" s="12">
        <f t="shared" si="228"/>
        <v>42285.91506944444</v>
      </c>
      <c r="T2440" s="12">
        <f t="shared" si="229"/>
        <v>42345.956736111111</v>
      </c>
      <c r="U2440" s="7">
        <f>Data[[#This Row],[goal]]*VLOOKUP(Data[[#This Row],[currency]], 'Exchange Rates'!$A$1:$C$14, 3, 0)</f>
        <v>15000</v>
      </c>
      <c r="V2440" s="7">
        <f>Data[[#This Row],[pledged]]*VLOOKUP(Data[[#This Row],[currency]], 'Exchange Rates'!$A$1:$C$14, 3, 0)</f>
        <v>50</v>
      </c>
    </row>
    <row r="2441" spans="1:22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 s="7">
        <f t="shared" si="231"/>
        <v>0</v>
      </c>
      <c r="Q2441" t="str">
        <f t="shared" si="232"/>
        <v>food</v>
      </c>
      <c r="R2441" t="str">
        <f t="shared" si="233"/>
        <v>food trucks</v>
      </c>
      <c r="S2441" s="12">
        <f t="shared" si="228"/>
        <v>42265.818622685183</v>
      </c>
      <c r="T2441" s="12">
        <f t="shared" si="229"/>
        <v>42295.818622685183</v>
      </c>
      <c r="U2441" s="7">
        <f>Data[[#This Row],[goal]]*VLOOKUP(Data[[#This Row],[currency]], 'Exchange Rates'!$A$1:$C$14, 3, 0)</f>
        <v>10000</v>
      </c>
      <c r="V2441" s="7">
        <f>Data[[#This Row],[pledged]]*VLOOKUP(Data[[#This Row],[currency]], 'Exchange Rates'!$A$1:$C$14, 3, 0)</f>
        <v>0</v>
      </c>
    </row>
    <row r="2442" spans="1:22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2E-3</v>
      </c>
      <c r="P2442" s="7">
        <f t="shared" si="231"/>
        <v>5</v>
      </c>
      <c r="Q2442" t="str">
        <f t="shared" si="232"/>
        <v>food</v>
      </c>
      <c r="R2442" t="str">
        <f t="shared" si="233"/>
        <v>food trucks</v>
      </c>
      <c r="S2442" s="12">
        <f t="shared" si="228"/>
        <v>42383.899456018517</v>
      </c>
      <c r="T2442" s="12">
        <f t="shared" si="229"/>
        <v>42413.899456018517</v>
      </c>
      <c r="U2442" s="7">
        <f>Data[[#This Row],[goal]]*VLOOKUP(Data[[#This Row],[currency]], 'Exchange Rates'!$A$1:$C$14, 3, 0)</f>
        <v>4200</v>
      </c>
      <c r="V2442" s="7">
        <f>Data[[#This Row],[pledged]]*VLOOKUP(Data[[#This Row],[currency]], 'Exchange Rates'!$A$1:$C$14, 3, 0)</f>
        <v>8.4</v>
      </c>
    </row>
    <row r="2443" spans="1:22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1.0788</v>
      </c>
      <c r="P2443" s="7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2">
        <f t="shared" si="228"/>
        <v>42187.125625000001</v>
      </c>
      <c r="T2443" s="12">
        <f t="shared" si="229"/>
        <v>42208.207638888889</v>
      </c>
      <c r="U2443" s="7">
        <f>Data[[#This Row],[goal]]*VLOOKUP(Data[[#This Row],[currency]], 'Exchange Rates'!$A$1:$C$14, 3, 0)</f>
        <v>7500</v>
      </c>
      <c r="V2443" s="7">
        <f>Data[[#This Row],[pledged]]*VLOOKUP(Data[[#This Row],[currency]], 'Exchange Rates'!$A$1:$C$14, 3, 0)</f>
        <v>8091</v>
      </c>
    </row>
    <row r="2444" spans="1:22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1.2594166666666666</v>
      </c>
      <c r="P2444" s="7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2">
        <f t="shared" si="228"/>
        <v>42052.666990740734</v>
      </c>
      <c r="T2444" s="12">
        <f t="shared" si="229"/>
        <v>42082.625324074077</v>
      </c>
      <c r="U2444" s="7">
        <f>Data[[#This Row],[goal]]*VLOOKUP(Data[[#This Row],[currency]], 'Exchange Rates'!$A$1:$C$14, 3, 0)</f>
        <v>24000</v>
      </c>
      <c r="V2444" s="7">
        <f>Data[[#This Row],[pledged]]*VLOOKUP(Data[[#This Row],[currency]], 'Exchange Rates'!$A$1:$C$14, 3, 0)</f>
        <v>30226</v>
      </c>
    </row>
    <row r="2445" spans="1:22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2.0251494999999999</v>
      </c>
      <c r="P2445" s="7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2">
        <f t="shared" si="228"/>
        <v>41836.625254629631</v>
      </c>
      <c r="T2445" s="12">
        <f t="shared" si="229"/>
        <v>41866.625254629631</v>
      </c>
      <c r="U2445" s="7">
        <f>Data[[#This Row],[goal]]*VLOOKUP(Data[[#This Row],[currency]], 'Exchange Rates'!$A$1:$C$14, 3, 0)</f>
        <v>20000</v>
      </c>
      <c r="V2445" s="7">
        <f>Data[[#This Row],[pledged]]*VLOOKUP(Data[[#This Row],[currency]], 'Exchange Rates'!$A$1:$C$14, 3, 0)</f>
        <v>40502.99</v>
      </c>
    </row>
    <row r="2446" spans="1:22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1.0860000000000001</v>
      </c>
      <c r="P2446" s="7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2">
        <f t="shared" si="228"/>
        <v>42485.754525462966</v>
      </c>
      <c r="T2446" s="12">
        <f t="shared" si="229"/>
        <v>42515.754525462966</v>
      </c>
      <c r="U2446" s="7">
        <f>Data[[#This Row],[goal]]*VLOOKUP(Data[[#This Row],[currency]], 'Exchange Rates'!$A$1:$C$14, 3, 0)</f>
        <v>3000</v>
      </c>
      <c r="V2446" s="7">
        <f>Data[[#This Row],[pledged]]*VLOOKUP(Data[[#This Row],[currency]], 'Exchange Rates'!$A$1:$C$14, 3, 0)</f>
        <v>3258</v>
      </c>
    </row>
    <row r="2447" spans="1:22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1.728</v>
      </c>
      <c r="P2447" s="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2">
        <f t="shared" si="228"/>
        <v>42243.190057870372</v>
      </c>
      <c r="T2447" s="12">
        <f t="shared" si="229"/>
        <v>42273.190057870372</v>
      </c>
      <c r="U2447" s="7">
        <f>Data[[#This Row],[goal]]*VLOOKUP(Data[[#This Row],[currency]], 'Exchange Rates'!$A$1:$C$14, 3, 0)</f>
        <v>5000</v>
      </c>
      <c r="V2447" s="7">
        <f>Data[[#This Row],[pledged]]*VLOOKUP(Data[[#This Row],[currency]], 'Exchange Rates'!$A$1:$C$14, 3, 0)</f>
        <v>8640</v>
      </c>
    </row>
    <row r="2448" spans="1:22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1.6798</v>
      </c>
      <c r="P2448" s="7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2">
        <f t="shared" si="228"/>
        <v>42670.602673611109</v>
      </c>
      <c r="T2448" s="12">
        <f t="shared" si="229"/>
        <v>42700.64434027778</v>
      </c>
      <c r="U2448" s="7">
        <f>Data[[#This Row],[goal]]*VLOOKUP(Data[[#This Row],[currency]], 'Exchange Rates'!$A$1:$C$14, 3, 0)</f>
        <v>5000</v>
      </c>
      <c r="V2448" s="7">
        <f>Data[[#This Row],[pledged]]*VLOOKUP(Data[[#This Row],[currency]], 'Exchange Rates'!$A$1:$C$14, 3, 0)</f>
        <v>8399</v>
      </c>
    </row>
    <row r="2449" spans="1:22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4.2720000000000002</v>
      </c>
      <c r="P2449" s="7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2">
        <f t="shared" si="228"/>
        <v>42654.469826388886</v>
      </c>
      <c r="T2449" s="12">
        <f t="shared" si="229"/>
        <v>42686.166666666672</v>
      </c>
      <c r="U2449" s="7">
        <f>Data[[#This Row],[goal]]*VLOOKUP(Data[[#This Row],[currency]], 'Exchange Rates'!$A$1:$C$14, 3, 0)</f>
        <v>2500</v>
      </c>
      <c r="V2449" s="7">
        <f>Data[[#This Row],[pledged]]*VLOOKUP(Data[[#This Row],[currency]], 'Exchange Rates'!$A$1:$C$14, 3, 0)</f>
        <v>10680</v>
      </c>
    </row>
    <row r="2450" spans="1:22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1.075</v>
      </c>
      <c r="P2450" s="7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2">
        <f t="shared" si="228"/>
        <v>42607.316122685181</v>
      </c>
      <c r="T2450" s="12">
        <f t="shared" si="229"/>
        <v>42613.233333333337</v>
      </c>
      <c r="U2450" s="7">
        <f>Data[[#This Row],[goal]]*VLOOKUP(Data[[#This Row],[currency]], 'Exchange Rates'!$A$1:$C$14, 3, 0)</f>
        <v>400</v>
      </c>
      <c r="V2450" s="7">
        <f>Data[[#This Row],[pledged]]*VLOOKUP(Data[[#This Row],[currency]], 'Exchange Rates'!$A$1:$C$14, 3, 0)</f>
        <v>430</v>
      </c>
    </row>
    <row r="2451" spans="1:22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1.08</v>
      </c>
      <c r="P2451" s="7">
        <f t="shared" si="231"/>
        <v>90</v>
      </c>
      <c r="Q2451" t="str">
        <f t="shared" si="232"/>
        <v>food</v>
      </c>
      <c r="R2451" t="str">
        <f t="shared" si="233"/>
        <v>small batch</v>
      </c>
      <c r="S2451" s="12">
        <f t="shared" si="228"/>
        <v>41943.142534722225</v>
      </c>
      <c r="T2451" s="12">
        <f t="shared" si="229"/>
        <v>41973.184201388889</v>
      </c>
      <c r="U2451" s="7">
        <f>Data[[#This Row],[goal]]*VLOOKUP(Data[[#This Row],[currency]], 'Exchange Rates'!$A$1:$C$14, 3, 0)</f>
        <v>10000</v>
      </c>
      <c r="V2451" s="7">
        <f>Data[[#This Row],[pledged]]*VLOOKUP(Data[[#This Row],[currency]], 'Exchange Rates'!$A$1:$C$14, 3, 0)</f>
        <v>10800</v>
      </c>
    </row>
    <row r="2452" spans="1:22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1.0153353333333335</v>
      </c>
      <c r="P2452" s="7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2">
        <f t="shared" si="228"/>
        <v>41902.07240740741</v>
      </c>
      <c r="T2452" s="12">
        <f t="shared" si="229"/>
        <v>41940.132638888892</v>
      </c>
      <c r="U2452" s="7">
        <f>Data[[#This Row],[goal]]*VLOOKUP(Data[[#This Row],[currency]], 'Exchange Rates'!$A$1:$C$14, 3, 0)</f>
        <v>15000</v>
      </c>
      <c r="V2452" s="7">
        <f>Data[[#This Row],[pledged]]*VLOOKUP(Data[[#This Row],[currency]], 'Exchange Rates'!$A$1:$C$14, 3, 0)</f>
        <v>15230.03</v>
      </c>
    </row>
    <row r="2453" spans="1:22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1.1545000000000001</v>
      </c>
      <c r="P2453" s="7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2">
        <f t="shared" si="228"/>
        <v>42779.908449074079</v>
      </c>
      <c r="T2453" s="12">
        <f t="shared" si="229"/>
        <v>42799.908449074079</v>
      </c>
      <c r="U2453" s="7">
        <f>Data[[#This Row],[goal]]*VLOOKUP(Data[[#This Row],[currency]], 'Exchange Rates'!$A$1:$C$14, 3, 0)</f>
        <v>10000</v>
      </c>
      <c r="V2453" s="7">
        <f>Data[[#This Row],[pledged]]*VLOOKUP(Data[[#This Row],[currency]], 'Exchange Rates'!$A$1:$C$14, 3, 0)</f>
        <v>11545</v>
      </c>
    </row>
    <row r="2454" spans="1:22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1.335</v>
      </c>
      <c r="P2454" s="7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2">
        <f t="shared" si="228"/>
        <v>42338.84375</v>
      </c>
      <c r="T2454" s="12">
        <f t="shared" si="229"/>
        <v>42367.958333333328</v>
      </c>
      <c r="U2454" s="7">
        <f>Data[[#This Row],[goal]]*VLOOKUP(Data[[#This Row],[currency]], 'Exchange Rates'!$A$1:$C$14, 3, 0)</f>
        <v>600</v>
      </c>
      <c r="V2454" s="7">
        <f>Data[[#This Row],[pledged]]*VLOOKUP(Data[[#This Row],[currency]], 'Exchange Rates'!$A$1:$C$14, 3, 0)</f>
        <v>801</v>
      </c>
    </row>
    <row r="2455" spans="1:22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1.5469999999999999</v>
      </c>
      <c r="P2455" s="7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2">
        <f t="shared" si="228"/>
        <v>42738.692233796297</v>
      </c>
      <c r="T2455" s="12">
        <f t="shared" si="229"/>
        <v>42768.692233796297</v>
      </c>
      <c r="U2455" s="7">
        <f>Data[[#This Row],[goal]]*VLOOKUP(Data[[#This Row],[currency]], 'Exchange Rates'!$A$1:$C$14, 3, 0)</f>
        <v>3000</v>
      </c>
      <c r="V2455" s="7">
        <f>Data[[#This Row],[pledged]]*VLOOKUP(Data[[#This Row],[currency]], 'Exchange Rates'!$A$1:$C$14, 3, 0)</f>
        <v>4641</v>
      </c>
    </row>
    <row r="2456" spans="1:22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1.0084571428571429</v>
      </c>
      <c r="P2456" s="7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2">
        <f t="shared" si="228"/>
        <v>42770.201481481476</v>
      </c>
      <c r="T2456" s="12">
        <f t="shared" si="229"/>
        <v>42805.201481481476</v>
      </c>
      <c r="U2456" s="7">
        <f>Data[[#This Row],[goal]]*VLOOKUP(Data[[#This Row],[currency]], 'Exchange Rates'!$A$1:$C$14, 3, 0)</f>
        <v>35000</v>
      </c>
      <c r="V2456" s="7">
        <f>Data[[#This Row],[pledged]]*VLOOKUP(Data[[#This Row],[currency]], 'Exchange Rates'!$A$1:$C$14, 3, 0)</f>
        <v>35296</v>
      </c>
    </row>
    <row r="2457" spans="1:22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1.82</v>
      </c>
      <c r="P2457" s="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2">
        <f t="shared" si="228"/>
        <v>42452.781828703708</v>
      </c>
      <c r="T2457" s="12">
        <f t="shared" si="229"/>
        <v>42480.781828703708</v>
      </c>
      <c r="U2457" s="7">
        <f>Data[[#This Row],[goal]]*VLOOKUP(Data[[#This Row],[currency]], 'Exchange Rates'!$A$1:$C$14, 3, 0)</f>
        <v>300</v>
      </c>
      <c r="V2457" s="7">
        <f>Data[[#This Row],[pledged]]*VLOOKUP(Data[[#This Row],[currency]], 'Exchange Rates'!$A$1:$C$14, 3, 0)</f>
        <v>546</v>
      </c>
    </row>
    <row r="2458" spans="1:22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1.8086666666666666</v>
      </c>
      <c r="P2458" s="7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2">
        <f t="shared" si="228"/>
        <v>42761.961099537039</v>
      </c>
      <c r="T2458" s="12">
        <f t="shared" si="229"/>
        <v>42791.961099537039</v>
      </c>
      <c r="U2458" s="7">
        <f>Data[[#This Row],[goal]]*VLOOKUP(Data[[#This Row],[currency]], 'Exchange Rates'!$A$1:$C$14, 3, 0)</f>
        <v>1500</v>
      </c>
      <c r="V2458" s="7">
        <f>Data[[#This Row],[pledged]]*VLOOKUP(Data[[#This Row],[currency]], 'Exchange Rates'!$A$1:$C$14, 3, 0)</f>
        <v>2713</v>
      </c>
    </row>
    <row r="2459" spans="1:22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1.0230434782608695</v>
      </c>
      <c r="P2459" s="7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2">
        <f t="shared" si="228"/>
        <v>42423.602500000001</v>
      </c>
      <c r="T2459" s="12">
        <f t="shared" si="229"/>
        <v>42453.560833333337</v>
      </c>
      <c r="U2459" s="7">
        <f>Data[[#This Row],[goal]]*VLOOKUP(Data[[#This Row],[currency]], 'Exchange Rates'!$A$1:$C$14, 3, 0)</f>
        <v>23000</v>
      </c>
      <c r="V2459" s="7">
        <f>Data[[#This Row],[pledged]]*VLOOKUP(Data[[#This Row],[currency]], 'Exchange Rates'!$A$1:$C$14, 3, 0)</f>
        <v>23530</v>
      </c>
    </row>
    <row r="2460" spans="1:22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1.1017999999999999</v>
      </c>
      <c r="P2460" s="7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2">
        <f t="shared" si="228"/>
        <v>42495.871736111112</v>
      </c>
      <c r="T2460" s="12">
        <f t="shared" si="229"/>
        <v>42530.791666666672</v>
      </c>
      <c r="U2460" s="7">
        <f>Data[[#This Row],[goal]]*VLOOKUP(Data[[#This Row],[currency]], 'Exchange Rates'!$A$1:$C$14, 3, 0)</f>
        <v>5000</v>
      </c>
      <c r="V2460" s="7">
        <f>Data[[#This Row],[pledged]]*VLOOKUP(Data[[#This Row],[currency]], 'Exchange Rates'!$A$1:$C$14, 3, 0)</f>
        <v>5509</v>
      </c>
    </row>
    <row r="2461" spans="1:22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1.0225</v>
      </c>
      <c r="P2461" s="7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2">
        <f t="shared" si="228"/>
        <v>42407.637557870374</v>
      </c>
      <c r="T2461" s="12">
        <f t="shared" si="229"/>
        <v>42452.595891203702</v>
      </c>
      <c r="U2461" s="7">
        <f>Data[[#This Row],[goal]]*VLOOKUP(Data[[#This Row],[currency]], 'Exchange Rates'!$A$1:$C$14, 3, 0)</f>
        <v>30000</v>
      </c>
      <c r="V2461" s="7">
        <f>Data[[#This Row],[pledged]]*VLOOKUP(Data[[#This Row],[currency]], 'Exchange Rates'!$A$1:$C$14, 3, 0)</f>
        <v>30675</v>
      </c>
    </row>
    <row r="2462" spans="1:22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1.0078823529411765</v>
      </c>
      <c r="P2462" s="7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2">
        <f t="shared" si="228"/>
        <v>42704.187118055561</v>
      </c>
      <c r="T2462" s="12">
        <f t="shared" si="229"/>
        <v>42738.178472222222</v>
      </c>
      <c r="U2462" s="7">
        <f>Data[[#This Row],[goal]]*VLOOKUP(Data[[#This Row],[currency]], 'Exchange Rates'!$A$1:$C$14, 3, 0)</f>
        <v>8500</v>
      </c>
      <c r="V2462" s="7">
        <f>Data[[#This Row],[pledged]]*VLOOKUP(Data[[#This Row],[currency]], 'Exchange Rates'!$A$1:$C$14, 3, 0)</f>
        <v>8567</v>
      </c>
    </row>
    <row r="2463" spans="1:22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1.038</v>
      </c>
      <c r="P2463" s="7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2">
        <f t="shared" si="228"/>
        <v>40784.012696759259</v>
      </c>
      <c r="T2463" s="12">
        <f t="shared" si="229"/>
        <v>40817.125</v>
      </c>
      <c r="U2463" s="7">
        <f>Data[[#This Row],[goal]]*VLOOKUP(Data[[#This Row],[currency]], 'Exchange Rates'!$A$1:$C$14, 3, 0)</f>
        <v>7500</v>
      </c>
      <c r="V2463" s="7">
        <f>Data[[#This Row],[pledged]]*VLOOKUP(Data[[#This Row],[currency]], 'Exchange Rates'!$A$1:$C$14, 3, 0)</f>
        <v>7785</v>
      </c>
    </row>
    <row r="2464" spans="1:22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1.1070833333333334</v>
      </c>
      <c r="P2464" s="7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2">
        <f t="shared" si="228"/>
        <v>41089.186296296299</v>
      </c>
      <c r="T2464" s="12">
        <f t="shared" si="229"/>
        <v>41109.186296296299</v>
      </c>
      <c r="U2464" s="7">
        <f>Data[[#This Row],[goal]]*VLOOKUP(Data[[#This Row],[currency]], 'Exchange Rates'!$A$1:$C$14, 3, 0)</f>
        <v>3000</v>
      </c>
      <c r="V2464" s="7">
        <f>Data[[#This Row],[pledged]]*VLOOKUP(Data[[#This Row],[currency]], 'Exchange Rates'!$A$1:$C$14, 3, 0)</f>
        <v>3321.25</v>
      </c>
    </row>
    <row r="2465" spans="1:22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1.1625000000000001</v>
      </c>
      <c r="P2465" s="7">
        <f t="shared" si="231"/>
        <v>31</v>
      </c>
      <c r="Q2465" t="str">
        <f t="shared" si="232"/>
        <v>music</v>
      </c>
      <c r="R2465" t="str">
        <f t="shared" si="233"/>
        <v>indie rock</v>
      </c>
      <c r="S2465" s="12">
        <f t="shared" si="228"/>
        <v>41341.111400462964</v>
      </c>
      <c r="T2465" s="12">
        <f t="shared" si="229"/>
        <v>41380.791666666664</v>
      </c>
      <c r="U2465" s="7">
        <f>Data[[#This Row],[goal]]*VLOOKUP(Data[[#This Row],[currency]], 'Exchange Rates'!$A$1:$C$14, 3, 0)</f>
        <v>2000</v>
      </c>
      <c r="V2465" s="7">
        <f>Data[[#This Row],[pledged]]*VLOOKUP(Data[[#This Row],[currency]], 'Exchange Rates'!$A$1:$C$14, 3, 0)</f>
        <v>2325</v>
      </c>
    </row>
    <row r="2466" spans="1:22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1.111</v>
      </c>
      <c r="P2466" s="7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2">
        <f t="shared" si="228"/>
        <v>42248.90042824074</v>
      </c>
      <c r="T2466" s="12">
        <f t="shared" si="229"/>
        <v>42277.811805555553</v>
      </c>
      <c r="U2466" s="7">
        <f>Data[[#This Row],[goal]]*VLOOKUP(Data[[#This Row],[currency]], 'Exchange Rates'!$A$1:$C$14, 3, 0)</f>
        <v>2640</v>
      </c>
      <c r="V2466" s="7">
        <f>Data[[#This Row],[pledged]]*VLOOKUP(Data[[#This Row],[currency]], 'Exchange Rates'!$A$1:$C$14, 3, 0)</f>
        <v>2933.04</v>
      </c>
    </row>
    <row r="2467" spans="1:22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1.8014285714285714</v>
      </c>
      <c r="P2467" s="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2">
        <f t="shared" si="228"/>
        <v>41145.719305555554</v>
      </c>
      <c r="T2467" s="12">
        <f t="shared" si="229"/>
        <v>41175.719305555554</v>
      </c>
      <c r="U2467" s="7">
        <f>Data[[#This Row],[goal]]*VLOOKUP(Data[[#This Row],[currency]], 'Exchange Rates'!$A$1:$C$14, 3, 0)</f>
        <v>700</v>
      </c>
      <c r="V2467" s="7">
        <f>Data[[#This Row],[pledged]]*VLOOKUP(Data[[#This Row],[currency]], 'Exchange Rates'!$A$1:$C$14, 3, 0)</f>
        <v>1261</v>
      </c>
    </row>
    <row r="2468" spans="1:22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</v>
      </c>
      <c r="P2468" s="7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2">
        <f t="shared" si="228"/>
        <v>41373.102465277778</v>
      </c>
      <c r="T2468" s="12">
        <f t="shared" si="229"/>
        <v>41403.102465277778</v>
      </c>
      <c r="U2468" s="7">
        <f>Data[[#This Row],[goal]]*VLOOKUP(Data[[#This Row],[currency]], 'Exchange Rates'!$A$1:$C$14, 3, 0)</f>
        <v>2500</v>
      </c>
      <c r="V2468" s="7">
        <f>Data[[#This Row],[pledged]]*VLOOKUP(Data[[#This Row],[currency]], 'Exchange Rates'!$A$1:$C$14, 3, 0)</f>
        <v>2500</v>
      </c>
    </row>
    <row r="2469" spans="1:22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1.1850000000000001</v>
      </c>
      <c r="P2469" s="7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2">
        <f t="shared" si="228"/>
        <v>41025.874201388891</v>
      </c>
      <c r="T2469" s="12">
        <f t="shared" si="229"/>
        <v>41039.708333333336</v>
      </c>
      <c r="U2469" s="7">
        <f>Data[[#This Row],[goal]]*VLOOKUP(Data[[#This Row],[currency]], 'Exchange Rates'!$A$1:$C$14, 3, 0)</f>
        <v>1000</v>
      </c>
      <c r="V2469" s="7">
        <f>Data[[#This Row],[pledged]]*VLOOKUP(Data[[#This Row],[currency]], 'Exchange Rates'!$A$1:$C$14, 3, 0)</f>
        <v>1185</v>
      </c>
    </row>
    <row r="2470" spans="1:22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1.0721700000000001</v>
      </c>
      <c r="P2470" s="7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2">
        <f t="shared" si="228"/>
        <v>41174.154178240737</v>
      </c>
      <c r="T2470" s="12">
        <f t="shared" si="229"/>
        <v>41210.208333333336</v>
      </c>
      <c r="U2470" s="7">
        <f>Data[[#This Row],[goal]]*VLOOKUP(Data[[#This Row],[currency]], 'Exchange Rates'!$A$1:$C$14, 3, 0)</f>
        <v>2000</v>
      </c>
      <c r="V2470" s="7">
        <f>Data[[#This Row],[pledged]]*VLOOKUP(Data[[#This Row],[currency]], 'Exchange Rates'!$A$1:$C$14, 3, 0)</f>
        <v>2144.34</v>
      </c>
    </row>
    <row r="2471" spans="1:22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1.1366666666666667</v>
      </c>
      <c r="P2471" s="7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2">
        <f t="shared" si="228"/>
        <v>40557.429733796293</v>
      </c>
      <c r="T2471" s="12">
        <f t="shared" si="229"/>
        <v>40582.429733796293</v>
      </c>
      <c r="U2471" s="7">
        <f>Data[[#This Row],[goal]]*VLOOKUP(Data[[#This Row],[currency]], 'Exchange Rates'!$A$1:$C$14, 3, 0)</f>
        <v>1200</v>
      </c>
      <c r="V2471" s="7">
        <f>Data[[#This Row],[pledged]]*VLOOKUP(Data[[#This Row],[currency]], 'Exchange Rates'!$A$1:$C$14, 3, 0)</f>
        <v>1364</v>
      </c>
    </row>
    <row r="2472" spans="1:22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1.0316400000000001</v>
      </c>
      <c r="P2472" s="7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2">
        <f t="shared" si="228"/>
        <v>41023.07471064815</v>
      </c>
      <c r="T2472" s="12">
        <f t="shared" si="229"/>
        <v>41053.07471064815</v>
      </c>
      <c r="U2472" s="7">
        <f>Data[[#This Row],[goal]]*VLOOKUP(Data[[#This Row],[currency]], 'Exchange Rates'!$A$1:$C$14, 3, 0)</f>
        <v>1000</v>
      </c>
      <c r="V2472" s="7">
        <f>Data[[#This Row],[pledged]]*VLOOKUP(Data[[#This Row],[currency]], 'Exchange Rates'!$A$1:$C$14, 3, 0)</f>
        <v>1031.6400000000001</v>
      </c>
    </row>
    <row r="2473" spans="1:22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1.28</v>
      </c>
      <c r="P2473" s="7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2">
        <f t="shared" si="228"/>
        <v>40893.992962962962</v>
      </c>
      <c r="T2473" s="12">
        <f t="shared" si="229"/>
        <v>40933.992962962962</v>
      </c>
      <c r="U2473" s="7">
        <f>Data[[#This Row],[goal]]*VLOOKUP(Data[[#This Row],[currency]], 'Exchange Rates'!$A$1:$C$14, 3, 0)</f>
        <v>500</v>
      </c>
      <c r="V2473" s="7">
        <f>Data[[#This Row],[pledged]]*VLOOKUP(Data[[#This Row],[currency]], 'Exchange Rates'!$A$1:$C$14, 3, 0)</f>
        <v>640</v>
      </c>
    </row>
    <row r="2474" spans="1:22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1.3576026666666667</v>
      </c>
      <c r="P2474" s="7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2">
        <f t="shared" si="228"/>
        <v>40354.11550925926</v>
      </c>
      <c r="T2474" s="12">
        <f t="shared" si="229"/>
        <v>40425.043749999997</v>
      </c>
      <c r="U2474" s="7">
        <f>Data[[#This Row],[goal]]*VLOOKUP(Data[[#This Row],[currency]], 'Exchange Rates'!$A$1:$C$14, 3, 0)</f>
        <v>7500</v>
      </c>
      <c r="V2474" s="7">
        <f>Data[[#This Row],[pledged]]*VLOOKUP(Data[[#This Row],[currency]], 'Exchange Rates'!$A$1:$C$14, 3, 0)</f>
        <v>10182.02</v>
      </c>
    </row>
    <row r="2475" spans="1:22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</v>
      </c>
      <c r="P2475" s="7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2">
        <f t="shared" si="228"/>
        <v>41193.748483796298</v>
      </c>
      <c r="T2475" s="12">
        <f t="shared" si="229"/>
        <v>41223.790150462963</v>
      </c>
      <c r="U2475" s="7">
        <f>Data[[#This Row],[goal]]*VLOOKUP(Data[[#This Row],[currency]], 'Exchange Rates'!$A$1:$C$14, 3, 0)</f>
        <v>2000</v>
      </c>
      <c r="V2475" s="7">
        <f>Data[[#This Row],[pledged]]*VLOOKUP(Data[[#This Row],[currency]], 'Exchange Rates'!$A$1:$C$14, 3, 0)</f>
        <v>2000</v>
      </c>
    </row>
    <row r="2476" spans="1:22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1.0000360000000001</v>
      </c>
      <c r="P2476" s="7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2">
        <f t="shared" si="228"/>
        <v>40417.011296296296</v>
      </c>
      <c r="T2476" s="12">
        <f t="shared" si="229"/>
        <v>40462.011296296296</v>
      </c>
      <c r="U2476" s="7">
        <f>Data[[#This Row],[goal]]*VLOOKUP(Data[[#This Row],[currency]], 'Exchange Rates'!$A$1:$C$14, 3, 0)</f>
        <v>5000</v>
      </c>
      <c r="V2476" s="7">
        <f>Data[[#This Row],[pledged]]*VLOOKUP(Data[[#This Row],[currency]], 'Exchange Rates'!$A$1:$C$14, 3, 0)</f>
        <v>5000.18</v>
      </c>
    </row>
    <row r="2477" spans="1:22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1.0471999999999999</v>
      </c>
      <c r="P2477" s="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2">
        <f t="shared" si="228"/>
        <v>40310.287673611114</v>
      </c>
      <c r="T2477" s="12">
        <f t="shared" si="229"/>
        <v>40369.916666666664</v>
      </c>
      <c r="U2477" s="7">
        <f>Data[[#This Row],[goal]]*VLOOKUP(Data[[#This Row],[currency]], 'Exchange Rates'!$A$1:$C$14, 3, 0)</f>
        <v>2500</v>
      </c>
      <c r="V2477" s="7">
        <f>Data[[#This Row],[pledged]]*VLOOKUP(Data[[#This Row],[currency]], 'Exchange Rates'!$A$1:$C$14, 3, 0)</f>
        <v>2618</v>
      </c>
    </row>
    <row r="2478" spans="1:22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1.050225</v>
      </c>
      <c r="P2478" s="7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2">
        <f t="shared" si="228"/>
        <v>41913.328356481477</v>
      </c>
      <c r="T2478" s="12">
        <f t="shared" si="229"/>
        <v>41946.370023148149</v>
      </c>
      <c r="U2478" s="7">
        <f>Data[[#This Row],[goal]]*VLOOKUP(Data[[#This Row],[currency]], 'Exchange Rates'!$A$1:$C$14, 3, 0)</f>
        <v>3200</v>
      </c>
      <c r="V2478" s="7">
        <f>Data[[#This Row],[pledged]]*VLOOKUP(Data[[#This Row],[currency]], 'Exchange Rates'!$A$1:$C$14, 3, 0)</f>
        <v>3360.72</v>
      </c>
    </row>
    <row r="2479" spans="1:22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1.7133333333333334</v>
      </c>
      <c r="P2479" s="7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2">
        <f t="shared" si="228"/>
        <v>41088.691493055558</v>
      </c>
      <c r="T2479" s="12">
        <f t="shared" si="229"/>
        <v>41133.691493055558</v>
      </c>
      <c r="U2479" s="7">
        <f>Data[[#This Row],[goal]]*VLOOKUP(Data[[#This Row],[currency]], 'Exchange Rates'!$A$1:$C$14, 3, 0)</f>
        <v>750</v>
      </c>
      <c r="V2479" s="7">
        <f>Data[[#This Row],[pledged]]*VLOOKUP(Data[[#This Row],[currency]], 'Exchange Rates'!$A$1:$C$14, 3, 0)</f>
        <v>1285</v>
      </c>
    </row>
    <row r="2480" spans="1:22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1.2749999999999999</v>
      </c>
      <c r="P2480" s="7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2">
        <f t="shared" si="228"/>
        <v>41257.950381944444</v>
      </c>
      <c r="T2480" s="12">
        <f t="shared" si="229"/>
        <v>41287.950381944444</v>
      </c>
      <c r="U2480" s="7">
        <f>Data[[#This Row],[goal]]*VLOOKUP(Data[[#This Row],[currency]], 'Exchange Rates'!$A$1:$C$14, 3, 0)</f>
        <v>8000</v>
      </c>
      <c r="V2480" s="7">
        <f>Data[[#This Row],[pledged]]*VLOOKUP(Data[[#This Row],[currency]], 'Exchange Rates'!$A$1:$C$14, 3, 0)</f>
        <v>10200</v>
      </c>
    </row>
    <row r="2481" spans="1:22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1.3344333333333334</v>
      </c>
      <c r="P2481" s="7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2">
        <f t="shared" si="228"/>
        <v>41107.726782407408</v>
      </c>
      <c r="T2481" s="12">
        <f t="shared" si="229"/>
        <v>41118.083333333336</v>
      </c>
      <c r="U2481" s="7">
        <f>Data[[#This Row],[goal]]*VLOOKUP(Data[[#This Row],[currency]], 'Exchange Rates'!$A$1:$C$14, 3, 0)</f>
        <v>300</v>
      </c>
      <c r="V2481" s="7">
        <f>Data[[#This Row],[pledged]]*VLOOKUP(Data[[#This Row],[currency]], 'Exchange Rates'!$A$1:$C$14, 3, 0)</f>
        <v>400.33</v>
      </c>
    </row>
    <row r="2482" spans="1:22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</v>
      </c>
      <c r="P2482" s="7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2">
        <f t="shared" si="228"/>
        <v>42227.936157407406</v>
      </c>
      <c r="T2482" s="12">
        <f t="shared" si="229"/>
        <v>42287.936157407406</v>
      </c>
      <c r="U2482" s="7">
        <f>Data[[#This Row],[goal]]*VLOOKUP(Data[[#This Row],[currency]], 'Exchange Rates'!$A$1:$C$14, 3, 0)</f>
        <v>2000</v>
      </c>
      <c r="V2482" s="7">
        <f>Data[[#This Row],[pledged]]*VLOOKUP(Data[[#This Row],[currency]], 'Exchange Rates'!$A$1:$C$14, 3, 0)</f>
        <v>2000</v>
      </c>
    </row>
    <row r="2483" spans="1:22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1.1291099999999998</v>
      </c>
      <c r="P2483" s="7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2">
        <f t="shared" si="228"/>
        <v>40999.645925925928</v>
      </c>
      <c r="T2483" s="12">
        <f t="shared" si="229"/>
        <v>41029.645925925928</v>
      </c>
      <c r="U2483" s="7">
        <f>Data[[#This Row],[goal]]*VLOOKUP(Data[[#This Row],[currency]], 'Exchange Rates'!$A$1:$C$14, 3, 0)</f>
        <v>4000</v>
      </c>
      <c r="V2483" s="7">
        <f>Data[[#This Row],[pledged]]*VLOOKUP(Data[[#This Row],[currency]], 'Exchange Rates'!$A$1:$C$14, 3, 0)</f>
        <v>4516.4399999999996</v>
      </c>
    </row>
    <row r="2484" spans="1:22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1.0009999999999999</v>
      </c>
      <c r="P2484" s="7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2">
        <f t="shared" si="228"/>
        <v>40711.782210648147</v>
      </c>
      <c r="T2484" s="12">
        <f t="shared" si="229"/>
        <v>40756.782210648147</v>
      </c>
      <c r="U2484" s="7">
        <f>Data[[#This Row],[goal]]*VLOOKUP(Data[[#This Row],[currency]], 'Exchange Rates'!$A$1:$C$14, 3, 0)</f>
        <v>1000</v>
      </c>
      <c r="V2484" s="7">
        <f>Data[[#This Row],[pledged]]*VLOOKUP(Data[[#This Row],[currency]], 'Exchange Rates'!$A$1:$C$14, 3, 0)</f>
        <v>1001</v>
      </c>
    </row>
    <row r="2485" spans="1:22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1.1372727272727272</v>
      </c>
      <c r="P2485" s="7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2">
        <f t="shared" si="228"/>
        <v>40970.750034722223</v>
      </c>
      <c r="T2485" s="12">
        <f t="shared" si="229"/>
        <v>41030.708368055559</v>
      </c>
      <c r="U2485" s="7">
        <f>Data[[#This Row],[goal]]*VLOOKUP(Data[[#This Row],[currency]], 'Exchange Rates'!$A$1:$C$14, 3, 0)</f>
        <v>1100</v>
      </c>
      <c r="V2485" s="7">
        <f>Data[[#This Row],[pledged]]*VLOOKUP(Data[[#This Row],[currency]], 'Exchange Rates'!$A$1:$C$14, 3, 0)</f>
        <v>1251</v>
      </c>
    </row>
    <row r="2486" spans="1:22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1.1931742857142855</v>
      </c>
      <c r="P2486" s="7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2">
        <f t="shared" si="228"/>
        <v>40771.916701388887</v>
      </c>
      <c r="T2486" s="12">
        <f t="shared" si="229"/>
        <v>40801.916701388887</v>
      </c>
      <c r="U2486" s="7">
        <f>Data[[#This Row],[goal]]*VLOOKUP(Data[[#This Row],[currency]], 'Exchange Rates'!$A$1:$C$14, 3, 0)</f>
        <v>3500</v>
      </c>
      <c r="V2486" s="7">
        <f>Data[[#This Row],[pledged]]*VLOOKUP(Data[[#This Row],[currency]], 'Exchange Rates'!$A$1:$C$14, 3, 0)</f>
        <v>4176.1099999999997</v>
      </c>
    </row>
    <row r="2487" spans="1:22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1.0325</v>
      </c>
      <c r="P2487" s="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2">
        <f t="shared" si="228"/>
        <v>40793.998599537037</v>
      </c>
      <c r="T2487" s="12">
        <f t="shared" si="229"/>
        <v>40828.998599537037</v>
      </c>
      <c r="U2487" s="7">
        <f>Data[[#This Row],[goal]]*VLOOKUP(Data[[#This Row],[currency]], 'Exchange Rates'!$A$1:$C$14, 3, 0)</f>
        <v>2000</v>
      </c>
      <c r="V2487" s="7">
        <f>Data[[#This Row],[pledged]]*VLOOKUP(Data[[#This Row],[currency]], 'Exchange Rates'!$A$1:$C$14, 3, 0)</f>
        <v>2065</v>
      </c>
    </row>
    <row r="2488" spans="1:22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2.6566666666666667</v>
      </c>
      <c r="P2488" s="7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2">
        <f t="shared" si="228"/>
        <v>40991.708055555559</v>
      </c>
      <c r="T2488" s="12">
        <f t="shared" si="229"/>
        <v>41021.708055555559</v>
      </c>
      <c r="U2488" s="7">
        <f>Data[[#This Row],[goal]]*VLOOKUP(Data[[#This Row],[currency]], 'Exchange Rates'!$A$1:$C$14, 3, 0)</f>
        <v>300</v>
      </c>
      <c r="V2488" s="7">
        <f>Data[[#This Row],[pledged]]*VLOOKUP(Data[[#This Row],[currency]], 'Exchange Rates'!$A$1:$C$14, 3, 0)</f>
        <v>797</v>
      </c>
    </row>
    <row r="2489" spans="1:22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1.0005066666666667</v>
      </c>
      <c r="P2489" s="7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2">
        <f t="shared" si="228"/>
        <v>41026.083298611113</v>
      </c>
      <c r="T2489" s="12">
        <f t="shared" si="229"/>
        <v>41056.083298611113</v>
      </c>
      <c r="U2489" s="7">
        <f>Data[[#This Row],[goal]]*VLOOKUP(Data[[#This Row],[currency]], 'Exchange Rates'!$A$1:$C$14, 3, 0)</f>
        <v>1500</v>
      </c>
      <c r="V2489" s="7">
        <f>Data[[#This Row],[pledged]]*VLOOKUP(Data[[#This Row],[currency]], 'Exchange Rates'!$A$1:$C$14, 3, 0)</f>
        <v>1500.76</v>
      </c>
    </row>
    <row r="2490" spans="1:22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1.0669999999999999</v>
      </c>
      <c r="P2490" s="7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2">
        <f t="shared" si="228"/>
        <v>40833.633194444446</v>
      </c>
      <c r="T2490" s="12">
        <f t="shared" si="229"/>
        <v>40863.674861111111</v>
      </c>
      <c r="U2490" s="7">
        <f>Data[[#This Row],[goal]]*VLOOKUP(Data[[#This Row],[currency]], 'Exchange Rates'!$A$1:$C$14, 3, 0)</f>
        <v>3000</v>
      </c>
      <c r="V2490" s="7">
        <f>Data[[#This Row],[pledged]]*VLOOKUP(Data[[#This Row],[currency]], 'Exchange Rates'!$A$1:$C$14, 3, 0)</f>
        <v>3201</v>
      </c>
    </row>
    <row r="2491" spans="1:22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1.3367142857142857</v>
      </c>
      <c r="P2491" s="7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2">
        <f t="shared" si="228"/>
        <v>41373.690266203703</v>
      </c>
      <c r="T2491" s="12">
        <f t="shared" si="229"/>
        <v>41403.690266203703</v>
      </c>
      <c r="U2491" s="7">
        <f>Data[[#This Row],[goal]]*VLOOKUP(Data[[#This Row],[currency]], 'Exchange Rates'!$A$1:$C$14, 3, 0)</f>
        <v>3500</v>
      </c>
      <c r="V2491" s="7">
        <f>Data[[#This Row],[pledged]]*VLOOKUP(Data[[#This Row],[currency]], 'Exchange Rates'!$A$1:$C$14, 3, 0)</f>
        <v>4678.5</v>
      </c>
    </row>
    <row r="2492" spans="1:22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1.214</v>
      </c>
      <c r="P2492" s="7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2">
        <f t="shared" si="228"/>
        <v>41023.227731481478</v>
      </c>
      <c r="T2492" s="12">
        <f t="shared" si="229"/>
        <v>41083.227731481478</v>
      </c>
      <c r="U2492" s="7">
        <f>Data[[#This Row],[goal]]*VLOOKUP(Data[[#This Row],[currency]], 'Exchange Rates'!$A$1:$C$14, 3, 0)</f>
        <v>500</v>
      </c>
      <c r="V2492" s="7">
        <f>Data[[#This Row],[pledged]]*VLOOKUP(Data[[#This Row],[currency]], 'Exchange Rates'!$A$1:$C$14, 3, 0)</f>
        <v>607</v>
      </c>
    </row>
    <row r="2493" spans="1:22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1.032</v>
      </c>
      <c r="P2493" s="7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2">
        <f t="shared" si="228"/>
        <v>40542.839282407411</v>
      </c>
      <c r="T2493" s="12">
        <f t="shared" si="229"/>
        <v>40559.07708333333</v>
      </c>
      <c r="U2493" s="7">
        <f>Data[[#This Row],[goal]]*VLOOKUP(Data[[#This Row],[currency]], 'Exchange Rates'!$A$1:$C$14, 3, 0)</f>
        <v>500</v>
      </c>
      <c r="V2493" s="7">
        <f>Data[[#This Row],[pledged]]*VLOOKUP(Data[[#This Row],[currency]], 'Exchange Rates'!$A$1:$C$14, 3, 0)</f>
        <v>516</v>
      </c>
    </row>
    <row r="2494" spans="1:22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1.25</v>
      </c>
      <c r="P2494" s="7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2">
        <f t="shared" si="228"/>
        <v>41024.985972222225</v>
      </c>
      <c r="T2494" s="12">
        <f t="shared" si="229"/>
        <v>41076.415972222225</v>
      </c>
      <c r="U2494" s="7">
        <f>Data[[#This Row],[goal]]*VLOOKUP(Data[[#This Row],[currency]], 'Exchange Rates'!$A$1:$C$14, 3, 0)</f>
        <v>600</v>
      </c>
      <c r="V2494" s="7">
        <f>Data[[#This Row],[pledged]]*VLOOKUP(Data[[#This Row],[currency]], 'Exchange Rates'!$A$1:$C$14, 3, 0)</f>
        <v>750</v>
      </c>
    </row>
    <row r="2495" spans="1:22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1.2869999999999999</v>
      </c>
      <c r="P2495" s="7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2">
        <f t="shared" si="228"/>
        <v>41348.168287037035</v>
      </c>
      <c r="T2495" s="12">
        <f t="shared" si="229"/>
        <v>41393.168287037035</v>
      </c>
      <c r="U2495" s="7">
        <f>Data[[#This Row],[goal]]*VLOOKUP(Data[[#This Row],[currency]], 'Exchange Rates'!$A$1:$C$14, 3, 0)</f>
        <v>20000</v>
      </c>
      <c r="V2495" s="7">
        <f>Data[[#This Row],[pledged]]*VLOOKUP(Data[[#This Row],[currency]], 'Exchange Rates'!$A$1:$C$14, 3, 0)</f>
        <v>25740</v>
      </c>
    </row>
    <row r="2496" spans="1:22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1.0100533333333332</v>
      </c>
      <c r="P2496" s="7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2">
        <f t="shared" si="228"/>
        <v>41022.645185185182</v>
      </c>
      <c r="T2496" s="12">
        <f t="shared" si="229"/>
        <v>41052.645185185182</v>
      </c>
      <c r="U2496" s="7">
        <f>Data[[#This Row],[goal]]*VLOOKUP(Data[[#This Row],[currency]], 'Exchange Rates'!$A$1:$C$14, 3, 0)</f>
        <v>1500</v>
      </c>
      <c r="V2496" s="7">
        <f>Data[[#This Row],[pledged]]*VLOOKUP(Data[[#This Row],[currency]], 'Exchange Rates'!$A$1:$C$14, 3, 0)</f>
        <v>1515.08</v>
      </c>
    </row>
    <row r="2497" spans="1:22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1.2753666666666665</v>
      </c>
      <c r="P2497" s="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2">
        <f t="shared" si="228"/>
        <v>41036.946469907409</v>
      </c>
      <c r="T2497" s="12">
        <f t="shared" si="229"/>
        <v>41066.946469907409</v>
      </c>
      <c r="U2497" s="7">
        <f>Data[[#This Row],[goal]]*VLOOKUP(Data[[#This Row],[currency]], 'Exchange Rates'!$A$1:$C$14, 3, 0)</f>
        <v>1500</v>
      </c>
      <c r="V2497" s="7">
        <f>Data[[#This Row],[pledged]]*VLOOKUP(Data[[#This Row],[currency]], 'Exchange Rates'!$A$1:$C$14, 3, 0)</f>
        <v>1913.05</v>
      </c>
    </row>
    <row r="2498" spans="1:22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</v>
      </c>
      <c r="P2498" s="7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2">
        <f t="shared" ref="S2498:S2561" si="234">(((J2498/60)/60)/24)+DATE(1970,1,1)</f>
        <v>41327.996435185189</v>
      </c>
      <c r="T2498" s="12">
        <f t="shared" ref="T2498:T2561" si="235">(((I2498/60)/60)/24)+DATE(1970,1,1)</f>
        <v>41362.954768518517</v>
      </c>
      <c r="U2498" s="7">
        <f>Data[[#This Row],[goal]]*VLOOKUP(Data[[#This Row],[currency]], 'Exchange Rates'!$A$1:$C$14, 3, 0)</f>
        <v>6000</v>
      </c>
      <c r="V2498" s="7">
        <f>Data[[#This Row],[pledged]]*VLOOKUP(Data[[#This Row],[currency]], 'Exchange Rates'!$A$1:$C$14, 3, 0)</f>
        <v>6000</v>
      </c>
    </row>
    <row r="2499" spans="1:22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E2499/D2499</f>
        <v>1.127715</v>
      </c>
      <c r="P2499" s="7">
        <f t="shared" ref="P2499:P2562" si="237">IF(L2499 = 0, 0, E2499/L2499)</f>
        <v>80.551071428571419</v>
      </c>
      <c r="Q2499" t="str">
        <f t="shared" ref="Q2499:Q2562" si="238">MID(N2499, 1, FIND("/", N2499)-1)</f>
        <v>music</v>
      </c>
      <c r="R2499" t="str">
        <f t="shared" ref="R2499:R2562" si="239">MID(N2499,  FIND("/", N2499)+1, 100)</f>
        <v>indie rock</v>
      </c>
      <c r="S2499" s="12">
        <f t="shared" si="234"/>
        <v>40730.878912037035</v>
      </c>
      <c r="T2499" s="12">
        <f t="shared" si="235"/>
        <v>40760.878912037035</v>
      </c>
      <c r="U2499" s="7">
        <f>Data[[#This Row],[goal]]*VLOOKUP(Data[[#This Row],[currency]], 'Exchange Rates'!$A$1:$C$14, 3, 0)</f>
        <v>4000</v>
      </c>
      <c r="V2499" s="7">
        <f>Data[[#This Row],[pledged]]*VLOOKUP(Data[[#This Row],[currency]], 'Exchange Rates'!$A$1:$C$14, 3, 0)</f>
        <v>4510.8599999999997</v>
      </c>
    </row>
    <row r="2500" spans="1:22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1.056</v>
      </c>
      <c r="P2500" s="7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2">
        <f t="shared" si="234"/>
        <v>42017.967442129629</v>
      </c>
      <c r="T2500" s="12">
        <f t="shared" si="235"/>
        <v>42031.967442129629</v>
      </c>
      <c r="U2500" s="7">
        <f>Data[[#This Row],[goal]]*VLOOKUP(Data[[#This Row],[currency]], 'Exchange Rates'!$A$1:$C$14, 3, 0)</f>
        <v>1000</v>
      </c>
      <c r="V2500" s="7">
        <f>Data[[#This Row],[pledged]]*VLOOKUP(Data[[#This Row],[currency]], 'Exchange Rates'!$A$1:$C$14, 3, 0)</f>
        <v>1056</v>
      </c>
    </row>
    <row r="2501" spans="1:22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2.0262500000000001</v>
      </c>
      <c r="P2501" s="7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2">
        <f t="shared" si="234"/>
        <v>41226.648576388885</v>
      </c>
      <c r="T2501" s="12">
        <f t="shared" si="235"/>
        <v>41274.75</v>
      </c>
      <c r="U2501" s="7">
        <f>Data[[#This Row],[goal]]*VLOOKUP(Data[[#This Row],[currency]], 'Exchange Rates'!$A$1:$C$14, 3, 0)</f>
        <v>4000</v>
      </c>
      <c r="V2501" s="7">
        <f>Data[[#This Row],[pledged]]*VLOOKUP(Data[[#This Row],[currency]], 'Exchange Rates'!$A$1:$C$14, 3, 0)</f>
        <v>8105</v>
      </c>
    </row>
    <row r="2502" spans="1:22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1.1333333333333333</v>
      </c>
      <c r="P2502" s="7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2">
        <f t="shared" si="234"/>
        <v>41053.772858796299</v>
      </c>
      <c r="T2502" s="12">
        <f t="shared" si="235"/>
        <v>41083.772858796299</v>
      </c>
      <c r="U2502" s="7">
        <f>Data[[#This Row],[goal]]*VLOOKUP(Data[[#This Row],[currency]], 'Exchange Rates'!$A$1:$C$14, 3, 0)</f>
        <v>600</v>
      </c>
      <c r="V2502" s="7">
        <f>Data[[#This Row],[pledged]]*VLOOKUP(Data[[#This Row],[currency]], 'Exchange Rates'!$A$1:$C$14, 3, 0)</f>
        <v>680</v>
      </c>
    </row>
    <row r="2503" spans="1:22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2.5545454545454545E-2</v>
      </c>
      <c r="P2503" s="7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2">
        <f t="shared" si="234"/>
        <v>42244.776666666665</v>
      </c>
      <c r="T2503" s="12">
        <f t="shared" si="235"/>
        <v>42274.776666666665</v>
      </c>
      <c r="U2503" s="7">
        <f>Data[[#This Row],[goal]]*VLOOKUP(Data[[#This Row],[currency]], 'Exchange Rates'!$A$1:$C$14, 3, 0)</f>
        <v>14520</v>
      </c>
      <c r="V2503" s="7">
        <f>Data[[#This Row],[pledged]]*VLOOKUP(Data[[#This Row],[currency]], 'Exchange Rates'!$A$1:$C$14, 3, 0)</f>
        <v>370.92</v>
      </c>
    </row>
    <row r="2504" spans="1:22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7.8181818181818181E-4</v>
      </c>
      <c r="P2504" s="7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2">
        <f t="shared" si="234"/>
        <v>41858.825439814813</v>
      </c>
      <c r="T2504" s="12">
        <f t="shared" si="235"/>
        <v>41903.825439814813</v>
      </c>
      <c r="U2504" s="7">
        <f>Data[[#This Row],[goal]]*VLOOKUP(Data[[#This Row],[currency]], 'Exchange Rates'!$A$1:$C$14, 3, 0)</f>
        <v>110000</v>
      </c>
      <c r="V2504" s="7">
        <f>Data[[#This Row],[pledged]]*VLOOKUP(Data[[#This Row],[currency]], 'Exchange Rates'!$A$1:$C$14, 3, 0)</f>
        <v>86</v>
      </c>
    </row>
    <row r="2505" spans="1:22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 s="7">
        <f t="shared" si="237"/>
        <v>0</v>
      </c>
      <c r="Q2505" t="str">
        <f t="shared" si="238"/>
        <v>food</v>
      </c>
      <c r="R2505" t="str">
        <f t="shared" si="239"/>
        <v>restaurants</v>
      </c>
      <c r="S2505" s="12">
        <f t="shared" si="234"/>
        <v>42498.899398148147</v>
      </c>
      <c r="T2505" s="12">
        <f t="shared" si="235"/>
        <v>42528.879166666666</v>
      </c>
      <c r="U2505" s="7">
        <f>Data[[#This Row],[goal]]*VLOOKUP(Data[[#This Row],[currency]], 'Exchange Rates'!$A$1:$C$14, 3, 0)</f>
        <v>10000</v>
      </c>
      <c r="V2505" s="7">
        <f>Data[[#This Row],[pledged]]*VLOOKUP(Data[[#This Row],[currency]], 'Exchange Rates'!$A$1:$C$14, 3, 0)</f>
        <v>0</v>
      </c>
    </row>
    <row r="2506" spans="1:22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 s="7">
        <f t="shared" si="237"/>
        <v>0</v>
      </c>
      <c r="Q2506" t="str">
        <f t="shared" si="238"/>
        <v>food</v>
      </c>
      <c r="R2506" t="str">
        <f t="shared" si="239"/>
        <v>restaurants</v>
      </c>
      <c r="S2506" s="12">
        <f t="shared" si="234"/>
        <v>41928.015439814815</v>
      </c>
      <c r="T2506" s="12">
        <f t="shared" si="235"/>
        <v>41958.057106481487</v>
      </c>
      <c r="U2506" s="7">
        <f>Data[[#This Row],[goal]]*VLOOKUP(Data[[#This Row],[currency]], 'Exchange Rates'!$A$1:$C$14, 3, 0)</f>
        <v>35000</v>
      </c>
      <c r="V2506" s="7">
        <f>Data[[#This Row],[pledged]]*VLOOKUP(Data[[#This Row],[currency]], 'Exchange Rates'!$A$1:$C$14, 3, 0)</f>
        <v>0</v>
      </c>
    </row>
    <row r="2507" spans="1:22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 s="7">
        <f t="shared" si="237"/>
        <v>0</v>
      </c>
      <c r="Q2507" t="str">
        <f t="shared" si="238"/>
        <v>food</v>
      </c>
      <c r="R2507" t="str">
        <f t="shared" si="239"/>
        <v>restaurants</v>
      </c>
      <c r="S2507" s="12">
        <f t="shared" si="234"/>
        <v>42047.05574074074</v>
      </c>
      <c r="T2507" s="12">
        <f t="shared" si="235"/>
        <v>42077.014074074075</v>
      </c>
      <c r="U2507" s="7">
        <f>Data[[#This Row],[goal]]*VLOOKUP(Data[[#This Row],[currency]], 'Exchange Rates'!$A$1:$C$14, 3, 0)</f>
        <v>7000</v>
      </c>
      <c r="V2507" s="7">
        <f>Data[[#This Row],[pledged]]*VLOOKUP(Data[[#This Row],[currency]], 'Exchange Rates'!$A$1:$C$14, 3, 0)</f>
        <v>0</v>
      </c>
    </row>
    <row r="2508" spans="1:22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6.0000000000000001E-3</v>
      </c>
      <c r="P2508" s="7">
        <f t="shared" si="237"/>
        <v>15</v>
      </c>
      <c r="Q2508" t="str">
        <f t="shared" si="238"/>
        <v>food</v>
      </c>
      <c r="R2508" t="str">
        <f t="shared" si="239"/>
        <v>restaurants</v>
      </c>
      <c r="S2508" s="12">
        <f t="shared" si="234"/>
        <v>42258.297094907408</v>
      </c>
      <c r="T2508" s="12">
        <f t="shared" si="235"/>
        <v>42280.875</v>
      </c>
      <c r="U2508" s="7">
        <f>Data[[#This Row],[goal]]*VLOOKUP(Data[[#This Row],[currency]], 'Exchange Rates'!$A$1:$C$14, 3, 0)</f>
        <v>3850</v>
      </c>
      <c r="V2508" s="7">
        <f>Data[[#This Row],[pledged]]*VLOOKUP(Data[[#This Row],[currency]], 'Exchange Rates'!$A$1:$C$14, 3, 0)</f>
        <v>23.1</v>
      </c>
    </row>
    <row r="2509" spans="1:22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 s="7">
        <f t="shared" si="237"/>
        <v>0</v>
      </c>
      <c r="Q2509" t="str">
        <f t="shared" si="238"/>
        <v>food</v>
      </c>
      <c r="R2509" t="str">
        <f t="shared" si="239"/>
        <v>restaurants</v>
      </c>
      <c r="S2509" s="12">
        <f t="shared" si="234"/>
        <v>42105.072962962964</v>
      </c>
      <c r="T2509" s="12">
        <f t="shared" si="235"/>
        <v>42135.072962962964</v>
      </c>
      <c r="U2509" s="7">
        <f>Data[[#This Row],[goal]]*VLOOKUP(Data[[#This Row],[currency]], 'Exchange Rates'!$A$1:$C$14, 3, 0)</f>
        <v>42850</v>
      </c>
      <c r="V2509" s="7">
        <f>Data[[#This Row],[pledged]]*VLOOKUP(Data[[#This Row],[currency]], 'Exchange Rates'!$A$1:$C$14, 3, 0)</f>
        <v>0</v>
      </c>
    </row>
    <row r="2510" spans="1:22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 s="7">
        <f t="shared" si="237"/>
        <v>0</v>
      </c>
      <c r="Q2510" t="str">
        <f t="shared" si="238"/>
        <v>food</v>
      </c>
      <c r="R2510" t="str">
        <f t="shared" si="239"/>
        <v>restaurants</v>
      </c>
      <c r="S2510" s="12">
        <f t="shared" si="234"/>
        <v>41835.951782407406</v>
      </c>
      <c r="T2510" s="12">
        <f t="shared" si="235"/>
        <v>41865.951782407406</v>
      </c>
      <c r="U2510" s="7">
        <f>Data[[#This Row],[goal]]*VLOOKUP(Data[[#This Row],[currency]], 'Exchange Rates'!$A$1:$C$14, 3, 0)</f>
        <v>20000</v>
      </c>
      <c r="V2510" s="7">
        <f>Data[[#This Row],[pledged]]*VLOOKUP(Data[[#This Row],[currency]], 'Exchange Rates'!$A$1:$C$14, 3, 0)</f>
        <v>0</v>
      </c>
    </row>
    <row r="2511" spans="1:22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1.0526315789473684E-2</v>
      </c>
      <c r="P2511" s="7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2">
        <f t="shared" si="234"/>
        <v>42058.809594907405</v>
      </c>
      <c r="T2511" s="12">
        <f t="shared" si="235"/>
        <v>42114.767928240741</v>
      </c>
      <c r="U2511" s="7">
        <f>Data[[#This Row],[goal]]*VLOOKUP(Data[[#This Row],[currency]], 'Exchange Rates'!$A$1:$C$14, 3, 0)</f>
        <v>73150</v>
      </c>
      <c r="V2511" s="7">
        <f>Data[[#This Row],[pledged]]*VLOOKUP(Data[[#This Row],[currency]], 'Exchange Rates'!$A$1:$C$14, 3, 0)</f>
        <v>770</v>
      </c>
    </row>
    <row r="2512" spans="1:22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1.5E-3</v>
      </c>
      <c r="P2512" s="7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2">
        <f t="shared" si="234"/>
        <v>42078.997361111105</v>
      </c>
      <c r="T2512" s="12">
        <f t="shared" si="235"/>
        <v>42138.997361111105</v>
      </c>
      <c r="U2512" s="7">
        <f>Data[[#This Row],[goal]]*VLOOKUP(Data[[#This Row],[currency]], 'Exchange Rates'!$A$1:$C$14, 3, 0)</f>
        <v>50000</v>
      </c>
      <c r="V2512" s="7">
        <f>Data[[#This Row],[pledged]]*VLOOKUP(Data[[#This Row],[currency]], 'Exchange Rates'!$A$1:$C$14, 3, 0)</f>
        <v>75</v>
      </c>
    </row>
    <row r="2513" spans="1:22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 s="7">
        <f t="shared" si="237"/>
        <v>0</v>
      </c>
      <c r="Q2513" t="str">
        <f t="shared" si="238"/>
        <v>food</v>
      </c>
      <c r="R2513" t="str">
        <f t="shared" si="239"/>
        <v>restaurants</v>
      </c>
      <c r="S2513" s="12">
        <f t="shared" si="234"/>
        <v>42371.446909722217</v>
      </c>
      <c r="T2513" s="12">
        <f t="shared" si="235"/>
        <v>42401.446909722217</v>
      </c>
      <c r="U2513" s="7">
        <f>Data[[#This Row],[goal]]*VLOOKUP(Data[[#This Row],[currency]], 'Exchange Rates'!$A$1:$C$14, 3, 0)</f>
        <v>77000</v>
      </c>
      <c r="V2513" s="7">
        <f>Data[[#This Row],[pledged]]*VLOOKUP(Data[[#This Row],[currency]], 'Exchange Rates'!$A$1:$C$14, 3, 0)</f>
        <v>0</v>
      </c>
    </row>
    <row r="2514" spans="1:22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 s="7">
        <f t="shared" si="237"/>
        <v>0</v>
      </c>
      <c r="Q2514" t="str">
        <f t="shared" si="238"/>
        <v>food</v>
      </c>
      <c r="R2514" t="str">
        <f t="shared" si="239"/>
        <v>restaurants</v>
      </c>
      <c r="S2514" s="12">
        <f t="shared" si="234"/>
        <v>41971.876863425925</v>
      </c>
      <c r="T2514" s="12">
        <f t="shared" si="235"/>
        <v>41986.876863425925</v>
      </c>
      <c r="U2514" s="7">
        <f>Data[[#This Row],[goal]]*VLOOKUP(Data[[#This Row],[currency]], 'Exchange Rates'!$A$1:$C$14, 3, 0)</f>
        <v>1150</v>
      </c>
      <c r="V2514" s="7">
        <f>Data[[#This Row],[pledged]]*VLOOKUP(Data[[#This Row],[currency]], 'Exchange Rates'!$A$1:$C$14, 3, 0)</f>
        <v>0</v>
      </c>
    </row>
    <row r="2515" spans="1:22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 s="7">
        <f t="shared" si="237"/>
        <v>0</v>
      </c>
      <c r="Q2515" t="str">
        <f t="shared" si="238"/>
        <v>food</v>
      </c>
      <c r="R2515" t="str">
        <f t="shared" si="239"/>
        <v>restaurants</v>
      </c>
      <c r="S2515" s="12">
        <f t="shared" si="234"/>
        <v>42732.00681712963</v>
      </c>
      <c r="T2515" s="12">
        <f t="shared" si="235"/>
        <v>42792.00681712963</v>
      </c>
      <c r="U2515" s="7">
        <f>Data[[#This Row],[goal]]*VLOOKUP(Data[[#This Row],[currency]], 'Exchange Rates'!$A$1:$C$14, 3, 0)</f>
        <v>151200</v>
      </c>
      <c r="V2515" s="7">
        <f>Data[[#This Row],[pledged]]*VLOOKUP(Data[[#This Row],[currency]], 'Exchange Rates'!$A$1:$C$14, 3, 0)</f>
        <v>0</v>
      </c>
    </row>
    <row r="2516" spans="1:22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1.7500000000000002E-2</v>
      </c>
      <c r="P2516" s="7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2">
        <f t="shared" si="234"/>
        <v>41854.389780092592</v>
      </c>
      <c r="T2516" s="12">
        <f t="shared" si="235"/>
        <v>41871.389780092592</v>
      </c>
      <c r="U2516" s="7">
        <f>Data[[#This Row],[goal]]*VLOOKUP(Data[[#This Row],[currency]], 'Exchange Rates'!$A$1:$C$14, 3, 0)</f>
        <v>12000</v>
      </c>
      <c r="V2516" s="7">
        <f>Data[[#This Row],[pledged]]*VLOOKUP(Data[[#This Row],[currency]], 'Exchange Rates'!$A$1:$C$14, 3, 0)</f>
        <v>210</v>
      </c>
    </row>
    <row r="2517" spans="1:22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0.186</v>
      </c>
      <c r="P2517" s="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2">
        <f t="shared" si="234"/>
        <v>42027.839733796296</v>
      </c>
      <c r="T2517" s="12">
        <f t="shared" si="235"/>
        <v>42057.839733796296</v>
      </c>
      <c r="U2517" s="7">
        <f>Data[[#This Row],[goal]]*VLOOKUP(Data[[#This Row],[currency]], 'Exchange Rates'!$A$1:$C$14, 3, 0)</f>
        <v>5000</v>
      </c>
      <c r="V2517" s="7">
        <f>Data[[#This Row],[pledged]]*VLOOKUP(Data[[#This Row],[currency]], 'Exchange Rates'!$A$1:$C$14, 3, 0)</f>
        <v>930</v>
      </c>
    </row>
    <row r="2518" spans="1:22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 s="7">
        <f t="shared" si="237"/>
        <v>0</v>
      </c>
      <c r="Q2518" t="str">
        <f t="shared" si="238"/>
        <v>food</v>
      </c>
      <c r="R2518" t="str">
        <f t="shared" si="239"/>
        <v>restaurants</v>
      </c>
      <c r="S2518" s="12">
        <f t="shared" si="234"/>
        <v>41942.653379629628</v>
      </c>
      <c r="T2518" s="12">
        <f t="shared" si="235"/>
        <v>41972.6950462963</v>
      </c>
      <c r="U2518" s="7">
        <f>Data[[#This Row],[goal]]*VLOOKUP(Data[[#This Row],[currency]], 'Exchange Rates'!$A$1:$C$14, 3, 0)</f>
        <v>22000</v>
      </c>
      <c r="V2518" s="7">
        <f>Data[[#This Row],[pledged]]*VLOOKUP(Data[[#This Row],[currency]], 'Exchange Rates'!$A$1:$C$14, 3, 0)</f>
        <v>0</v>
      </c>
    </row>
    <row r="2519" spans="1:22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9.8166666666666666E-2</v>
      </c>
      <c r="P2519" s="7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2">
        <f t="shared" si="234"/>
        <v>42052.802430555559</v>
      </c>
      <c r="T2519" s="12">
        <f t="shared" si="235"/>
        <v>42082.760763888888</v>
      </c>
      <c r="U2519" s="7">
        <f>Data[[#This Row],[goal]]*VLOOKUP(Data[[#This Row],[currency]], 'Exchange Rates'!$A$1:$C$14, 3, 0)</f>
        <v>23760</v>
      </c>
      <c r="V2519" s="7">
        <f>Data[[#This Row],[pledged]]*VLOOKUP(Data[[#This Row],[currency]], 'Exchange Rates'!$A$1:$C$14, 3, 0)</f>
        <v>2332.44</v>
      </c>
    </row>
    <row r="2520" spans="1:22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 s="7">
        <f t="shared" si="237"/>
        <v>0</v>
      </c>
      <c r="Q2520" t="str">
        <f t="shared" si="238"/>
        <v>food</v>
      </c>
      <c r="R2520" t="str">
        <f t="shared" si="239"/>
        <v>restaurants</v>
      </c>
      <c r="S2520" s="12">
        <f t="shared" si="234"/>
        <v>41926.680879629632</v>
      </c>
      <c r="T2520" s="12">
        <f t="shared" si="235"/>
        <v>41956.722546296296</v>
      </c>
      <c r="U2520" s="7">
        <f>Data[[#This Row],[goal]]*VLOOKUP(Data[[#This Row],[currency]], 'Exchange Rates'!$A$1:$C$14, 3, 0)</f>
        <v>5000</v>
      </c>
      <c r="V2520" s="7">
        <f>Data[[#This Row],[pledged]]*VLOOKUP(Data[[#This Row],[currency]], 'Exchange Rates'!$A$1:$C$14, 3, 0)</f>
        <v>0</v>
      </c>
    </row>
    <row r="2521" spans="1:22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4.3333333333333331E-4</v>
      </c>
      <c r="P2521" s="7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2">
        <f t="shared" si="234"/>
        <v>41809.155138888891</v>
      </c>
      <c r="T2521" s="12">
        <f t="shared" si="235"/>
        <v>41839.155138888891</v>
      </c>
      <c r="U2521" s="7">
        <f>Data[[#This Row],[goal]]*VLOOKUP(Data[[#This Row],[currency]], 'Exchange Rates'!$A$1:$C$14, 3, 0)</f>
        <v>150000</v>
      </c>
      <c r="V2521" s="7">
        <f>Data[[#This Row],[pledged]]*VLOOKUP(Data[[#This Row],[currency]], 'Exchange Rates'!$A$1:$C$14, 3, 0)</f>
        <v>65</v>
      </c>
    </row>
    <row r="2522" spans="1:22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 s="7">
        <f t="shared" si="237"/>
        <v>0</v>
      </c>
      <c r="Q2522" t="str">
        <f t="shared" si="238"/>
        <v>food</v>
      </c>
      <c r="R2522" t="str">
        <f t="shared" si="239"/>
        <v>restaurants</v>
      </c>
      <c r="S2522" s="12">
        <f t="shared" si="234"/>
        <v>42612.600520833337</v>
      </c>
      <c r="T2522" s="12">
        <f t="shared" si="235"/>
        <v>42658.806249999994</v>
      </c>
      <c r="U2522" s="7">
        <f>Data[[#This Row],[goal]]*VLOOKUP(Data[[#This Row],[currency]], 'Exchange Rates'!$A$1:$C$14, 3, 0)</f>
        <v>100000</v>
      </c>
      <c r="V2522" s="7">
        <f>Data[[#This Row],[pledged]]*VLOOKUP(Data[[#This Row],[currency]], 'Exchange Rates'!$A$1:$C$14, 3, 0)</f>
        <v>0</v>
      </c>
    </row>
    <row r="2523" spans="1:22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1.0948792000000001</v>
      </c>
      <c r="P2523" s="7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2">
        <f t="shared" si="234"/>
        <v>42269.967835648145</v>
      </c>
      <c r="T2523" s="12">
        <f t="shared" si="235"/>
        <v>42290.967835648145</v>
      </c>
      <c r="U2523" s="7">
        <f>Data[[#This Row],[goal]]*VLOOKUP(Data[[#This Row],[currency]], 'Exchange Rates'!$A$1:$C$14, 3, 0)</f>
        <v>12500</v>
      </c>
      <c r="V2523" s="7">
        <f>Data[[#This Row],[pledged]]*VLOOKUP(Data[[#This Row],[currency]], 'Exchange Rates'!$A$1:$C$14, 3, 0)</f>
        <v>13685.99</v>
      </c>
    </row>
    <row r="2524" spans="1:22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</v>
      </c>
      <c r="P2524" s="7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2">
        <f t="shared" si="234"/>
        <v>42460.573611111111</v>
      </c>
      <c r="T2524" s="12">
        <f t="shared" si="235"/>
        <v>42482.619444444441</v>
      </c>
      <c r="U2524" s="7">
        <f>Data[[#This Row],[goal]]*VLOOKUP(Data[[#This Row],[currency]], 'Exchange Rates'!$A$1:$C$14, 3, 0)</f>
        <v>5000</v>
      </c>
      <c r="V2524" s="7">
        <f>Data[[#This Row],[pledged]]*VLOOKUP(Data[[#This Row],[currency]], 'Exchange Rates'!$A$1:$C$14, 3, 0)</f>
        <v>5000</v>
      </c>
    </row>
    <row r="2525" spans="1:22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1.5644444444444445</v>
      </c>
      <c r="P2525" s="7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2">
        <f t="shared" si="234"/>
        <v>41930.975601851853</v>
      </c>
      <c r="T2525" s="12">
        <f t="shared" si="235"/>
        <v>41961.017268518524</v>
      </c>
      <c r="U2525" s="7">
        <f>Data[[#This Row],[goal]]*VLOOKUP(Data[[#This Row],[currency]], 'Exchange Rates'!$A$1:$C$14, 3, 0)</f>
        <v>900</v>
      </c>
      <c r="V2525" s="7">
        <f>Data[[#This Row],[pledged]]*VLOOKUP(Data[[#This Row],[currency]], 'Exchange Rates'!$A$1:$C$14, 3, 0)</f>
        <v>1408</v>
      </c>
    </row>
    <row r="2526" spans="1:22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1.016</v>
      </c>
      <c r="P2526" s="7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2">
        <f t="shared" si="234"/>
        <v>41961.807372685187</v>
      </c>
      <c r="T2526" s="12">
        <f t="shared" si="235"/>
        <v>41994.1875</v>
      </c>
      <c r="U2526" s="7">
        <f>Data[[#This Row],[goal]]*VLOOKUP(Data[[#This Row],[currency]], 'Exchange Rates'!$A$1:$C$14, 3, 0)</f>
        <v>7500</v>
      </c>
      <c r="V2526" s="7">
        <f>Data[[#This Row],[pledged]]*VLOOKUP(Data[[#This Row],[currency]], 'Exchange Rates'!$A$1:$C$14, 3, 0)</f>
        <v>7620</v>
      </c>
    </row>
    <row r="2527" spans="1:22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1.00325</v>
      </c>
      <c r="P2527" s="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2">
        <f t="shared" si="234"/>
        <v>41058.844571759262</v>
      </c>
      <c r="T2527" s="12">
        <f t="shared" si="235"/>
        <v>41088.844571759262</v>
      </c>
      <c r="U2527" s="7">
        <f>Data[[#This Row],[goal]]*VLOOKUP(Data[[#This Row],[currency]], 'Exchange Rates'!$A$1:$C$14, 3, 0)</f>
        <v>8000</v>
      </c>
      <c r="V2527" s="7">
        <f>Data[[#This Row],[pledged]]*VLOOKUP(Data[[#This Row],[currency]], 'Exchange Rates'!$A$1:$C$14, 3, 0)</f>
        <v>8026</v>
      </c>
    </row>
    <row r="2528" spans="1:22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1.1294999999999999</v>
      </c>
      <c r="P2528" s="7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2">
        <f t="shared" si="234"/>
        <v>41953.091134259259</v>
      </c>
      <c r="T2528" s="12">
        <f t="shared" si="235"/>
        <v>41981.207638888889</v>
      </c>
      <c r="U2528" s="7">
        <f>Data[[#This Row],[goal]]*VLOOKUP(Data[[#This Row],[currency]], 'Exchange Rates'!$A$1:$C$14, 3, 0)</f>
        <v>4000</v>
      </c>
      <c r="V2528" s="7">
        <f>Data[[#This Row],[pledged]]*VLOOKUP(Data[[#This Row],[currency]], 'Exchange Rates'!$A$1:$C$14, 3, 0)</f>
        <v>4518</v>
      </c>
    </row>
    <row r="2529" spans="1:22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1.02125</v>
      </c>
      <c r="P2529" s="7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2">
        <f t="shared" si="234"/>
        <v>41546.75105324074</v>
      </c>
      <c r="T2529" s="12">
        <f t="shared" si="235"/>
        <v>41565.165972222225</v>
      </c>
      <c r="U2529" s="7">
        <f>Data[[#This Row],[goal]]*VLOOKUP(Data[[#This Row],[currency]], 'Exchange Rates'!$A$1:$C$14, 3, 0)</f>
        <v>4000</v>
      </c>
      <c r="V2529" s="7">
        <f>Data[[#This Row],[pledged]]*VLOOKUP(Data[[#This Row],[currency]], 'Exchange Rates'!$A$1:$C$14, 3, 0)</f>
        <v>4085</v>
      </c>
    </row>
    <row r="2530" spans="1:22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1.0724974999999999</v>
      </c>
      <c r="P2530" s="7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2">
        <f t="shared" si="234"/>
        <v>42217.834525462968</v>
      </c>
      <c r="T2530" s="12">
        <f t="shared" si="235"/>
        <v>42236.458333333328</v>
      </c>
      <c r="U2530" s="7">
        <f>Data[[#This Row],[goal]]*VLOOKUP(Data[[#This Row],[currency]], 'Exchange Rates'!$A$1:$C$14, 3, 0)</f>
        <v>3080</v>
      </c>
      <c r="V2530" s="7">
        <f>Data[[#This Row],[pledged]]*VLOOKUP(Data[[#This Row],[currency]], 'Exchange Rates'!$A$1:$C$14, 3, 0)</f>
        <v>3303.2923000000001</v>
      </c>
    </row>
    <row r="2531" spans="1:22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1.0428333333333333</v>
      </c>
      <c r="P2531" s="7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2">
        <f t="shared" si="234"/>
        <v>40948.080729166664</v>
      </c>
      <c r="T2531" s="12">
        <f t="shared" si="235"/>
        <v>40993.0390625</v>
      </c>
      <c r="U2531" s="7">
        <f>Data[[#This Row],[goal]]*VLOOKUP(Data[[#This Row],[currency]], 'Exchange Rates'!$A$1:$C$14, 3, 0)</f>
        <v>6000</v>
      </c>
      <c r="V2531" s="7">
        <f>Data[[#This Row],[pledged]]*VLOOKUP(Data[[#This Row],[currency]], 'Exchange Rates'!$A$1:$C$14, 3, 0)</f>
        <v>6257</v>
      </c>
    </row>
    <row r="2532" spans="1:22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</v>
      </c>
      <c r="P2532" s="7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2">
        <f t="shared" si="234"/>
        <v>42081.864641203705</v>
      </c>
      <c r="T2532" s="12">
        <f t="shared" si="235"/>
        <v>42114.201388888891</v>
      </c>
      <c r="U2532" s="7">
        <f>Data[[#This Row],[goal]]*VLOOKUP(Data[[#This Row],[currency]], 'Exchange Rates'!$A$1:$C$14, 3, 0)</f>
        <v>6500</v>
      </c>
      <c r="V2532" s="7">
        <f>Data[[#This Row],[pledged]]*VLOOKUP(Data[[#This Row],[currency]], 'Exchange Rates'!$A$1:$C$14, 3, 0)</f>
        <v>6500</v>
      </c>
    </row>
    <row r="2533" spans="1:22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1.004</v>
      </c>
      <c r="P2533" s="7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2">
        <f t="shared" si="234"/>
        <v>42208.680023148147</v>
      </c>
      <c r="T2533" s="12">
        <f t="shared" si="235"/>
        <v>42231.165972222225</v>
      </c>
      <c r="U2533" s="7">
        <f>Data[[#This Row],[goal]]*VLOOKUP(Data[[#This Row],[currency]], 'Exchange Rates'!$A$1:$C$14, 3, 0)</f>
        <v>4500</v>
      </c>
      <c r="V2533" s="7">
        <f>Data[[#This Row],[pledged]]*VLOOKUP(Data[[#This Row],[currency]], 'Exchange Rates'!$A$1:$C$14, 3, 0)</f>
        <v>4518</v>
      </c>
    </row>
    <row r="2534" spans="1:22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1.26125</v>
      </c>
      <c r="P2534" s="7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2">
        <f t="shared" si="234"/>
        <v>41107.849143518521</v>
      </c>
      <c r="T2534" s="12">
        <f t="shared" si="235"/>
        <v>41137.849143518521</v>
      </c>
      <c r="U2534" s="7">
        <f>Data[[#This Row],[goal]]*VLOOKUP(Data[[#This Row],[currency]], 'Exchange Rates'!$A$1:$C$14, 3, 0)</f>
        <v>4000</v>
      </c>
      <c r="V2534" s="7">
        <f>Data[[#This Row],[pledged]]*VLOOKUP(Data[[#This Row],[currency]], 'Exchange Rates'!$A$1:$C$14, 3, 0)</f>
        <v>5045</v>
      </c>
    </row>
    <row r="2535" spans="1:22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1.1066666666666667</v>
      </c>
      <c r="P2535" s="7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2">
        <f t="shared" si="234"/>
        <v>41304.751284722224</v>
      </c>
      <c r="T2535" s="12">
        <f t="shared" si="235"/>
        <v>41334.750787037039</v>
      </c>
      <c r="U2535" s="7">
        <f>Data[[#This Row],[goal]]*VLOOKUP(Data[[#This Row],[currency]], 'Exchange Rates'!$A$1:$C$14, 3, 0)</f>
        <v>7500</v>
      </c>
      <c r="V2535" s="7">
        <f>Data[[#This Row],[pledged]]*VLOOKUP(Data[[#This Row],[currency]], 'Exchange Rates'!$A$1:$C$14, 3, 0)</f>
        <v>8300</v>
      </c>
    </row>
    <row r="2536" spans="1:22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1.05</v>
      </c>
      <c r="P2536" s="7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2">
        <f t="shared" si="234"/>
        <v>40127.700370370374</v>
      </c>
      <c r="T2536" s="12">
        <f t="shared" si="235"/>
        <v>40179.25</v>
      </c>
      <c r="U2536" s="7">
        <f>Data[[#This Row],[goal]]*VLOOKUP(Data[[#This Row],[currency]], 'Exchange Rates'!$A$1:$C$14, 3, 0)</f>
        <v>2000</v>
      </c>
      <c r="V2536" s="7">
        <f>Data[[#This Row],[pledged]]*VLOOKUP(Data[[#This Row],[currency]], 'Exchange Rates'!$A$1:$C$14, 3, 0)</f>
        <v>2100</v>
      </c>
    </row>
    <row r="2537" spans="1:22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1.03775</v>
      </c>
      <c r="P2537" s="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2">
        <f t="shared" si="234"/>
        <v>41943.791030092594</v>
      </c>
      <c r="T2537" s="12">
        <f t="shared" si="235"/>
        <v>41974.832696759258</v>
      </c>
      <c r="U2537" s="7">
        <f>Data[[#This Row],[goal]]*VLOOKUP(Data[[#This Row],[currency]], 'Exchange Rates'!$A$1:$C$14, 3, 0)</f>
        <v>20000</v>
      </c>
      <c r="V2537" s="7">
        <f>Data[[#This Row],[pledged]]*VLOOKUP(Data[[#This Row],[currency]], 'Exchange Rates'!$A$1:$C$14, 3, 0)</f>
        <v>20755</v>
      </c>
    </row>
    <row r="2538" spans="1:22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1.1599999999999999</v>
      </c>
      <c r="P2538" s="7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2">
        <f t="shared" si="234"/>
        <v>41464.106087962966</v>
      </c>
      <c r="T2538" s="12">
        <f t="shared" si="235"/>
        <v>41485.106087962966</v>
      </c>
      <c r="U2538" s="7">
        <f>Data[[#This Row],[goal]]*VLOOKUP(Data[[#This Row],[currency]], 'Exchange Rates'!$A$1:$C$14, 3, 0)</f>
        <v>25</v>
      </c>
      <c r="V2538" s="7">
        <f>Data[[#This Row],[pledged]]*VLOOKUP(Data[[#This Row],[currency]], 'Exchange Rates'!$A$1:$C$14, 3, 0)</f>
        <v>29</v>
      </c>
    </row>
    <row r="2539" spans="1:22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1.1000000000000001</v>
      </c>
      <c r="P2539" s="7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2">
        <f t="shared" si="234"/>
        <v>40696.648784722223</v>
      </c>
      <c r="T2539" s="12">
        <f t="shared" si="235"/>
        <v>40756.648784722223</v>
      </c>
      <c r="U2539" s="7">
        <f>Data[[#This Row],[goal]]*VLOOKUP(Data[[#This Row],[currency]], 'Exchange Rates'!$A$1:$C$14, 3, 0)</f>
        <v>1000</v>
      </c>
      <c r="V2539" s="7">
        <f>Data[[#This Row],[pledged]]*VLOOKUP(Data[[#This Row],[currency]], 'Exchange Rates'!$A$1:$C$14, 3, 0)</f>
        <v>1100</v>
      </c>
    </row>
    <row r="2540" spans="1:22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1.130176111111111</v>
      </c>
      <c r="P2540" s="7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2">
        <f t="shared" si="234"/>
        <v>41298.509965277779</v>
      </c>
      <c r="T2540" s="12">
        <f t="shared" si="235"/>
        <v>41329.207638888889</v>
      </c>
      <c r="U2540" s="7">
        <f>Data[[#This Row],[goal]]*VLOOKUP(Data[[#This Row],[currency]], 'Exchange Rates'!$A$1:$C$14, 3, 0)</f>
        <v>18000</v>
      </c>
      <c r="V2540" s="7">
        <f>Data[[#This Row],[pledged]]*VLOOKUP(Data[[#This Row],[currency]], 'Exchange Rates'!$A$1:$C$14, 3, 0)</f>
        <v>20343.169999999998</v>
      </c>
    </row>
    <row r="2541" spans="1:22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1.0024999999999999</v>
      </c>
      <c r="P2541" s="7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2">
        <f t="shared" si="234"/>
        <v>41977.902222222227</v>
      </c>
      <c r="T2541" s="12">
        <f t="shared" si="235"/>
        <v>42037.902222222227</v>
      </c>
      <c r="U2541" s="7">
        <f>Data[[#This Row],[goal]]*VLOOKUP(Data[[#This Row],[currency]], 'Exchange Rates'!$A$1:$C$14, 3, 0)</f>
        <v>10000</v>
      </c>
      <c r="V2541" s="7">
        <f>Data[[#This Row],[pledged]]*VLOOKUP(Data[[#This Row],[currency]], 'Exchange Rates'!$A$1:$C$14, 3, 0)</f>
        <v>10025</v>
      </c>
    </row>
    <row r="2542" spans="1:22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1.034</v>
      </c>
      <c r="P2542" s="7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2">
        <f t="shared" si="234"/>
        <v>40785.675011574072</v>
      </c>
      <c r="T2542" s="12">
        <f t="shared" si="235"/>
        <v>40845.675011574072</v>
      </c>
      <c r="U2542" s="7">
        <f>Data[[#This Row],[goal]]*VLOOKUP(Data[[#This Row],[currency]], 'Exchange Rates'!$A$1:$C$14, 3, 0)</f>
        <v>2500</v>
      </c>
      <c r="V2542" s="7">
        <f>Data[[#This Row],[pledged]]*VLOOKUP(Data[[#This Row],[currency]], 'Exchange Rates'!$A$1:$C$14, 3, 0)</f>
        <v>2585</v>
      </c>
    </row>
    <row r="2543" spans="1:22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1.0702857142857143</v>
      </c>
      <c r="P2543" s="7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2">
        <f t="shared" si="234"/>
        <v>41483.449282407404</v>
      </c>
      <c r="T2543" s="12">
        <f t="shared" si="235"/>
        <v>41543.449282407404</v>
      </c>
      <c r="U2543" s="7">
        <f>Data[[#This Row],[goal]]*VLOOKUP(Data[[#This Row],[currency]], 'Exchange Rates'!$A$1:$C$14, 3, 0)</f>
        <v>2695</v>
      </c>
      <c r="V2543" s="7">
        <f>Data[[#This Row],[pledged]]*VLOOKUP(Data[[#This Row],[currency]], 'Exchange Rates'!$A$1:$C$14, 3, 0)</f>
        <v>2884.42</v>
      </c>
    </row>
    <row r="2544" spans="1:22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1.0357142857142858</v>
      </c>
      <c r="P2544" s="7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2">
        <f t="shared" si="234"/>
        <v>41509.426585648151</v>
      </c>
      <c r="T2544" s="12">
        <f t="shared" si="235"/>
        <v>41548.165972222225</v>
      </c>
      <c r="U2544" s="7">
        <f>Data[[#This Row],[goal]]*VLOOKUP(Data[[#This Row],[currency]], 'Exchange Rates'!$A$1:$C$14, 3, 0)</f>
        <v>700</v>
      </c>
      <c r="V2544" s="7">
        <f>Data[[#This Row],[pledged]]*VLOOKUP(Data[[#This Row],[currency]], 'Exchange Rates'!$A$1:$C$14, 3, 0)</f>
        <v>725</v>
      </c>
    </row>
    <row r="2545" spans="1:22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1.5640000000000001</v>
      </c>
      <c r="P2545" s="7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2">
        <f t="shared" si="234"/>
        <v>40514.107615740737</v>
      </c>
      <c r="T2545" s="12">
        <f t="shared" si="235"/>
        <v>40545.125</v>
      </c>
      <c r="U2545" s="7">
        <f>Data[[#This Row],[goal]]*VLOOKUP(Data[[#This Row],[currency]], 'Exchange Rates'!$A$1:$C$14, 3, 0)</f>
        <v>250</v>
      </c>
      <c r="V2545" s="7">
        <f>Data[[#This Row],[pledged]]*VLOOKUP(Data[[#This Row],[currency]], 'Exchange Rates'!$A$1:$C$14, 3, 0)</f>
        <v>391</v>
      </c>
    </row>
    <row r="2546" spans="1:22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1.0082</v>
      </c>
      <c r="P2546" s="7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2">
        <f t="shared" si="234"/>
        <v>41068.520474537036</v>
      </c>
      <c r="T2546" s="12">
        <f t="shared" si="235"/>
        <v>41098.520474537036</v>
      </c>
      <c r="U2546" s="7">
        <f>Data[[#This Row],[goal]]*VLOOKUP(Data[[#This Row],[currency]], 'Exchange Rates'!$A$1:$C$14, 3, 0)</f>
        <v>5000</v>
      </c>
      <c r="V2546" s="7">
        <f>Data[[#This Row],[pledged]]*VLOOKUP(Data[[#This Row],[currency]], 'Exchange Rates'!$A$1:$C$14, 3, 0)</f>
        <v>5041</v>
      </c>
    </row>
    <row r="2547" spans="1:22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1.9530000000000001</v>
      </c>
      <c r="P2547" s="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2">
        <f t="shared" si="234"/>
        <v>42027.13817129629</v>
      </c>
      <c r="T2547" s="12">
        <f t="shared" si="235"/>
        <v>42062.020833333328</v>
      </c>
      <c r="U2547" s="7">
        <f>Data[[#This Row],[goal]]*VLOOKUP(Data[[#This Row],[currency]], 'Exchange Rates'!$A$1:$C$14, 3, 0)</f>
        <v>2000</v>
      </c>
      <c r="V2547" s="7">
        <f>Data[[#This Row],[pledged]]*VLOOKUP(Data[[#This Row],[currency]], 'Exchange Rates'!$A$1:$C$14, 3, 0)</f>
        <v>3906</v>
      </c>
    </row>
    <row r="2548" spans="1:22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1.1171428571428572</v>
      </c>
      <c r="P2548" s="7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2">
        <f t="shared" si="234"/>
        <v>41524.858553240738</v>
      </c>
      <c r="T2548" s="12">
        <f t="shared" si="235"/>
        <v>41552.208333333336</v>
      </c>
      <c r="U2548" s="7">
        <f>Data[[#This Row],[goal]]*VLOOKUP(Data[[#This Row],[currency]], 'Exchange Rates'!$A$1:$C$14, 3, 0)</f>
        <v>3500</v>
      </c>
      <c r="V2548" s="7">
        <f>Data[[#This Row],[pledged]]*VLOOKUP(Data[[#This Row],[currency]], 'Exchange Rates'!$A$1:$C$14, 3, 0)</f>
        <v>3910</v>
      </c>
    </row>
    <row r="2549" spans="1:22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1.1985454545454546</v>
      </c>
      <c r="P2549" s="7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2">
        <f t="shared" si="234"/>
        <v>40973.773182870369</v>
      </c>
      <c r="T2549" s="12">
        <f t="shared" si="235"/>
        <v>41003.731516203705</v>
      </c>
      <c r="U2549" s="7">
        <f>Data[[#This Row],[goal]]*VLOOKUP(Data[[#This Row],[currency]], 'Exchange Rates'!$A$1:$C$14, 3, 0)</f>
        <v>5500</v>
      </c>
      <c r="V2549" s="7">
        <f>Data[[#This Row],[pledged]]*VLOOKUP(Data[[#This Row],[currency]], 'Exchange Rates'!$A$1:$C$14, 3, 0)</f>
        <v>6592</v>
      </c>
    </row>
    <row r="2550" spans="1:22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1.0185</v>
      </c>
      <c r="P2550" s="7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2">
        <f t="shared" si="234"/>
        <v>42618.625428240746</v>
      </c>
      <c r="T2550" s="12">
        <f t="shared" si="235"/>
        <v>42643.185416666667</v>
      </c>
      <c r="U2550" s="7">
        <f>Data[[#This Row],[goal]]*VLOOKUP(Data[[#This Row],[currency]], 'Exchange Rates'!$A$1:$C$14, 3, 0)</f>
        <v>5040</v>
      </c>
      <c r="V2550" s="7">
        <f>Data[[#This Row],[pledged]]*VLOOKUP(Data[[#This Row],[currency]], 'Exchange Rates'!$A$1:$C$14, 3, 0)</f>
        <v>5133.24</v>
      </c>
    </row>
    <row r="2551" spans="1:22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1.0280254777070064</v>
      </c>
      <c r="P2551" s="7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2">
        <f t="shared" si="234"/>
        <v>41390.757754629631</v>
      </c>
      <c r="T2551" s="12">
        <f t="shared" si="235"/>
        <v>41425.708333333336</v>
      </c>
      <c r="U2551" s="7">
        <f>Data[[#This Row],[goal]]*VLOOKUP(Data[[#This Row],[currency]], 'Exchange Rates'!$A$1:$C$14, 3, 0)</f>
        <v>1208.9000000000001</v>
      </c>
      <c r="V2551" s="7">
        <f>Data[[#This Row],[pledged]]*VLOOKUP(Data[[#This Row],[currency]], 'Exchange Rates'!$A$1:$C$14, 3, 0)</f>
        <v>1242.78</v>
      </c>
    </row>
    <row r="2552" spans="1:22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1.0084615384615385</v>
      </c>
      <c r="P2552" s="7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2">
        <f t="shared" si="234"/>
        <v>42228.634328703702</v>
      </c>
      <c r="T2552" s="12">
        <f t="shared" si="235"/>
        <v>42285.165972222225</v>
      </c>
      <c r="U2552" s="7">
        <f>Data[[#This Row],[goal]]*VLOOKUP(Data[[#This Row],[currency]], 'Exchange Rates'!$A$1:$C$14, 3, 0)</f>
        <v>6500</v>
      </c>
      <c r="V2552" s="7">
        <f>Data[[#This Row],[pledged]]*VLOOKUP(Data[[#This Row],[currency]], 'Exchange Rates'!$A$1:$C$14, 3, 0)</f>
        <v>6555</v>
      </c>
    </row>
    <row r="2553" spans="1:22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1.0273469387755103</v>
      </c>
      <c r="P2553" s="7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2">
        <f t="shared" si="234"/>
        <v>40961.252141203702</v>
      </c>
      <c r="T2553" s="12">
        <f t="shared" si="235"/>
        <v>40989.866666666669</v>
      </c>
      <c r="U2553" s="7">
        <f>Data[[#This Row],[goal]]*VLOOKUP(Data[[#This Row],[currency]], 'Exchange Rates'!$A$1:$C$14, 3, 0)</f>
        <v>3675</v>
      </c>
      <c r="V2553" s="7">
        <f>Data[[#This Row],[pledged]]*VLOOKUP(Data[[#This Row],[currency]], 'Exchange Rates'!$A$1:$C$14, 3, 0)</f>
        <v>3775.5</v>
      </c>
    </row>
    <row r="2554" spans="1:22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1.0649999999999999</v>
      </c>
      <c r="P2554" s="7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2">
        <f t="shared" si="234"/>
        <v>42769.809965277775</v>
      </c>
      <c r="T2554" s="12">
        <f t="shared" si="235"/>
        <v>42799.809965277775</v>
      </c>
      <c r="U2554" s="7">
        <f>Data[[#This Row],[goal]]*VLOOKUP(Data[[#This Row],[currency]], 'Exchange Rates'!$A$1:$C$14, 3, 0)</f>
        <v>3000</v>
      </c>
      <c r="V2554" s="7">
        <f>Data[[#This Row],[pledged]]*VLOOKUP(Data[[#This Row],[currency]], 'Exchange Rates'!$A$1:$C$14, 3, 0)</f>
        <v>3195</v>
      </c>
    </row>
    <row r="2555" spans="1:22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1.5553333333333332</v>
      </c>
      <c r="P2555" s="7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2">
        <f t="shared" si="234"/>
        <v>41113.199155092596</v>
      </c>
      <c r="T2555" s="12">
        <f t="shared" si="235"/>
        <v>41173.199155092596</v>
      </c>
      <c r="U2555" s="7">
        <f>Data[[#This Row],[goal]]*VLOOKUP(Data[[#This Row],[currency]], 'Exchange Rates'!$A$1:$C$14, 3, 0)</f>
        <v>1500</v>
      </c>
      <c r="V2555" s="7">
        <f>Data[[#This Row],[pledged]]*VLOOKUP(Data[[#This Row],[currency]], 'Exchange Rates'!$A$1:$C$14, 3, 0)</f>
        <v>2333</v>
      </c>
    </row>
    <row r="2556" spans="1:22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1.228</v>
      </c>
      <c r="P2556" s="7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2">
        <f t="shared" si="234"/>
        <v>42125.078275462962</v>
      </c>
      <c r="T2556" s="12">
        <f t="shared" si="235"/>
        <v>42156.165972222225</v>
      </c>
      <c r="U2556" s="7">
        <f>Data[[#This Row],[goal]]*VLOOKUP(Data[[#This Row],[currency]], 'Exchange Rates'!$A$1:$C$14, 3, 0)</f>
        <v>3000</v>
      </c>
      <c r="V2556" s="7">
        <f>Data[[#This Row],[pledged]]*VLOOKUP(Data[[#This Row],[currency]], 'Exchange Rates'!$A$1:$C$14, 3, 0)</f>
        <v>3684</v>
      </c>
    </row>
    <row r="2557" spans="1:22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1.0734999999999999</v>
      </c>
      <c r="P2557" s="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2">
        <f t="shared" si="234"/>
        <v>41026.655011574076</v>
      </c>
      <c r="T2557" s="12">
        <f t="shared" si="235"/>
        <v>41057.655011574076</v>
      </c>
      <c r="U2557" s="7">
        <f>Data[[#This Row],[goal]]*VLOOKUP(Data[[#This Row],[currency]], 'Exchange Rates'!$A$1:$C$14, 3, 0)</f>
        <v>2000</v>
      </c>
      <c r="V2557" s="7">
        <f>Data[[#This Row],[pledged]]*VLOOKUP(Data[[#This Row],[currency]], 'Exchange Rates'!$A$1:$C$14, 3, 0)</f>
        <v>2147</v>
      </c>
    </row>
    <row r="2558" spans="1:22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1.0550335570469798</v>
      </c>
      <c r="P2558" s="7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2">
        <f t="shared" si="234"/>
        <v>41222.991400462961</v>
      </c>
      <c r="T2558" s="12">
        <f t="shared" si="235"/>
        <v>41267.991400462961</v>
      </c>
      <c r="U2558" s="7">
        <f>Data[[#This Row],[goal]]*VLOOKUP(Data[[#This Row],[currency]], 'Exchange Rates'!$A$1:$C$14, 3, 0)</f>
        <v>745</v>
      </c>
      <c r="V2558" s="7">
        <f>Data[[#This Row],[pledged]]*VLOOKUP(Data[[#This Row],[currency]], 'Exchange Rates'!$A$1:$C$14, 3, 0)</f>
        <v>786</v>
      </c>
    </row>
    <row r="2559" spans="1:22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1.1844444444444444</v>
      </c>
      <c r="P2559" s="7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2">
        <f t="shared" si="234"/>
        <v>41744.745208333334</v>
      </c>
      <c r="T2559" s="12">
        <f t="shared" si="235"/>
        <v>41774.745208333334</v>
      </c>
      <c r="U2559" s="7">
        <f>Data[[#This Row],[goal]]*VLOOKUP(Data[[#This Row],[currency]], 'Exchange Rates'!$A$1:$C$14, 3, 0)</f>
        <v>693</v>
      </c>
      <c r="V2559" s="7">
        <f>Data[[#This Row],[pledged]]*VLOOKUP(Data[[#This Row],[currency]], 'Exchange Rates'!$A$1:$C$14, 3, 0)</f>
        <v>820.82</v>
      </c>
    </row>
    <row r="2560" spans="1:22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1.0888</v>
      </c>
      <c r="P2560" s="7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2">
        <f t="shared" si="234"/>
        <v>42093.860023148154</v>
      </c>
      <c r="T2560" s="12">
        <f t="shared" si="235"/>
        <v>42125.582638888889</v>
      </c>
      <c r="U2560" s="7">
        <f>Data[[#This Row],[goal]]*VLOOKUP(Data[[#This Row],[currency]], 'Exchange Rates'!$A$1:$C$14, 3, 0)</f>
        <v>1712.5000000000002</v>
      </c>
      <c r="V2560" s="7">
        <f>Data[[#This Row],[pledged]]*VLOOKUP(Data[[#This Row],[currency]], 'Exchange Rates'!$A$1:$C$14, 3, 0)</f>
        <v>1864.5700000000002</v>
      </c>
    </row>
    <row r="2561" spans="1:22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1.1125</v>
      </c>
      <c r="P2561" s="7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2">
        <f t="shared" si="234"/>
        <v>40829.873657407406</v>
      </c>
      <c r="T2561" s="12">
        <f t="shared" si="235"/>
        <v>40862.817361111112</v>
      </c>
      <c r="U2561" s="7">
        <f>Data[[#This Row],[goal]]*VLOOKUP(Data[[#This Row],[currency]], 'Exchange Rates'!$A$1:$C$14, 3, 0)</f>
        <v>800</v>
      </c>
      <c r="V2561" s="7">
        <f>Data[[#This Row],[pledged]]*VLOOKUP(Data[[#This Row],[currency]], 'Exchange Rates'!$A$1:$C$14, 3, 0)</f>
        <v>890</v>
      </c>
    </row>
    <row r="2562" spans="1:22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1.0009999999999999</v>
      </c>
      <c r="P2562" s="7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2">
        <f t="shared" ref="S2562:S2625" si="240">(((J2562/60)/60)/24)+DATE(1970,1,1)</f>
        <v>42039.951087962967</v>
      </c>
      <c r="T2562" s="12">
        <f t="shared" ref="T2562:T2625" si="241">(((I2562/60)/60)/24)+DATE(1970,1,1)</f>
        <v>42069.951087962967</v>
      </c>
      <c r="U2562" s="7">
        <f>Data[[#This Row],[goal]]*VLOOKUP(Data[[#This Row],[currency]], 'Exchange Rates'!$A$1:$C$14, 3, 0)</f>
        <v>2310</v>
      </c>
      <c r="V2562" s="7">
        <f>Data[[#This Row],[pledged]]*VLOOKUP(Data[[#This Row],[currency]], 'Exchange Rates'!$A$1:$C$14, 3, 0)</f>
        <v>2312.31</v>
      </c>
    </row>
    <row r="2563" spans="1:22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E2563/D2563</f>
        <v>0</v>
      </c>
      <c r="P2563" s="7">
        <f t="shared" ref="P2563:P2626" si="243">IF(L2563 = 0, 0, E2563/L2563)</f>
        <v>0</v>
      </c>
      <c r="Q2563" t="str">
        <f t="shared" ref="Q2563:Q2626" si="244">MID(N2563, 1, FIND("/", N2563)-1)</f>
        <v>food</v>
      </c>
      <c r="R2563" t="str">
        <f t="shared" ref="R2563:R2626" si="245">MID(N2563,  FIND("/", N2563)+1, 100)</f>
        <v>food trucks</v>
      </c>
      <c r="S2563" s="12">
        <f t="shared" si="240"/>
        <v>42260.528807870374</v>
      </c>
      <c r="T2563" s="12">
        <f t="shared" si="241"/>
        <v>42290.528807870374</v>
      </c>
      <c r="U2563" s="7">
        <f>Data[[#This Row],[goal]]*VLOOKUP(Data[[#This Row],[currency]], 'Exchange Rates'!$A$1:$C$14, 3, 0)</f>
        <v>132000</v>
      </c>
      <c r="V2563" s="7">
        <f>Data[[#This Row],[pledged]]*VLOOKUP(Data[[#This Row],[currency]], 'Exchange Rates'!$A$1:$C$14, 3, 0)</f>
        <v>0</v>
      </c>
    </row>
    <row r="2564" spans="1:22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7.4999999999999997E-3</v>
      </c>
      <c r="P2564" s="7">
        <f t="shared" si="243"/>
        <v>25</v>
      </c>
      <c r="Q2564" t="str">
        <f t="shared" si="244"/>
        <v>food</v>
      </c>
      <c r="R2564" t="str">
        <f t="shared" si="245"/>
        <v>food trucks</v>
      </c>
      <c r="S2564" s="12">
        <f t="shared" si="240"/>
        <v>42594.524756944447</v>
      </c>
      <c r="T2564" s="12">
        <f t="shared" si="241"/>
        <v>42654.524756944447</v>
      </c>
      <c r="U2564" s="7">
        <f>Data[[#This Row],[goal]]*VLOOKUP(Data[[#This Row],[currency]], 'Exchange Rates'!$A$1:$C$14, 3, 0)</f>
        <v>8400</v>
      </c>
      <c r="V2564" s="7">
        <f>Data[[#This Row],[pledged]]*VLOOKUP(Data[[#This Row],[currency]], 'Exchange Rates'!$A$1:$C$14, 3, 0)</f>
        <v>63</v>
      </c>
    </row>
    <row r="2565" spans="1:22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 s="7">
        <f t="shared" si="243"/>
        <v>0</v>
      </c>
      <c r="Q2565" t="str">
        <f t="shared" si="244"/>
        <v>food</v>
      </c>
      <c r="R2565" t="str">
        <f t="shared" si="245"/>
        <v>food trucks</v>
      </c>
      <c r="S2565" s="12">
        <f t="shared" si="240"/>
        <v>42155.139479166668</v>
      </c>
      <c r="T2565" s="12">
        <f t="shared" si="241"/>
        <v>42215.139479166668</v>
      </c>
      <c r="U2565" s="7">
        <f>Data[[#This Row],[goal]]*VLOOKUP(Data[[#This Row],[currency]], 'Exchange Rates'!$A$1:$C$14, 3, 0)</f>
        <v>20000</v>
      </c>
      <c r="V2565" s="7">
        <f>Data[[#This Row],[pledged]]*VLOOKUP(Data[[#This Row],[currency]], 'Exchange Rates'!$A$1:$C$14, 3, 0)</f>
        <v>0</v>
      </c>
    </row>
    <row r="2566" spans="1:22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 s="7">
        <f t="shared" si="243"/>
        <v>0</v>
      </c>
      <c r="Q2566" t="str">
        <f t="shared" si="244"/>
        <v>food</v>
      </c>
      <c r="R2566" t="str">
        <f t="shared" si="245"/>
        <v>food trucks</v>
      </c>
      <c r="S2566" s="12">
        <f t="shared" si="240"/>
        <v>41822.040497685186</v>
      </c>
      <c r="T2566" s="12">
        <f t="shared" si="241"/>
        <v>41852.040497685186</v>
      </c>
      <c r="U2566" s="7">
        <f>Data[[#This Row],[goal]]*VLOOKUP(Data[[#This Row],[currency]], 'Exchange Rates'!$A$1:$C$14, 3, 0)</f>
        <v>52800</v>
      </c>
      <c r="V2566" s="7">
        <f>Data[[#This Row],[pledged]]*VLOOKUP(Data[[#This Row],[currency]], 'Exchange Rates'!$A$1:$C$14, 3, 0)</f>
        <v>0</v>
      </c>
    </row>
    <row r="2567" spans="1:22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0.01</v>
      </c>
      <c r="P2567" s="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2">
        <f t="shared" si="240"/>
        <v>42440.650335648148</v>
      </c>
      <c r="T2567" s="12">
        <f t="shared" si="241"/>
        <v>42499.868055555555</v>
      </c>
      <c r="U2567" s="7">
        <f>Data[[#This Row],[goal]]*VLOOKUP(Data[[#This Row],[currency]], 'Exchange Rates'!$A$1:$C$14, 3, 0)</f>
        <v>10000</v>
      </c>
      <c r="V2567" s="7">
        <f>Data[[#This Row],[pledged]]*VLOOKUP(Data[[#This Row],[currency]], 'Exchange Rates'!$A$1:$C$14, 3, 0)</f>
        <v>100</v>
      </c>
    </row>
    <row r="2568" spans="1:22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 s="7">
        <f t="shared" si="243"/>
        <v>0</v>
      </c>
      <c r="Q2568" t="str">
        <f t="shared" si="244"/>
        <v>food</v>
      </c>
      <c r="R2568" t="str">
        <f t="shared" si="245"/>
        <v>food trucks</v>
      </c>
      <c r="S2568" s="12">
        <f t="shared" si="240"/>
        <v>41842.980879629627</v>
      </c>
      <c r="T2568" s="12">
        <f t="shared" si="241"/>
        <v>41872.980879629627</v>
      </c>
      <c r="U2568" s="7">
        <f>Data[[#This Row],[goal]]*VLOOKUP(Data[[#This Row],[currency]], 'Exchange Rates'!$A$1:$C$14, 3, 0)</f>
        <v>35000</v>
      </c>
      <c r="V2568" s="7">
        <f>Data[[#This Row],[pledged]]*VLOOKUP(Data[[#This Row],[currency]], 'Exchange Rates'!$A$1:$C$14, 3, 0)</f>
        <v>0</v>
      </c>
    </row>
    <row r="2569" spans="1:22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2.6666666666666666E-3</v>
      </c>
      <c r="P2569" s="7">
        <f t="shared" si="243"/>
        <v>60</v>
      </c>
      <c r="Q2569" t="str">
        <f t="shared" si="244"/>
        <v>food</v>
      </c>
      <c r="R2569" t="str">
        <f t="shared" si="245"/>
        <v>food trucks</v>
      </c>
      <c r="S2569" s="12">
        <f t="shared" si="240"/>
        <v>42087.878912037035</v>
      </c>
      <c r="T2569" s="12">
        <f t="shared" si="241"/>
        <v>42117.878912037035</v>
      </c>
      <c r="U2569" s="7">
        <f>Data[[#This Row],[goal]]*VLOOKUP(Data[[#This Row],[currency]], 'Exchange Rates'!$A$1:$C$14, 3, 0)</f>
        <v>45000</v>
      </c>
      <c r="V2569" s="7">
        <f>Data[[#This Row],[pledged]]*VLOOKUP(Data[[#This Row],[currency]], 'Exchange Rates'!$A$1:$C$14, 3, 0)</f>
        <v>120</v>
      </c>
    </row>
    <row r="2570" spans="1:22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5.0000000000000001E-3</v>
      </c>
      <c r="P2570" s="7">
        <f t="shared" si="243"/>
        <v>50</v>
      </c>
      <c r="Q2570" t="str">
        <f t="shared" si="244"/>
        <v>food</v>
      </c>
      <c r="R2570" t="str">
        <f t="shared" si="245"/>
        <v>food trucks</v>
      </c>
      <c r="S2570" s="12">
        <f t="shared" si="240"/>
        <v>42584.666597222225</v>
      </c>
      <c r="T2570" s="12">
        <f t="shared" si="241"/>
        <v>42614.666597222225</v>
      </c>
      <c r="U2570" s="7">
        <f>Data[[#This Row],[goal]]*VLOOKUP(Data[[#This Row],[currency]], 'Exchange Rates'!$A$1:$C$14, 3, 0)</f>
        <v>7700</v>
      </c>
      <c r="V2570" s="7">
        <f>Data[[#This Row],[pledged]]*VLOOKUP(Data[[#This Row],[currency]], 'Exchange Rates'!$A$1:$C$14, 3, 0)</f>
        <v>38.5</v>
      </c>
    </row>
    <row r="2571" spans="1:22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2.2307692307692306E-2</v>
      </c>
      <c r="P2571" s="7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2">
        <f t="shared" si="240"/>
        <v>42234.105462962965</v>
      </c>
      <c r="T2571" s="12">
        <f t="shared" si="241"/>
        <v>42264.105462962965</v>
      </c>
      <c r="U2571" s="7">
        <f>Data[[#This Row],[goal]]*VLOOKUP(Data[[#This Row],[currency]], 'Exchange Rates'!$A$1:$C$14, 3, 0)</f>
        <v>6500</v>
      </c>
      <c r="V2571" s="7">
        <f>Data[[#This Row],[pledged]]*VLOOKUP(Data[[#This Row],[currency]], 'Exchange Rates'!$A$1:$C$14, 3, 0)</f>
        <v>145</v>
      </c>
    </row>
    <row r="2572" spans="1:22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8.4285714285714294E-3</v>
      </c>
      <c r="P2572" s="7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2">
        <f t="shared" si="240"/>
        <v>42744.903182870374</v>
      </c>
      <c r="T2572" s="12">
        <f t="shared" si="241"/>
        <v>42774.903182870374</v>
      </c>
      <c r="U2572" s="7">
        <f>Data[[#This Row],[goal]]*VLOOKUP(Data[[#This Row],[currency]], 'Exchange Rates'!$A$1:$C$14, 3, 0)</f>
        <v>7000</v>
      </c>
      <c r="V2572" s="7">
        <f>Data[[#This Row],[pledged]]*VLOOKUP(Data[[#This Row],[currency]], 'Exchange Rates'!$A$1:$C$14, 3, 0)</f>
        <v>59</v>
      </c>
    </row>
    <row r="2573" spans="1:22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2.5000000000000001E-3</v>
      </c>
      <c r="P2573" s="7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2">
        <f t="shared" si="240"/>
        <v>42449.341678240744</v>
      </c>
      <c r="T2573" s="12">
        <f t="shared" si="241"/>
        <v>42509.341678240744</v>
      </c>
      <c r="U2573" s="7">
        <f>Data[[#This Row],[goal]]*VLOOKUP(Data[[#This Row],[currency]], 'Exchange Rates'!$A$1:$C$14, 3, 0)</f>
        <v>137000</v>
      </c>
      <c r="V2573" s="7">
        <f>Data[[#This Row],[pledged]]*VLOOKUP(Data[[#This Row],[currency]], 'Exchange Rates'!$A$1:$C$14, 3, 0)</f>
        <v>342.5</v>
      </c>
    </row>
    <row r="2574" spans="1:22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 s="7">
        <f t="shared" si="243"/>
        <v>0</v>
      </c>
      <c r="Q2574" t="str">
        <f t="shared" si="244"/>
        <v>food</v>
      </c>
      <c r="R2574" t="str">
        <f t="shared" si="245"/>
        <v>food trucks</v>
      </c>
      <c r="S2574" s="12">
        <f t="shared" si="240"/>
        <v>42077.119409722218</v>
      </c>
      <c r="T2574" s="12">
        <f t="shared" si="241"/>
        <v>42107.119409722218</v>
      </c>
      <c r="U2574" s="7">
        <f>Data[[#This Row],[goal]]*VLOOKUP(Data[[#This Row],[currency]], 'Exchange Rates'!$A$1:$C$14, 3, 0)</f>
        <v>30000</v>
      </c>
      <c r="V2574" s="7">
        <f>Data[[#This Row],[pledged]]*VLOOKUP(Data[[#This Row],[currency]], 'Exchange Rates'!$A$1:$C$14, 3, 0)</f>
        <v>0</v>
      </c>
    </row>
    <row r="2575" spans="1:22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 s="7">
        <f t="shared" si="243"/>
        <v>0</v>
      </c>
      <c r="Q2575" t="str">
        <f t="shared" si="244"/>
        <v>food</v>
      </c>
      <c r="R2575" t="str">
        <f t="shared" si="245"/>
        <v>food trucks</v>
      </c>
      <c r="S2575" s="12">
        <f t="shared" si="240"/>
        <v>41829.592002314814</v>
      </c>
      <c r="T2575" s="12">
        <f t="shared" si="241"/>
        <v>41874.592002314814</v>
      </c>
      <c r="U2575" s="7">
        <f>Data[[#This Row],[goal]]*VLOOKUP(Data[[#This Row],[currency]], 'Exchange Rates'!$A$1:$C$14, 3, 0)</f>
        <v>8000</v>
      </c>
      <c r="V2575" s="7">
        <f>Data[[#This Row],[pledged]]*VLOOKUP(Data[[#This Row],[currency]], 'Exchange Rates'!$A$1:$C$14, 3, 0)</f>
        <v>0</v>
      </c>
    </row>
    <row r="2576" spans="1:22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 s="7">
        <f t="shared" si="243"/>
        <v>0</v>
      </c>
      <c r="Q2576" t="str">
        <f t="shared" si="244"/>
        <v>food</v>
      </c>
      <c r="R2576" t="str">
        <f t="shared" si="245"/>
        <v>food trucks</v>
      </c>
      <c r="S2576" s="12">
        <f t="shared" si="240"/>
        <v>42487.825752314813</v>
      </c>
      <c r="T2576" s="12">
        <f t="shared" si="241"/>
        <v>42508.825752314813</v>
      </c>
      <c r="U2576" s="7">
        <f>Data[[#This Row],[goal]]*VLOOKUP(Data[[#This Row],[currency]], 'Exchange Rates'!$A$1:$C$14, 3, 0)</f>
        <v>10000</v>
      </c>
      <c r="V2576" s="7">
        <f>Data[[#This Row],[pledged]]*VLOOKUP(Data[[#This Row],[currency]], 'Exchange Rates'!$A$1:$C$14, 3, 0)</f>
        <v>0</v>
      </c>
    </row>
    <row r="2577" spans="1:22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 s="7">
        <f t="shared" si="243"/>
        <v>0</v>
      </c>
      <c r="Q2577" t="str">
        <f t="shared" si="244"/>
        <v>food</v>
      </c>
      <c r="R2577" t="str">
        <f t="shared" si="245"/>
        <v>food trucks</v>
      </c>
      <c r="S2577" s="12">
        <f t="shared" si="240"/>
        <v>41986.108726851846</v>
      </c>
      <c r="T2577" s="12">
        <f t="shared" si="241"/>
        <v>42016.108726851846</v>
      </c>
      <c r="U2577" s="7">
        <f>Data[[#This Row],[goal]]*VLOOKUP(Data[[#This Row],[currency]], 'Exchange Rates'!$A$1:$C$14, 3, 0)</f>
        <v>85000</v>
      </c>
      <c r="V2577" s="7">
        <f>Data[[#This Row],[pledged]]*VLOOKUP(Data[[#This Row],[currency]], 'Exchange Rates'!$A$1:$C$14, 3, 0)</f>
        <v>0</v>
      </c>
    </row>
    <row r="2578" spans="1:22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 s="7">
        <f t="shared" si="243"/>
        <v>0</v>
      </c>
      <c r="Q2578" t="str">
        <f t="shared" si="244"/>
        <v>food</v>
      </c>
      <c r="R2578" t="str">
        <f t="shared" si="245"/>
        <v>food trucks</v>
      </c>
      <c r="S2578" s="12">
        <f t="shared" si="240"/>
        <v>42060.00980324074</v>
      </c>
      <c r="T2578" s="12">
        <f t="shared" si="241"/>
        <v>42104.968136574069</v>
      </c>
      <c r="U2578" s="7">
        <f>Data[[#This Row],[goal]]*VLOOKUP(Data[[#This Row],[currency]], 'Exchange Rates'!$A$1:$C$14, 3, 0)</f>
        <v>10000</v>
      </c>
      <c r="V2578" s="7">
        <f>Data[[#This Row],[pledged]]*VLOOKUP(Data[[#This Row],[currency]], 'Exchange Rates'!$A$1:$C$14, 3, 0)</f>
        <v>0</v>
      </c>
    </row>
    <row r="2579" spans="1:22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 s="7">
        <f t="shared" si="243"/>
        <v>0</v>
      </c>
      <c r="Q2579" t="str">
        <f t="shared" si="244"/>
        <v>food</v>
      </c>
      <c r="R2579" t="str">
        <f t="shared" si="245"/>
        <v>food trucks</v>
      </c>
      <c r="S2579" s="12">
        <f t="shared" si="240"/>
        <v>41830.820567129631</v>
      </c>
      <c r="T2579" s="12">
        <f t="shared" si="241"/>
        <v>41855.820567129631</v>
      </c>
      <c r="U2579" s="7">
        <f>Data[[#This Row],[goal]]*VLOOKUP(Data[[#This Row],[currency]], 'Exchange Rates'!$A$1:$C$14, 3, 0)</f>
        <v>15000</v>
      </c>
      <c r="V2579" s="7">
        <f>Data[[#This Row],[pledged]]*VLOOKUP(Data[[#This Row],[currency]], 'Exchange Rates'!$A$1:$C$14, 3, 0)</f>
        <v>0</v>
      </c>
    </row>
    <row r="2580" spans="1:22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 s="7">
        <f t="shared" si="243"/>
        <v>0</v>
      </c>
      <c r="Q2580" t="str">
        <f t="shared" si="244"/>
        <v>food</v>
      </c>
      <c r="R2580" t="str">
        <f t="shared" si="245"/>
        <v>food trucks</v>
      </c>
      <c r="S2580" s="12">
        <f t="shared" si="240"/>
        <v>42238.022905092599</v>
      </c>
      <c r="T2580" s="12">
        <f t="shared" si="241"/>
        <v>42286.708333333328</v>
      </c>
      <c r="U2580" s="7">
        <f>Data[[#This Row],[goal]]*VLOOKUP(Data[[#This Row],[currency]], 'Exchange Rates'!$A$1:$C$14, 3, 0)</f>
        <v>6000</v>
      </c>
      <c r="V2580" s="7">
        <f>Data[[#This Row],[pledged]]*VLOOKUP(Data[[#This Row],[currency]], 'Exchange Rates'!$A$1:$C$14, 3, 0)</f>
        <v>0</v>
      </c>
    </row>
    <row r="2581" spans="1:22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1.3849999999999999E-3</v>
      </c>
      <c r="P2581" s="7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2">
        <f t="shared" si="240"/>
        <v>41837.829895833333</v>
      </c>
      <c r="T2581" s="12">
        <f t="shared" si="241"/>
        <v>41897.829895833333</v>
      </c>
      <c r="U2581" s="7">
        <f>Data[[#This Row],[goal]]*VLOOKUP(Data[[#This Row],[currency]], 'Exchange Rates'!$A$1:$C$14, 3, 0)</f>
        <v>200000</v>
      </c>
      <c r="V2581" s="7">
        <f>Data[[#This Row],[pledged]]*VLOOKUP(Data[[#This Row],[currency]], 'Exchange Rates'!$A$1:$C$14, 3, 0)</f>
        <v>277</v>
      </c>
    </row>
    <row r="2582" spans="1:22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6.0000000000000001E-3</v>
      </c>
      <c r="P2582" s="7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2">
        <f t="shared" si="240"/>
        <v>42110.326423611114</v>
      </c>
      <c r="T2582" s="12">
        <f t="shared" si="241"/>
        <v>42140.125</v>
      </c>
      <c r="U2582" s="7">
        <f>Data[[#This Row],[goal]]*VLOOKUP(Data[[#This Row],[currency]], 'Exchange Rates'!$A$1:$C$14, 3, 0)</f>
        <v>8500</v>
      </c>
      <c r="V2582" s="7">
        <f>Data[[#This Row],[pledged]]*VLOOKUP(Data[[#This Row],[currency]], 'Exchange Rates'!$A$1:$C$14, 3, 0)</f>
        <v>51</v>
      </c>
    </row>
    <row r="2583" spans="1:22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0.106</v>
      </c>
      <c r="P2583" s="7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2">
        <f t="shared" si="240"/>
        <v>42294.628449074073</v>
      </c>
      <c r="T2583" s="12">
        <f t="shared" si="241"/>
        <v>42324.670115740737</v>
      </c>
      <c r="U2583" s="7">
        <f>Data[[#This Row],[goal]]*VLOOKUP(Data[[#This Row],[currency]], 'Exchange Rates'!$A$1:$C$14, 3, 0)</f>
        <v>5000</v>
      </c>
      <c r="V2583" s="7">
        <f>Data[[#This Row],[pledged]]*VLOOKUP(Data[[#This Row],[currency]], 'Exchange Rates'!$A$1:$C$14, 3, 0)</f>
        <v>530</v>
      </c>
    </row>
    <row r="2584" spans="1:22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1.1111111111111112E-5</v>
      </c>
      <c r="P2584" s="7">
        <f t="shared" si="243"/>
        <v>1</v>
      </c>
      <c r="Q2584" t="str">
        <f t="shared" si="244"/>
        <v>food</v>
      </c>
      <c r="R2584" t="str">
        <f t="shared" si="245"/>
        <v>food trucks</v>
      </c>
      <c r="S2584" s="12">
        <f t="shared" si="240"/>
        <v>42642.988819444443</v>
      </c>
      <c r="T2584" s="12">
        <f t="shared" si="241"/>
        <v>42672.988819444443</v>
      </c>
      <c r="U2584" s="7">
        <f>Data[[#This Row],[goal]]*VLOOKUP(Data[[#This Row],[currency]], 'Exchange Rates'!$A$1:$C$14, 3, 0)</f>
        <v>90000</v>
      </c>
      <c r="V2584" s="7">
        <f>Data[[#This Row],[pledged]]*VLOOKUP(Data[[#This Row],[currency]], 'Exchange Rates'!$A$1:$C$14, 3, 0)</f>
        <v>1</v>
      </c>
    </row>
    <row r="2585" spans="1:22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5.0000000000000001E-3</v>
      </c>
      <c r="P2585" s="7">
        <f t="shared" si="243"/>
        <v>1</v>
      </c>
      <c r="Q2585" t="str">
        <f t="shared" si="244"/>
        <v>food</v>
      </c>
      <c r="R2585" t="str">
        <f t="shared" si="245"/>
        <v>food trucks</v>
      </c>
      <c r="S2585" s="12">
        <f t="shared" si="240"/>
        <v>42019.76944444445</v>
      </c>
      <c r="T2585" s="12">
        <f t="shared" si="241"/>
        <v>42079.727777777778</v>
      </c>
      <c r="U2585" s="7">
        <f>Data[[#This Row],[goal]]*VLOOKUP(Data[[#This Row],[currency]], 'Exchange Rates'!$A$1:$C$14, 3, 0)</f>
        <v>1000</v>
      </c>
      <c r="V2585" s="7">
        <f>Data[[#This Row],[pledged]]*VLOOKUP(Data[[#This Row],[currency]], 'Exchange Rates'!$A$1:$C$14, 3, 0)</f>
        <v>5</v>
      </c>
    </row>
    <row r="2586" spans="1:22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 s="7">
        <f t="shared" si="243"/>
        <v>0</v>
      </c>
      <c r="Q2586" t="str">
        <f t="shared" si="244"/>
        <v>food</v>
      </c>
      <c r="R2586" t="str">
        <f t="shared" si="245"/>
        <v>food trucks</v>
      </c>
      <c r="S2586" s="12">
        <f t="shared" si="240"/>
        <v>42140.173252314817</v>
      </c>
      <c r="T2586" s="12">
        <f t="shared" si="241"/>
        <v>42170.173252314817</v>
      </c>
      <c r="U2586" s="7">
        <f>Data[[#This Row],[goal]]*VLOOKUP(Data[[#This Row],[currency]], 'Exchange Rates'!$A$1:$C$14, 3, 0)</f>
        <v>10000</v>
      </c>
      <c r="V2586" s="7">
        <f>Data[[#This Row],[pledged]]*VLOOKUP(Data[[#This Row],[currency]], 'Exchange Rates'!$A$1:$C$14, 3, 0)</f>
        <v>0</v>
      </c>
    </row>
    <row r="2587" spans="1:22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1.6666666666666668E-3</v>
      </c>
      <c r="P2587" s="7">
        <f t="shared" si="243"/>
        <v>50</v>
      </c>
      <c r="Q2587" t="str">
        <f t="shared" si="244"/>
        <v>food</v>
      </c>
      <c r="R2587" t="str">
        <f t="shared" si="245"/>
        <v>food trucks</v>
      </c>
      <c r="S2587" s="12">
        <f t="shared" si="240"/>
        <v>41795.963333333333</v>
      </c>
      <c r="T2587" s="12">
        <f t="shared" si="241"/>
        <v>41825.963333333333</v>
      </c>
      <c r="U2587" s="7">
        <f>Data[[#This Row],[goal]]*VLOOKUP(Data[[#This Row],[currency]], 'Exchange Rates'!$A$1:$C$14, 3, 0)</f>
        <v>30000</v>
      </c>
      <c r="V2587" s="7">
        <f>Data[[#This Row],[pledged]]*VLOOKUP(Data[[#This Row],[currency]], 'Exchange Rates'!$A$1:$C$14, 3, 0)</f>
        <v>50</v>
      </c>
    </row>
    <row r="2588" spans="1:22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1.6666666666666668E-3</v>
      </c>
      <c r="P2588" s="7">
        <f t="shared" si="243"/>
        <v>5</v>
      </c>
      <c r="Q2588" t="str">
        <f t="shared" si="244"/>
        <v>food</v>
      </c>
      <c r="R2588" t="str">
        <f t="shared" si="245"/>
        <v>food trucks</v>
      </c>
      <c r="S2588" s="12">
        <f t="shared" si="240"/>
        <v>42333.330277777779</v>
      </c>
      <c r="T2588" s="12">
        <f t="shared" si="241"/>
        <v>42363.330277777779</v>
      </c>
      <c r="U2588" s="7">
        <f>Data[[#This Row],[goal]]*VLOOKUP(Data[[#This Row],[currency]], 'Exchange Rates'!$A$1:$C$14, 3, 0)</f>
        <v>2310</v>
      </c>
      <c r="V2588" s="7">
        <f>Data[[#This Row],[pledged]]*VLOOKUP(Data[[#This Row],[currency]], 'Exchange Rates'!$A$1:$C$14, 3, 0)</f>
        <v>3.85</v>
      </c>
    </row>
    <row r="2589" spans="1:22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2.4340000000000001E-2</v>
      </c>
      <c r="P2589" s="7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2">
        <f t="shared" si="240"/>
        <v>42338.675381944442</v>
      </c>
      <c r="T2589" s="12">
        <f t="shared" si="241"/>
        <v>42368.675381944442</v>
      </c>
      <c r="U2589" s="7">
        <f>Data[[#This Row],[goal]]*VLOOKUP(Data[[#This Row],[currency]], 'Exchange Rates'!$A$1:$C$14, 3, 0)</f>
        <v>50000</v>
      </c>
      <c r="V2589" s="7">
        <f>Data[[#This Row],[pledged]]*VLOOKUP(Data[[#This Row],[currency]], 'Exchange Rates'!$A$1:$C$14, 3, 0)</f>
        <v>1217</v>
      </c>
    </row>
    <row r="2590" spans="1:22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3.8833333333333331E-2</v>
      </c>
      <c r="P2590" s="7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2">
        <f t="shared" si="240"/>
        <v>42042.676226851851</v>
      </c>
      <c r="T2590" s="12">
        <f t="shared" si="241"/>
        <v>42094.551388888889</v>
      </c>
      <c r="U2590" s="7">
        <f>Data[[#This Row],[goal]]*VLOOKUP(Data[[#This Row],[currency]], 'Exchange Rates'!$A$1:$C$14, 3, 0)</f>
        <v>6000</v>
      </c>
      <c r="V2590" s="7">
        <f>Data[[#This Row],[pledged]]*VLOOKUP(Data[[#This Row],[currency]], 'Exchange Rates'!$A$1:$C$14, 3, 0)</f>
        <v>233</v>
      </c>
    </row>
    <row r="2591" spans="1:22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1E-4</v>
      </c>
      <c r="P2591" s="7">
        <f t="shared" si="243"/>
        <v>5</v>
      </c>
      <c r="Q2591" t="str">
        <f t="shared" si="244"/>
        <v>food</v>
      </c>
      <c r="R2591" t="str">
        <f t="shared" si="245"/>
        <v>food trucks</v>
      </c>
      <c r="S2591" s="12">
        <f t="shared" si="240"/>
        <v>42422.536192129628</v>
      </c>
      <c r="T2591" s="12">
        <f t="shared" si="241"/>
        <v>42452.494525462964</v>
      </c>
      <c r="U2591" s="7">
        <f>Data[[#This Row],[goal]]*VLOOKUP(Data[[#This Row],[currency]], 'Exchange Rates'!$A$1:$C$14, 3, 0)</f>
        <v>314000</v>
      </c>
      <c r="V2591" s="7">
        <f>Data[[#This Row],[pledged]]*VLOOKUP(Data[[#This Row],[currency]], 'Exchange Rates'!$A$1:$C$14, 3, 0)</f>
        <v>31.400000000000002</v>
      </c>
    </row>
    <row r="2592" spans="1:22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 s="7">
        <f t="shared" si="243"/>
        <v>0</v>
      </c>
      <c r="Q2592" t="str">
        <f t="shared" si="244"/>
        <v>food</v>
      </c>
      <c r="R2592" t="str">
        <f t="shared" si="245"/>
        <v>food trucks</v>
      </c>
      <c r="S2592" s="12">
        <f t="shared" si="240"/>
        <v>42388.589085648149</v>
      </c>
      <c r="T2592" s="12">
        <f t="shared" si="241"/>
        <v>42395.589085648149</v>
      </c>
      <c r="U2592" s="7">
        <f>Data[[#This Row],[goal]]*VLOOKUP(Data[[#This Row],[currency]], 'Exchange Rates'!$A$1:$C$14, 3, 0)</f>
        <v>4110</v>
      </c>
      <c r="V2592" s="7">
        <f>Data[[#This Row],[pledged]]*VLOOKUP(Data[[#This Row],[currency]], 'Exchange Rates'!$A$1:$C$14, 3, 0)</f>
        <v>0</v>
      </c>
    </row>
    <row r="2593" spans="1:22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1.7333333333333333E-2</v>
      </c>
      <c r="P2593" s="7">
        <f t="shared" si="243"/>
        <v>13</v>
      </c>
      <c r="Q2593" t="str">
        <f t="shared" si="244"/>
        <v>food</v>
      </c>
      <c r="R2593" t="str">
        <f t="shared" si="245"/>
        <v>food trucks</v>
      </c>
      <c r="S2593" s="12">
        <f t="shared" si="240"/>
        <v>42382.906527777777</v>
      </c>
      <c r="T2593" s="12">
        <f t="shared" si="241"/>
        <v>42442.864861111113</v>
      </c>
      <c r="U2593" s="7">
        <f>Data[[#This Row],[goal]]*VLOOKUP(Data[[#This Row],[currency]], 'Exchange Rates'!$A$1:$C$14, 3, 0)</f>
        <v>1500</v>
      </c>
      <c r="V2593" s="7">
        <f>Data[[#This Row],[pledged]]*VLOOKUP(Data[[#This Row],[currency]], 'Exchange Rates'!$A$1:$C$14, 3, 0)</f>
        <v>26</v>
      </c>
    </row>
    <row r="2594" spans="1:22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1.6666666666666668E-3</v>
      </c>
      <c r="P2594" s="7">
        <f t="shared" si="243"/>
        <v>50</v>
      </c>
      <c r="Q2594" t="str">
        <f t="shared" si="244"/>
        <v>food</v>
      </c>
      <c r="R2594" t="str">
        <f t="shared" si="245"/>
        <v>food trucks</v>
      </c>
      <c r="S2594" s="12">
        <f t="shared" si="240"/>
        <v>41887.801168981481</v>
      </c>
      <c r="T2594" s="12">
        <f t="shared" si="241"/>
        <v>41917.801168981481</v>
      </c>
      <c r="U2594" s="7">
        <f>Data[[#This Row],[goal]]*VLOOKUP(Data[[#This Row],[currency]], 'Exchange Rates'!$A$1:$C$14, 3, 0)</f>
        <v>30000</v>
      </c>
      <c r="V2594" s="7">
        <f>Data[[#This Row],[pledged]]*VLOOKUP(Data[[#This Row],[currency]], 'Exchange Rates'!$A$1:$C$14, 3, 0)</f>
        <v>50</v>
      </c>
    </row>
    <row r="2595" spans="1:22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 s="7">
        <f t="shared" si="243"/>
        <v>0</v>
      </c>
      <c r="Q2595" t="str">
        <f t="shared" si="244"/>
        <v>food</v>
      </c>
      <c r="R2595" t="str">
        <f t="shared" si="245"/>
        <v>food trucks</v>
      </c>
      <c r="S2595" s="12">
        <f t="shared" si="240"/>
        <v>42089.84520833334</v>
      </c>
      <c r="T2595" s="12">
        <f t="shared" si="241"/>
        <v>42119.84520833334</v>
      </c>
      <c r="U2595" s="7">
        <f>Data[[#This Row],[goal]]*VLOOKUP(Data[[#This Row],[currency]], 'Exchange Rates'!$A$1:$C$14, 3, 0)</f>
        <v>10000</v>
      </c>
      <c r="V2595" s="7">
        <f>Data[[#This Row],[pledged]]*VLOOKUP(Data[[#This Row],[currency]], 'Exchange Rates'!$A$1:$C$14, 3, 0)</f>
        <v>0</v>
      </c>
    </row>
    <row r="2596" spans="1:22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1.2500000000000001E-5</v>
      </c>
      <c r="P2596" s="7">
        <f t="shared" si="243"/>
        <v>1</v>
      </c>
      <c r="Q2596" t="str">
        <f t="shared" si="244"/>
        <v>food</v>
      </c>
      <c r="R2596" t="str">
        <f t="shared" si="245"/>
        <v>food trucks</v>
      </c>
      <c r="S2596" s="12">
        <f t="shared" si="240"/>
        <v>41828.967916666668</v>
      </c>
      <c r="T2596" s="12">
        <f t="shared" si="241"/>
        <v>41858.967916666668</v>
      </c>
      <c r="U2596" s="7">
        <f>Data[[#This Row],[goal]]*VLOOKUP(Data[[#This Row],[currency]], 'Exchange Rates'!$A$1:$C$14, 3, 0)</f>
        <v>80000</v>
      </c>
      <c r="V2596" s="7">
        <f>Data[[#This Row],[pledged]]*VLOOKUP(Data[[#This Row],[currency]], 'Exchange Rates'!$A$1:$C$14, 3, 0)</f>
        <v>1</v>
      </c>
    </row>
    <row r="2597" spans="1:22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0.12166666666666667</v>
      </c>
      <c r="P2597" s="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2">
        <f t="shared" si="240"/>
        <v>42760.244212962964</v>
      </c>
      <c r="T2597" s="12">
        <f t="shared" si="241"/>
        <v>42790.244212962964</v>
      </c>
      <c r="U2597" s="7">
        <f>Data[[#This Row],[goal]]*VLOOKUP(Data[[#This Row],[currency]], 'Exchange Rates'!$A$1:$C$14, 3, 0)</f>
        <v>15000</v>
      </c>
      <c r="V2597" s="7">
        <f>Data[[#This Row],[pledged]]*VLOOKUP(Data[[#This Row],[currency]], 'Exchange Rates'!$A$1:$C$14, 3, 0)</f>
        <v>1825</v>
      </c>
    </row>
    <row r="2598" spans="1:22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0.23588571428571428</v>
      </c>
      <c r="P2598" s="7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2">
        <f t="shared" si="240"/>
        <v>41828.664456018516</v>
      </c>
      <c r="T2598" s="12">
        <f t="shared" si="241"/>
        <v>41858.664456018516</v>
      </c>
      <c r="U2598" s="7">
        <f>Data[[#This Row],[goal]]*VLOOKUP(Data[[#This Row],[currency]], 'Exchange Rates'!$A$1:$C$14, 3, 0)</f>
        <v>46200</v>
      </c>
      <c r="V2598" s="7">
        <f>Data[[#This Row],[pledged]]*VLOOKUP(Data[[#This Row],[currency]], 'Exchange Rates'!$A$1:$C$14, 3, 0)</f>
        <v>10897.92</v>
      </c>
    </row>
    <row r="2599" spans="1:22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5.6666666666666664E-2</v>
      </c>
      <c r="P2599" s="7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2">
        <f t="shared" si="240"/>
        <v>42510.341631944444</v>
      </c>
      <c r="T2599" s="12">
        <f t="shared" si="241"/>
        <v>42540.341631944444</v>
      </c>
      <c r="U2599" s="7">
        <f>Data[[#This Row],[goal]]*VLOOKUP(Data[[#This Row],[currency]], 'Exchange Rates'!$A$1:$C$14, 3, 0)</f>
        <v>1155</v>
      </c>
      <c r="V2599" s="7">
        <f>Data[[#This Row],[pledged]]*VLOOKUP(Data[[#This Row],[currency]], 'Exchange Rates'!$A$1:$C$14, 3, 0)</f>
        <v>65.45</v>
      </c>
    </row>
    <row r="2600" spans="1:22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0.39</v>
      </c>
      <c r="P2600" s="7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2">
        <f t="shared" si="240"/>
        <v>42240.840289351851</v>
      </c>
      <c r="T2600" s="12">
        <f t="shared" si="241"/>
        <v>42270.840289351851</v>
      </c>
      <c r="U2600" s="7">
        <f>Data[[#This Row],[goal]]*VLOOKUP(Data[[#This Row],[currency]], 'Exchange Rates'!$A$1:$C$14, 3, 0)</f>
        <v>3000</v>
      </c>
      <c r="V2600" s="7">
        <f>Data[[#This Row],[pledged]]*VLOOKUP(Data[[#This Row],[currency]], 'Exchange Rates'!$A$1:$C$14, 3, 0)</f>
        <v>1170</v>
      </c>
    </row>
    <row r="2601" spans="1:22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9.9546510341776348E-3</v>
      </c>
      <c r="P2601" s="7">
        <f t="shared" si="243"/>
        <v>18</v>
      </c>
      <c r="Q2601" t="str">
        <f t="shared" si="244"/>
        <v>food</v>
      </c>
      <c r="R2601" t="str">
        <f t="shared" si="245"/>
        <v>food trucks</v>
      </c>
      <c r="S2601" s="12">
        <f t="shared" si="240"/>
        <v>41809.754016203704</v>
      </c>
      <c r="T2601" s="12">
        <f t="shared" si="241"/>
        <v>41854.754016203704</v>
      </c>
      <c r="U2601" s="7">
        <f>Data[[#This Row],[goal]]*VLOOKUP(Data[[#This Row],[currency]], 'Exchange Rates'!$A$1:$C$14, 3, 0)</f>
        <v>9041</v>
      </c>
      <c r="V2601" s="7">
        <f>Data[[#This Row],[pledged]]*VLOOKUP(Data[[#This Row],[currency]], 'Exchange Rates'!$A$1:$C$14, 3, 0)</f>
        <v>90</v>
      </c>
    </row>
    <row r="2602" spans="1:22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6.9320000000000007E-2</v>
      </c>
      <c r="P2602" s="7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2">
        <f t="shared" si="240"/>
        <v>42394.900462962964</v>
      </c>
      <c r="T2602" s="12">
        <f t="shared" si="241"/>
        <v>42454.858796296292</v>
      </c>
      <c r="U2602" s="7">
        <f>Data[[#This Row],[goal]]*VLOOKUP(Data[[#This Row],[currency]], 'Exchange Rates'!$A$1:$C$14, 3, 0)</f>
        <v>50000</v>
      </c>
      <c r="V2602" s="7">
        <f>Data[[#This Row],[pledged]]*VLOOKUP(Data[[#This Row],[currency]], 'Exchange Rates'!$A$1:$C$14, 3, 0)</f>
        <v>3466</v>
      </c>
    </row>
    <row r="2603" spans="1:22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6.6139999999999999</v>
      </c>
      <c r="P2603" s="7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2">
        <f t="shared" si="240"/>
        <v>41150.902187499996</v>
      </c>
      <c r="T2603" s="12">
        <f t="shared" si="241"/>
        <v>41165.165972222225</v>
      </c>
      <c r="U2603" s="7">
        <f>Data[[#This Row],[goal]]*VLOOKUP(Data[[#This Row],[currency]], 'Exchange Rates'!$A$1:$C$14, 3, 0)</f>
        <v>500</v>
      </c>
      <c r="V2603" s="7">
        <f>Data[[#This Row],[pledged]]*VLOOKUP(Data[[#This Row],[currency]], 'Exchange Rates'!$A$1:$C$14, 3, 0)</f>
        <v>3307</v>
      </c>
    </row>
    <row r="2604" spans="1:22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3.2609166666666667</v>
      </c>
      <c r="P2604" s="7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2">
        <f t="shared" si="240"/>
        <v>41915.747314814813</v>
      </c>
      <c r="T2604" s="12">
        <f t="shared" si="241"/>
        <v>41955.888888888891</v>
      </c>
      <c r="U2604" s="7">
        <f>Data[[#This Row],[goal]]*VLOOKUP(Data[[#This Row],[currency]], 'Exchange Rates'!$A$1:$C$14, 3, 0)</f>
        <v>12000</v>
      </c>
      <c r="V2604" s="7">
        <f>Data[[#This Row],[pledged]]*VLOOKUP(Data[[#This Row],[currency]], 'Exchange Rates'!$A$1:$C$14, 3, 0)</f>
        <v>39131</v>
      </c>
    </row>
    <row r="2605" spans="1:22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1.0148571428571429</v>
      </c>
      <c r="P2605" s="7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2">
        <f t="shared" si="240"/>
        <v>41617.912662037037</v>
      </c>
      <c r="T2605" s="12">
        <f t="shared" si="241"/>
        <v>41631.912662037037</v>
      </c>
      <c r="U2605" s="7">
        <f>Data[[#This Row],[goal]]*VLOOKUP(Data[[#This Row],[currency]], 'Exchange Rates'!$A$1:$C$14, 3, 0)</f>
        <v>1750</v>
      </c>
      <c r="V2605" s="7">
        <f>Data[[#This Row],[pledged]]*VLOOKUP(Data[[#This Row],[currency]], 'Exchange Rates'!$A$1:$C$14, 3, 0)</f>
        <v>1776</v>
      </c>
    </row>
    <row r="2606" spans="1:22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1.0421799999999999</v>
      </c>
      <c r="P2606" s="7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2">
        <f t="shared" si="240"/>
        <v>40998.051192129627</v>
      </c>
      <c r="T2606" s="12">
        <f t="shared" si="241"/>
        <v>41028.051192129627</v>
      </c>
      <c r="U2606" s="7">
        <f>Data[[#This Row],[goal]]*VLOOKUP(Data[[#This Row],[currency]], 'Exchange Rates'!$A$1:$C$14, 3, 0)</f>
        <v>20000</v>
      </c>
      <c r="V2606" s="7">
        <f>Data[[#This Row],[pledged]]*VLOOKUP(Data[[#This Row],[currency]], 'Exchange Rates'!$A$1:$C$14, 3, 0)</f>
        <v>20843.599999999999</v>
      </c>
    </row>
    <row r="2607" spans="1:22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1.0742157000000001</v>
      </c>
      <c r="P2607" s="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2">
        <f t="shared" si="240"/>
        <v>42508.541550925926</v>
      </c>
      <c r="T2607" s="12">
        <f t="shared" si="241"/>
        <v>42538.541550925926</v>
      </c>
      <c r="U2607" s="7">
        <f>Data[[#This Row],[goal]]*VLOOKUP(Data[[#This Row],[currency]], 'Exchange Rates'!$A$1:$C$14, 3, 0)</f>
        <v>100000</v>
      </c>
      <c r="V2607" s="7">
        <f>Data[[#This Row],[pledged]]*VLOOKUP(Data[[#This Row],[currency]], 'Exchange Rates'!$A$1:$C$14, 3, 0)</f>
        <v>107421.57</v>
      </c>
    </row>
    <row r="2608" spans="1:22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1.1005454545454545</v>
      </c>
      <c r="P2608" s="7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2">
        <f t="shared" si="240"/>
        <v>41726.712754629632</v>
      </c>
      <c r="T2608" s="12">
        <f t="shared" si="241"/>
        <v>41758.712754629632</v>
      </c>
      <c r="U2608" s="7">
        <f>Data[[#This Row],[goal]]*VLOOKUP(Data[[#This Row],[currency]], 'Exchange Rates'!$A$1:$C$14, 3, 0)</f>
        <v>11000</v>
      </c>
      <c r="V2608" s="7">
        <f>Data[[#This Row],[pledged]]*VLOOKUP(Data[[#This Row],[currency]], 'Exchange Rates'!$A$1:$C$14, 3, 0)</f>
        <v>12106</v>
      </c>
    </row>
    <row r="2609" spans="1:22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4.077</v>
      </c>
      <c r="P2609" s="7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2">
        <f t="shared" si="240"/>
        <v>42184.874675925923</v>
      </c>
      <c r="T2609" s="12">
        <f t="shared" si="241"/>
        <v>42228.083333333328</v>
      </c>
      <c r="U2609" s="7">
        <f>Data[[#This Row],[goal]]*VLOOKUP(Data[[#This Row],[currency]], 'Exchange Rates'!$A$1:$C$14, 3, 0)</f>
        <v>8000</v>
      </c>
      <c r="V2609" s="7">
        <f>Data[[#This Row],[pledged]]*VLOOKUP(Data[[#This Row],[currency]], 'Exchange Rates'!$A$1:$C$14, 3, 0)</f>
        <v>32616</v>
      </c>
    </row>
    <row r="2610" spans="1:22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2.2392500000000002</v>
      </c>
      <c r="P2610" s="7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2">
        <f t="shared" si="240"/>
        <v>42767.801712962959</v>
      </c>
      <c r="T2610" s="12">
        <f t="shared" si="241"/>
        <v>42809</v>
      </c>
      <c r="U2610" s="7">
        <f>Data[[#This Row],[goal]]*VLOOKUP(Data[[#This Row],[currency]], 'Exchange Rates'!$A$1:$C$14, 3, 0)</f>
        <v>8000</v>
      </c>
      <c r="V2610" s="7">
        <f>Data[[#This Row],[pledged]]*VLOOKUP(Data[[#This Row],[currency]], 'Exchange Rates'!$A$1:$C$14, 3, 0)</f>
        <v>17914</v>
      </c>
    </row>
    <row r="2611" spans="1:22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3.038011142857143</v>
      </c>
      <c r="P2611" s="7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2">
        <f t="shared" si="240"/>
        <v>41075.237858796296</v>
      </c>
      <c r="T2611" s="12">
        <f t="shared" si="241"/>
        <v>41105.237858796296</v>
      </c>
      <c r="U2611" s="7">
        <f>Data[[#This Row],[goal]]*VLOOKUP(Data[[#This Row],[currency]], 'Exchange Rates'!$A$1:$C$14, 3, 0)</f>
        <v>35000</v>
      </c>
      <c r="V2611" s="7">
        <f>Data[[#This Row],[pledged]]*VLOOKUP(Data[[#This Row],[currency]], 'Exchange Rates'!$A$1:$C$14, 3, 0)</f>
        <v>106330.39</v>
      </c>
    </row>
    <row r="2612" spans="1:22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1.4132510432681749</v>
      </c>
      <c r="P2612" s="7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2">
        <f t="shared" si="240"/>
        <v>42564.881076388891</v>
      </c>
      <c r="T2612" s="12">
        <f t="shared" si="241"/>
        <v>42604.290972222225</v>
      </c>
      <c r="U2612" s="7">
        <f>Data[[#This Row],[goal]]*VLOOKUP(Data[[#This Row],[currency]], 'Exchange Rates'!$A$1:$C$14, 3, 0)</f>
        <v>22765</v>
      </c>
      <c r="V2612" s="7">
        <f>Data[[#This Row],[pledged]]*VLOOKUP(Data[[#This Row],[currency]], 'Exchange Rates'!$A$1:$C$14, 3, 0)</f>
        <v>32172.66</v>
      </c>
    </row>
    <row r="2613" spans="1:22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27.906363636363636</v>
      </c>
      <c r="P2613" s="7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2">
        <f t="shared" si="240"/>
        <v>42704.335810185185</v>
      </c>
      <c r="T2613" s="12">
        <f t="shared" si="241"/>
        <v>42737.957638888889</v>
      </c>
      <c r="U2613" s="7">
        <f>Data[[#This Row],[goal]]*VLOOKUP(Data[[#This Row],[currency]], 'Exchange Rates'!$A$1:$C$14, 3, 0)</f>
        <v>9240</v>
      </c>
      <c r="V2613" s="7">
        <f>Data[[#This Row],[pledged]]*VLOOKUP(Data[[#This Row],[currency]], 'Exchange Rates'!$A$1:$C$14, 3, 0)</f>
        <v>257854.8</v>
      </c>
    </row>
    <row r="2614" spans="1:22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1.7176130000000001</v>
      </c>
      <c r="P2614" s="7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2">
        <f t="shared" si="240"/>
        <v>41982.143171296295</v>
      </c>
      <c r="T2614" s="12">
        <f t="shared" si="241"/>
        <v>42013.143171296295</v>
      </c>
      <c r="U2614" s="7">
        <f>Data[[#This Row],[goal]]*VLOOKUP(Data[[#This Row],[currency]], 'Exchange Rates'!$A$1:$C$14, 3, 0)</f>
        <v>10000</v>
      </c>
      <c r="V2614" s="7">
        <f>Data[[#This Row],[pledged]]*VLOOKUP(Data[[#This Row],[currency]], 'Exchange Rates'!$A$1:$C$14, 3, 0)</f>
        <v>17176.13</v>
      </c>
    </row>
    <row r="2615" spans="1:22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1.0101333333333333</v>
      </c>
      <c r="P2615" s="7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2">
        <f t="shared" si="240"/>
        <v>41143.81821759259</v>
      </c>
      <c r="T2615" s="12">
        <f t="shared" si="241"/>
        <v>41173.81821759259</v>
      </c>
      <c r="U2615" s="7">
        <f>Data[[#This Row],[goal]]*VLOOKUP(Data[[#This Row],[currency]], 'Exchange Rates'!$A$1:$C$14, 3, 0)</f>
        <v>7500</v>
      </c>
      <c r="V2615" s="7">
        <f>Data[[#This Row],[pledged]]*VLOOKUP(Data[[#This Row],[currency]], 'Exchange Rates'!$A$1:$C$14, 3, 0)</f>
        <v>7576</v>
      </c>
    </row>
    <row r="2616" spans="1:22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1.02</v>
      </c>
      <c r="P2616" s="7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2">
        <f t="shared" si="240"/>
        <v>41730.708472222221</v>
      </c>
      <c r="T2616" s="12">
        <f t="shared" si="241"/>
        <v>41759.208333333336</v>
      </c>
      <c r="U2616" s="7">
        <f>Data[[#This Row],[goal]]*VLOOKUP(Data[[#This Row],[currency]], 'Exchange Rates'!$A$1:$C$14, 3, 0)</f>
        <v>10500</v>
      </c>
      <c r="V2616" s="7">
        <f>Data[[#This Row],[pledged]]*VLOOKUP(Data[[#This Row],[currency]], 'Exchange Rates'!$A$1:$C$14, 3, 0)</f>
        <v>10710</v>
      </c>
    </row>
    <row r="2617" spans="1:22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1.6976511744127936</v>
      </c>
      <c r="P2617" s="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2">
        <f t="shared" si="240"/>
        <v>42453.49726851852</v>
      </c>
      <c r="T2617" s="12">
        <f t="shared" si="241"/>
        <v>42490.5</v>
      </c>
      <c r="U2617" s="7">
        <f>Data[[#This Row],[goal]]*VLOOKUP(Data[[#This Row],[currency]], 'Exchange Rates'!$A$1:$C$14, 3, 0)</f>
        <v>1540.77</v>
      </c>
      <c r="V2617" s="7">
        <f>Data[[#This Row],[pledged]]*VLOOKUP(Data[[#This Row],[currency]], 'Exchange Rates'!$A$1:$C$14, 3, 0)</f>
        <v>2615.69</v>
      </c>
    </row>
    <row r="2618" spans="1:22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1.14534</v>
      </c>
      <c r="P2618" s="7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2">
        <f t="shared" si="240"/>
        <v>42211.99454861111</v>
      </c>
      <c r="T2618" s="12">
        <f t="shared" si="241"/>
        <v>42241.99454861111</v>
      </c>
      <c r="U2618" s="7">
        <f>Data[[#This Row],[goal]]*VLOOKUP(Data[[#This Row],[currency]], 'Exchange Rates'!$A$1:$C$14, 3, 0)</f>
        <v>25000</v>
      </c>
      <c r="V2618" s="7">
        <f>Data[[#This Row],[pledged]]*VLOOKUP(Data[[#This Row],[currency]], 'Exchange Rates'!$A$1:$C$14, 3, 0)</f>
        <v>28633.5</v>
      </c>
    </row>
    <row r="2619" spans="1:22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8.7759999999999998</v>
      </c>
      <c r="P2619" s="7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2">
        <f t="shared" si="240"/>
        <v>41902.874432870369</v>
      </c>
      <c r="T2619" s="12">
        <f t="shared" si="241"/>
        <v>41932.874432870369</v>
      </c>
      <c r="U2619" s="7">
        <f>Data[[#This Row],[goal]]*VLOOKUP(Data[[#This Row],[currency]], 'Exchange Rates'!$A$1:$C$14, 3, 0)</f>
        <v>500</v>
      </c>
      <c r="V2619" s="7">
        <f>Data[[#This Row],[pledged]]*VLOOKUP(Data[[#This Row],[currency]], 'Exchange Rates'!$A$1:$C$14, 3, 0)</f>
        <v>4388</v>
      </c>
    </row>
    <row r="2620" spans="1:22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1.0538666666666667</v>
      </c>
      <c r="P2620" s="7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2">
        <f t="shared" si="240"/>
        <v>42279.792372685188</v>
      </c>
      <c r="T2620" s="12">
        <f t="shared" si="241"/>
        <v>42339.834039351852</v>
      </c>
      <c r="U2620" s="7">
        <f>Data[[#This Row],[goal]]*VLOOKUP(Data[[#This Row],[currency]], 'Exchange Rates'!$A$1:$C$14, 3, 0)</f>
        <v>15000</v>
      </c>
      <c r="V2620" s="7">
        <f>Data[[#This Row],[pledged]]*VLOOKUP(Data[[#This Row],[currency]], 'Exchange Rates'!$A$1:$C$14, 3, 0)</f>
        <v>15808</v>
      </c>
    </row>
    <row r="2621" spans="1:22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1.8839999999999999</v>
      </c>
      <c r="P2621" s="7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2">
        <f t="shared" si="240"/>
        <v>42273.884305555555</v>
      </c>
      <c r="T2621" s="12">
        <f t="shared" si="241"/>
        <v>42300.458333333328</v>
      </c>
      <c r="U2621" s="7">
        <f>Data[[#This Row],[goal]]*VLOOKUP(Data[[#This Row],[currency]], 'Exchange Rates'!$A$1:$C$14, 3, 0)</f>
        <v>1000</v>
      </c>
      <c r="V2621" s="7">
        <f>Data[[#This Row],[pledged]]*VLOOKUP(Data[[#This Row],[currency]], 'Exchange Rates'!$A$1:$C$14, 3, 0)</f>
        <v>1884</v>
      </c>
    </row>
    <row r="2622" spans="1:22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1.436523076923077</v>
      </c>
      <c r="P2622" s="7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2">
        <f t="shared" si="240"/>
        <v>42251.16715277778</v>
      </c>
      <c r="T2622" s="12">
        <f t="shared" si="241"/>
        <v>42288.041666666672</v>
      </c>
      <c r="U2622" s="7">
        <f>Data[[#This Row],[goal]]*VLOOKUP(Data[[#This Row],[currency]], 'Exchange Rates'!$A$1:$C$14, 3, 0)</f>
        <v>89050</v>
      </c>
      <c r="V2622" s="7">
        <f>Data[[#This Row],[pledged]]*VLOOKUP(Data[[#This Row],[currency]], 'Exchange Rates'!$A$1:$C$14, 3, 0)</f>
        <v>127922.38</v>
      </c>
    </row>
    <row r="2623" spans="1:22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1.4588000000000001</v>
      </c>
      <c r="P2623" s="7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2">
        <f t="shared" si="240"/>
        <v>42115.74754629629</v>
      </c>
      <c r="T2623" s="12">
        <f t="shared" si="241"/>
        <v>42145.74754629629</v>
      </c>
      <c r="U2623" s="7">
        <f>Data[[#This Row],[goal]]*VLOOKUP(Data[[#This Row],[currency]], 'Exchange Rates'!$A$1:$C$14, 3, 0)</f>
        <v>15000</v>
      </c>
      <c r="V2623" s="7">
        <f>Data[[#This Row],[pledged]]*VLOOKUP(Data[[#This Row],[currency]], 'Exchange Rates'!$A$1:$C$14, 3, 0)</f>
        <v>21882</v>
      </c>
    </row>
    <row r="2624" spans="1:22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1.3118399999999999</v>
      </c>
      <c r="P2624" s="7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2">
        <f t="shared" si="240"/>
        <v>42689.74324074074</v>
      </c>
      <c r="T2624" s="12">
        <f t="shared" si="241"/>
        <v>42734.74324074074</v>
      </c>
      <c r="U2624" s="7">
        <f>Data[[#This Row],[goal]]*VLOOKUP(Data[[#This Row],[currency]], 'Exchange Rates'!$A$1:$C$14, 3, 0)</f>
        <v>1260</v>
      </c>
      <c r="V2624" s="7">
        <f>Data[[#This Row],[pledged]]*VLOOKUP(Data[[#This Row],[currency]], 'Exchange Rates'!$A$1:$C$14, 3, 0)</f>
        <v>1652.9184</v>
      </c>
    </row>
    <row r="2625" spans="1:22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1.1399999999999999</v>
      </c>
      <c r="P2625" s="7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2">
        <f t="shared" si="240"/>
        <v>42692.256550925929</v>
      </c>
      <c r="T2625" s="12">
        <f t="shared" si="241"/>
        <v>42706.256550925929</v>
      </c>
      <c r="U2625" s="7">
        <f>Data[[#This Row],[goal]]*VLOOKUP(Data[[#This Row],[currency]], 'Exchange Rates'!$A$1:$C$14, 3, 0)</f>
        <v>2000</v>
      </c>
      <c r="V2625" s="7">
        <f>Data[[#This Row],[pledged]]*VLOOKUP(Data[[#This Row],[currency]], 'Exchange Rates'!$A$1:$C$14, 3, 0)</f>
        <v>2280</v>
      </c>
    </row>
    <row r="2626" spans="1:22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13.794206249999998</v>
      </c>
      <c r="P2626" s="7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2">
        <f t="shared" ref="S2626:S2689" si="246">(((J2626/60)/60)/24)+DATE(1970,1,1)</f>
        <v>41144.42155092593</v>
      </c>
      <c r="T2626" s="12">
        <f t="shared" ref="T2626:T2689" si="247">(((I2626/60)/60)/24)+DATE(1970,1,1)</f>
        <v>41165.42155092593</v>
      </c>
      <c r="U2626" s="7">
        <f>Data[[#This Row],[goal]]*VLOOKUP(Data[[#This Row],[currency]], 'Exchange Rates'!$A$1:$C$14, 3, 0)</f>
        <v>8000</v>
      </c>
      <c r="V2626" s="7">
        <f>Data[[#This Row],[pledged]]*VLOOKUP(Data[[#This Row],[currency]], 'Exchange Rates'!$A$1:$C$14, 3, 0)</f>
        <v>110353.65</v>
      </c>
    </row>
    <row r="2627" spans="1:22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E2627/D2627</f>
        <v>9.56</v>
      </c>
      <c r="P2627" s="7">
        <f t="shared" ref="P2627:P2690" si="249">IF(L2627 = 0, 0, E2627/L2627)</f>
        <v>27.576923076923077</v>
      </c>
      <c r="Q2627" t="str">
        <f t="shared" ref="Q2627:Q2690" si="250">MID(N2627, 1, FIND("/", N2627)-1)</f>
        <v>technology</v>
      </c>
      <c r="R2627" t="str">
        <f t="shared" ref="R2627:R2690" si="251">MID(N2627,  FIND("/", N2627)+1, 100)</f>
        <v>space exploration</v>
      </c>
      <c r="S2627" s="12">
        <f t="shared" si="246"/>
        <v>42658.810277777782</v>
      </c>
      <c r="T2627" s="12">
        <f t="shared" si="247"/>
        <v>42683.851944444439</v>
      </c>
      <c r="U2627" s="7">
        <f>Data[[#This Row],[goal]]*VLOOKUP(Data[[#This Row],[currency]], 'Exchange Rates'!$A$1:$C$14, 3, 0)</f>
        <v>126</v>
      </c>
      <c r="V2627" s="7">
        <f>Data[[#This Row],[pledged]]*VLOOKUP(Data[[#This Row],[currency]], 'Exchange Rates'!$A$1:$C$14, 3, 0)</f>
        <v>1204.56</v>
      </c>
    </row>
    <row r="2628" spans="1:22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1.1200000000000001</v>
      </c>
      <c r="P2628" s="7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2">
        <f t="shared" si="246"/>
        <v>42128.628113425926</v>
      </c>
      <c r="T2628" s="12">
        <f t="shared" si="247"/>
        <v>42158.628113425926</v>
      </c>
      <c r="U2628" s="7">
        <f>Data[[#This Row],[goal]]*VLOOKUP(Data[[#This Row],[currency]], 'Exchange Rates'!$A$1:$C$14, 3, 0)</f>
        <v>2500</v>
      </c>
      <c r="V2628" s="7">
        <f>Data[[#This Row],[pledged]]*VLOOKUP(Data[[#This Row],[currency]], 'Exchange Rates'!$A$1:$C$14, 3, 0)</f>
        <v>2800</v>
      </c>
    </row>
    <row r="2629" spans="1:22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6.4666666666666668</v>
      </c>
      <c r="P2629" s="7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2">
        <f t="shared" si="246"/>
        <v>42304.829409722224</v>
      </c>
      <c r="T2629" s="12">
        <f t="shared" si="247"/>
        <v>42334.871076388896</v>
      </c>
      <c r="U2629" s="7">
        <f>Data[[#This Row],[goal]]*VLOOKUP(Data[[#This Row],[currency]], 'Exchange Rates'!$A$1:$C$14, 3, 0)</f>
        <v>150</v>
      </c>
      <c r="V2629" s="7">
        <f>Data[[#This Row],[pledged]]*VLOOKUP(Data[[#This Row],[currency]], 'Exchange Rates'!$A$1:$C$14, 3, 0)</f>
        <v>970</v>
      </c>
    </row>
    <row r="2630" spans="1:22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1.1036948748510131</v>
      </c>
      <c r="P2630" s="7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2">
        <f t="shared" si="246"/>
        <v>41953.966053240743</v>
      </c>
      <c r="T2630" s="12">
        <f t="shared" si="247"/>
        <v>41973.966053240743</v>
      </c>
      <c r="U2630" s="7">
        <f>Data[[#This Row],[goal]]*VLOOKUP(Data[[#This Row],[currency]], 'Exchange Rates'!$A$1:$C$14, 3, 0)</f>
        <v>839</v>
      </c>
      <c r="V2630" s="7">
        <f>Data[[#This Row],[pledged]]*VLOOKUP(Data[[#This Row],[currency]], 'Exchange Rates'!$A$1:$C$14, 3, 0)</f>
        <v>926</v>
      </c>
    </row>
    <row r="2631" spans="1:22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1.2774000000000001</v>
      </c>
      <c r="P2631" s="7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2">
        <f t="shared" si="246"/>
        <v>42108.538449074069</v>
      </c>
      <c r="T2631" s="12">
        <f t="shared" si="247"/>
        <v>42138.538449074069</v>
      </c>
      <c r="U2631" s="7">
        <f>Data[[#This Row],[goal]]*VLOOKUP(Data[[#This Row],[currency]], 'Exchange Rates'!$A$1:$C$14, 3, 0)</f>
        <v>3850</v>
      </c>
      <c r="V2631" s="7">
        <f>Data[[#This Row],[pledged]]*VLOOKUP(Data[[#This Row],[currency]], 'Exchange Rates'!$A$1:$C$14, 3, 0)</f>
        <v>4917.99</v>
      </c>
    </row>
    <row r="2632" spans="1:22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1.579</v>
      </c>
      <c r="P2632" s="7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2">
        <f t="shared" si="246"/>
        <v>42524.105462962965</v>
      </c>
      <c r="T2632" s="12">
        <f t="shared" si="247"/>
        <v>42551.416666666672</v>
      </c>
      <c r="U2632" s="7">
        <f>Data[[#This Row],[goal]]*VLOOKUP(Data[[#This Row],[currency]], 'Exchange Rates'!$A$1:$C$14, 3, 0)</f>
        <v>2740</v>
      </c>
      <c r="V2632" s="7">
        <f>Data[[#This Row],[pledged]]*VLOOKUP(Data[[#This Row],[currency]], 'Exchange Rates'!$A$1:$C$14, 3, 0)</f>
        <v>4326.46</v>
      </c>
    </row>
    <row r="2633" spans="1:22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1.1466525000000001</v>
      </c>
      <c r="P2633" s="7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2">
        <f t="shared" si="246"/>
        <v>42218.169293981482</v>
      </c>
      <c r="T2633" s="12">
        <f t="shared" si="247"/>
        <v>42246.169293981482</v>
      </c>
      <c r="U2633" s="7">
        <f>Data[[#This Row],[goal]]*VLOOKUP(Data[[#This Row],[currency]], 'Exchange Rates'!$A$1:$C$14, 3, 0)</f>
        <v>20000</v>
      </c>
      <c r="V2633" s="7">
        <f>Data[[#This Row],[pledged]]*VLOOKUP(Data[[#This Row],[currency]], 'Exchange Rates'!$A$1:$C$14, 3, 0)</f>
        <v>22933.05</v>
      </c>
    </row>
    <row r="2634" spans="1:22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1.3700934579439252</v>
      </c>
      <c r="P2634" s="7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2">
        <f t="shared" si="246"/>
        <v>42494.061793981484</v>
      </c>
      <c r="T2634" s="12">
        <f t="shared" si="247"/>
        <v>42519.061793981484</v>
      </c>
      <c r="U2634" s="7">
        <f>Data[[#This Row],[goal]]*VLOOKUP(Data[[#This Row],[currency]], 'Exchange Rates'!$A$1:$C$14, 3, 0)</f>
        <v>1070</v>
      </c>
      <c r="V2634" s="7">
        <f>Data[[#This Row],[pledged]]*VLOOKUP(Data[[#This Row],[currency]], 'Exchange Rates'!$A$1:$C$14, 3, 0)</f>
        <v>1466</v>
      </c>
    </row>
    <row r="2635" spans="1:22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3.5461999999999998</v>
      </c>
      <c r="P2635" s="7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2">
        <f t="shared" si="246"/>
        <v>41667.823287037041</v>
      </c>
      <c r="T2635" s="12">
        <f t="shared" si="247"/>
        <v>41697.958333333336</v>
      </c>
      <c r="U2635" s="7">
        <f>Data[[#This Row],[goal]]*VLOOKUP(Data[[#This Row],[currency]], 'Exchange Rates'!$A$1:$C$14, 3, 0)</f>
        <v>5000</v>
      </c>
      <c r="V2635" s="7">
        <f>Data[[#This Row],[pledged]]*VLOOKUP(Data[[#This Row],[currency]], 'Exchange Rates'!$A$1:$C$14, 3, 0)</f>
        <v>17731</v>
      </c>
    </row>
    <row r="2636" spans="1:22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1.0602150537634409</v>
      </c>
      <c r="P2636" s="7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2">
        <f t="shared" si="246"/>
        <v>42612.656493055561</v>
      </c>
      <c r="T2636" s="12">
        <f t="shared" si="247"/>
        <v>42642.656493055561</v>
      </c>
      <c r="U2636" s="7">
        <f>Data[[#This Row],[goal]]*VLOOKUP(Data[[#This Row],[currency]], 'Exchange Rates'!$A$1:$C$14, 3, 0)</f>
        <v>930</v>
      </c>
      <c r="V2636" s="7">
        <f>Data[[#This Row],[pledged]]*VLOOKUP(Data[[#This Row],[currency]], 'Exchange Rates'!$A$1:$C$14, 3, 0)</f>
        <v>986</v>
      </c>
    </row>
    <row r="2637" spans="1:22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</v>
      </c>
      <c r="P2637" s="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2">
        <f t="shared" si="246"/>
        <v>42037.950937500005</v>
      </c>
      <c r="T2637" s="12">
        <f t="shared" si="247"/>
        <v>42072.909270833334</v>
      </c>
      <c r="U2637" s="7">
        <f>Data[[#This Row],[goal]]*VLOOKUP(Data[[#This Row],[currency]], 'Exchange Rates'!$A$1:$C$14, 3, 0)</f>
        <v>15180</v>
      </c>
      <c r="V2637" s="7">
        <f>Data[[#This Row],[pledged]]*VLOOKUP(Data[[#This Row],[currency]], 'Exchange Rates'!$A$1:$C$14, 3, 0)</f>
        <v>15180</v>
      </c>
    </row>
    <row r="2638" spans="1:22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1.873</v>
      </c>
      <c r="P2638" s="7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2">
        <f t="shared" si="246"/>
        <v>42636.614745370374</v>
      </c>
      <c r="T2638" s="12">
        <f t="shared" si="247"/>
        <v>42659.041666666672</v>
      </c>
      <c r="U2638" s="7">
        <f>Data[[#This Row],[goal]]*VLOOKUP(Data[[#This Row],[currency]], 'Exchange Rates'!$A$1:$C$14, 3, 0)</f>
        <v>1000</v>
      </c>
      <c r="V2638" s="7">
        <f>Data[[#This Row],[pledged]]*VLOOKUP(Data[[#This Row],[currency]], 'Exchange Rates'!$A$1:$C$14, 3, 0)</f>
        <v>1873</v>
      </c>
    </row>
    <row r="2639" spans="1:22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1.6619999999999999</v>
      </c>
      <c r="P2639" s="7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2">
        <f t="shared" si="246"/>
        <v>42639.549479166672</v>
      </c>
      <c r="T2639" s="12">
        <f t="shared" si="247"/>
        <v>42655.549479166672</v>
      </c>
      <c r="U2639" s="7">
        <f>Data[[#This Row],[goal]]*VLOOKUP(Data[[#This Row],[currency]], 'Exchange Rates'!$A$1:$C$14, 3, 0)</f>
        <v>500</v>
      </c>
      <c r="V2639" s="7">
        <f>Data[[#This Row],[pledged]]*VLOOKUP(Data[[#This Row],[currency]], 'Exchange Rates'!$A$1:$C$14, 3, 0)</f>
        <v>831</v>
      </c>
    </row>
    <row r="2640" spans="1:22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1.0172910662824208</v>
      </c>
      <c r="P2640" s="7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2">
        <f t="shared" si="246"/>
        <v>41989.913136574076</v>
      </c>
      <c r="T2640" s="12">
        <f t="shared" si="247"/>
        <v>42019.913136574076</v>
      </c>
      <c r="U2640" s="7">
        <f>Data[[#This Row],[goal]]*VLOOKUP(Data[[#This Row],[currency]], 'Exchange Rates'!$A$1:$C$14, 3, 0)</f>
        <v>347</v>
      </c>
      <c r="V2640" s="7">
        <f>Data[[#This Row],[pledged]]*VLOOKUP(Data[[#This Row],[currency]], 'Exchange Rates'!$A$1:$C$14, 3, 0)</f>
        <v>353</v>
      </c>
    </row>
    <row r="2641" spans="1:22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1.64</v>
      </c>
      <c r="P2641" s="7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2">
        <f t="shared" si="246"/>
        <v>42024.86513888889</v>
      </c>
      <c r="T2641" s="12">
        <f t="shared" si="247"/>
        <v>42054.86513888889</v>
      </c>
      <c r="U2641" s="7">
        <f>Data[[#This Row],[goal]]*VLOOKUP(Data[[#This Row],[currency]], 'Exchange Rates'!$A$1:$C$14, 3, 0)</f>
        <v>231</v>
      </c>
      <c r="V2641" s="7">
        <f>Data[[#This Row],[pledged]]*VLOOKUP(Data[[#This Row],[currency]], 'Exchange Rates'!$A$1:$C$14, 3, 0)</f>
        <v>378.84000000000003</v>
      </c>
    </row>
    <row r="2642" spans="1:22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1.0566666666666666</v>
      </c>
      <c r="P2642" s="7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2">
        <f t="shared" si="246"/>
        <v>42103.160578703704</v>
      </c>
      <c r="T2642" s="12">
        <f t="shared" si="247"/>
        <v>42163.160578703704</v>
      </c>
      <c r="U2642" s="7">
        <f>Data[[#This Row],[goal]]*VLOOKUP(Data[[#This Row],[currency]], 'Exchange Rates'!$A$1:$C$14, 3, 0)</f>
        <v>3000</v>
      </c>
      <c r="V2642" s="7">
        <f>Data[[#This Row],[pledged]]*VLOOKUP(Data[[#This Row],[currency]], 'Exchange Rates'!$A$1:$C$14, 3, 0)</f>
        <v>3170</v>
      </c>
    </row>
    <row r="2643" spans="1:22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0.01</v>
      </c>
      <c r="P2643" s="7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2">
        <f t="shared" si="246"/>
        <v>41880.827118055553</v>
      </c>
      <c r="T2643" s="12">
        <f t="shared" si="247"/>
        <v>41897.839583333334</v>
      </c>
      <c r="U2643" s="7">
        <f>Data[[#This Row],[goal]]*VLOOKUP(Data[[#This Row],[currency]], 'Exchange Rates'!$A$1:$C$14, 3, 0)</f>
        <v>1500</v>
      </c>
      <c r="V2643" s="7">
        <f>Data[[#This Row],[pledged]]*VLOOKUP(Data[[#This Row],[currency]], 'Exchange Rates'!$A$1:$C$14, 3, 0)</f>
        <v>15</v>
      </c>
    </row>
    <row r="2644" spans="1:22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 s="7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2">
        <f t="shared" si="246"/>
        <v>42536.246620370366</v>
      </c>
      <c r="T2644" s="12">
        <f t="shared" si="247"/>
        <v>42566.289583333331</v>
      </c>
      <c r="U2644" s="7">
        <f>Data[[#This Row],[goal]]*VLOOKUP(Data[[#This Row],[currency]], 'Exchange Rates'!$A$1:$C$14, 3, 0)</f>
        <v>420000</v>
      </c>
      <c r="V2644" s="7">
        <f>Data[[#This Row],[pledged]]*VLOOKUP(Data[[#This Row],[currency]], 'Exchange Rates'!$A$1:$C$14, 3, 0)</f>
        <v>0</v>
      </c>
    </row>
    <row r="2645" spans="1:22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0.33559730999999998</v>
      </c>
      <c r="P2645" s="7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2">
        <f t="shared" si="246"/>
        <v>42689.582349537035</v>
      </c>
      <c r="T2645" s="12">
        <f t="shared" si="247"/>
        <v>42725.332638888889</v>
      </c>
      <c r="U2645" s="7">
        <f>Data[[#This Row],[goal]]*VLOOKUP(Data[[#This Row],[currency]], 'Exchange Rates'!$A$1:$C$14, 3, 0)</f>
        <v>1000000</v>
      </c>
      <c r="V2645" s="7">
        <f>Data[[#This Row],[pledged]]*VLOOKUP(Data[[#This Row],[currency]], 'Exchange Rates'!$A$1:$C$14, 3, 0)</f>
        <v>335597.31</v>
      </c>
    </row>
    <row r="2646" spans="1:22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2.053E-2</v>
      </c>
      <c r="P2646" s="7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2">
        <f t="shared" si="246"/>
        <v>42774.792071759264</v>
      </c>
      <c r="T2646" s="12">
        <f t="shared" si="247"/>
        <v>42804.792071759264</v>
      </c>
      <c r="U2646" s="7">
        <f>Data[[#This Row],[goal]]*VLOOKUP(Data[[#This Row],[currency]], 'Exchange Rates'!$A$1:$C$14, 3, 0)</f>
        <v>100000</v>
      </c>
      <c r="V2646" s="7">
        <f>Data[[#This Row],[pledged]]*VLOOKUP(Data[[#This Row],[currency]], 'Exchange Rates'!$A$1:$C$14, 3, 0)</f>
        <v>2053</v>
      </c>
    </row>
    <row r="2647" spans="1:22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0.105</v>
      </c>
      <c r="P2647" s="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2">
        <f t="shared" si="246"/>
        <v>41921.842627314814</v>
      </c>
      <c r="T2647" s="12">
        <f t="shared" si="247"/>
        <v>41951.884293981479</v>
      </c>
      <c r="U2647" s="7">
        <f>Data[[#This Row],[goal]]*VLOOKUP(Data[[#This Row],[currency]], 'Exchange Rates'!$A$1:$C$14, 3, 0)</f>
        <v>27400.000000000004</v>
      </c>
      <c r="V2647" s="7">
        <f>Data[[#This Row],[pledged]]*VLOOKUP(Data[[#This Row],[currency]], 'Exchange Rates'!$A$1:$C$14, 3, 0)</f>
        <v>2877</v>
      </c>
    </row>
    <row r="2648" spans="1:22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8.4172839999999999E-2</v>
      </c>
      <c r="P2648" s="7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2">
        <f t="shared" si="246"/>
        <v>42226.313298611116</v>
      </c>
      <c r="T2648" s="12">
        <f t="shared" si="247"/>
        <v>42256.313298611116</v>
      </c>
      <c r="U2648" s="7">
        <f>Data[[#This Row],[goal]]*VLOOKUP(Data[[#This Row],[currency]], 'Exchange Rates'!$A$1:$C$14, 3, 0)</f>
        <v>500000</v>
      </c>
      <c r="V2648" s="7">
        <f>Data[[#This Row],[pledged]]*VLOOKUP(Data[[#This Row],[currency]], 'Exchange Rates'!$A$1:$C$14, 3, 0)</f>
        <v>42086.42</v>
      </c>
    </row>
    <row r="2649" spans="1:22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1.44E-2</v>
      </c>
      <c r="P2649" s="7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2">
        <f t="shared" si="246"/>
        <v>42200.261793981481</v>
      </c>
      <c r="T2649" s="12">
        <f t="shared" si="247"/>
        <v>42230.261793981481</v>
      </c>
      <c r="U2649" s="7">
        <f>Data[[#This Row],[goal]]*VLOOKUP(Data[[#This Row],[currency]], 'Exchange Rates'!$A$1:$C$14, 3, 0)</f>
        <v>3300</v>
      </c>
      <c r="V2649" s="7">
        <f>Data[[#This Row],[pledged]]*VLOOKUP(Data[[#This Row],[currency]], 'Exchange Rates'!$A$1:$C$14, 3, 0)</f>
        <v>47.52</v>
      </c>
    </row>
    <row r="2650" spans="1:22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8.8333333333333337E-3</v>
      </c>
      <c r="P2650" s="7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2">
        <f t="shared" si="246"/>
        <v>42408.714814814812</v>
      </c>
      <c r="T2650" s="12">
        <f t="shared" si="247"/>
        <v>42438.714814814812</v>
      </c>
      <c r="U2650" s="7">
        <f>Data[[#This Row],[goal]]*VLOOKUP(Data[[#This Row],[currency]], 'Exchange Rates'!$A$1:$C$14, 3, 0)</f>
        <v>12000</v>
      </c>
      <c r="V2650" s="7">
        <f>Data[[#This Row],[pledged]]*VLOOKUP(Data[[#This Row],[currency]], 'Exchange Rates'!$A$1:$C$14, 3, 0)</f>
        <v>106</v>
      </c>
    </row>
    <row r="2651" spans="1:22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9.9200000000000004E-4</v>
      </c>
      <c r="P2651" s="7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2">
        <f t="shared" si="246"/>
        <v>42341.99700231482</v>
      </c>
      <c r="T2651" s="12">
        <f t="shared" si="247"/>
        <v>42401.99700231482</v>
      </c>
      <c r="U2651" s="7">
        <f>Data[[#This Row],[goal]]*VLOOKUP(Data[[#This Row],[currency]], 'Exchange Rates'!$A$1:$C$14, 3, 0)</f>
        <v>125000</v>
      </c>
      <c r="V2651" s="7">
        <f>Data[[#This Row],[pledged]]*VLOOKUP(Data[[#This Row],[currency]], 'Exchange Rates'!$A$1:$C$14, 3, 0)</f>
        <v>124</v>
      </c>
    </row>
    <row r="2652" spans="1:22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5.966666666666667E-3</v>
      </c>
      <c r="P2652" s="7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2">
        <f t="shared" si="246"/>
        <v>42695.624340277776</v>
      </c>
      <c r="T2652" s="12">
        <f t="shared" si="247"/>
        <v>42725.624340277776</v>
      </c>
      <c r="U2652" s="7">
        <f>Data[[#This Row],[goal]]*VLOOKUP(Data[[#This Row],[currency]], 'Exchange Rates'!$A$1:$C$14, 3, 0)</f>
        <v>60000</v>
      </c>
      <c r="V2652" s="7">
        <f>Data[[#This Row],[pledged]]*VLOOKUP(Data[[#This Row],[currency]], 'Exchange Rates'!$A$1:$C$14, 3, 0)</f>
        <v>358</v>
      </c>
    </row>
    <row r="2653" spans="1:22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1.8689285714285714E-2</v>
      </c>
      <c r="P2653" s="7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2">
        <f t="shared" si="246"/>
        <v>42327.805659722217</v>
      </c>
      <c r="T2653" s="12">
        <f t="shared" si="247"/>
        <v>42355.805659722217</v>
      </c>
      <c r="U2653" s="7">
        <f>Data[[#This Row],[goal]]*VLOOKUP(Data[[#This Row],[currency]], 'Exchange Rates'!$A$1:$C$14, 3, 0)</f>
        <v>280000</v>
      </c>
      <c r="V2653" s="7">
        <f>Data[[#This Row],[pledged]]*VLOOKUP(Data[[#This Row],[currency]], 'Exchange Rates'!$A$1:$C$14, 3, 0)</f>
        <v>5233</v>
      </c>
    </row>
    <row r="2654" spans="1:22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8.8500000000000002E-3</v>
      </c>
      <c r="P2654" s="7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2">
        <f t="shared" si="246"/>
        <v>41953.158854166672</v>
      </c>
      <c r="T2654" s="12">
        <f t="shared" si="247"/>
        <v>41983.158854166672</v>
      </c>
      <c r="U2654" s="7">
        <f>Data[[#This Row],[goal]]*VLOOKUP(Data[[#This Row],[currency]], 'Exchange Rates'!$A$1:$C$14, 3, 0)</f>
        <v>137000</v>
      </c>
      <c r="V2654" s="7">
        <f>Data[[#This Row],[pledged]]*VLOOKUP(Data[[#This Row],[currency]], 'Exchange Rates'!$A$1:$C$14, 3, 0)</f>
        <v>1212.45</v>
      </c>
    </row>
    <row r="2655" spans="1:22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0.1152156862745098</v>
      </c>
      <c r="P2655" s="7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2">
        <f t="shared" si="246"/>
        <v>41771.651932870373</v>
      </c>
      <c r="T2655" s="12">
        <f t="shared" si="247"/>
        <v>41803.166666666664</v>
      </c>
      <c r="U2655" s="7">
        <f>Data[[#This Row],[goal]]*VLOOKUP(Data[[#This Row],[currency]], 'Exchange Rates'!$A$1:$C$14, 3, 0)</f>
        <v>51000</v>
      </c>
      <c r="V2655" s="7">
        <f>Data[[#This Row],[pledged]]*VLOOKUP(Data[[#This Row],[currency]], 'Exchange Rates'!$A$1:$C$14, 3, 0)</f>
        <v>5876</v>
      </c>
    </row>
    <row r="2656" spans="1:22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5.1000000000000004E-4</v>
      </c>
      <c r="P2656" s="7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2">
        <f t="shared" si="246"/>
        <v>42055.600995370376</v>
      </c>
      <c r="T2656" s="12">
        <f t="shared" si="247"/>
        <v>42115.559328703705</v>
      </c>
      <c r="U2656" s="7">
        <f>Data[[#This Row],[goal]]*VLOOKUP(Data[[#This Row],[currency]], 'Exchange Rates'!$A$1:$C$14, 3, 0)</f>
        <v>100000</v>
      </c>
      <c r="V2656" s="7">
        <f>Data[[#This Row],[pledged]]*VLOOKUP(Data[[#This Row],[currency]], 'Exchange Rates'!$A$1:$C$14, 3, 0)</f>
        <v>51</v>
      </c>
    </row>
    <row r="2657" spans="1:22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0.21033333333333334</v>
      </c>
      <c r="P2657" s="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2">
        <f t="shared" si="246"/>
        <v>42381.866284722222</v>
      </c>
      <c r="T2657" s="12">
        <f t="shared" si="247"/>
        <v>42409.833333333328</v>
      </c>
      <c r="U2657" s="7">
        <f>Data[[#This Row],[goal]]*VLOOKUP(Data[[#This Row],[currency]], 'Exchange Rates'!$A$1:$C$14, 3, 0)</f>
        <v>15000</v>
      </c>
      <c r="V2657" s="7">
        <f>Data[[#This Row],[pledged]]*VLOOKUP(Data[[#This Row],[currency]], 'Exchange Rates'!$A$1:$C$14, 3, 0)</f>
        <v>3155</v>
      </c>
    </row>
    <row r="2658" spans="1:22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0.11436666666666667</v>
      </c>
      <c r="P2658" s="7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2">
        <f t="shared" si="246"/>
        <v>42767.688518518517</v>
      </c>
      <c r="T2658" s="12">
        <f t="shared" si="247"/>
        <v>42806.791666666672</v>
      </c>
      <c r="U2658" s="7">
        <f>Data[[#This Row],[goal]]*VLOOKUP(Data[[#This Row],[currency]], 'Exchange Rates'!$A$1:$C$14, 3, 0)</f>
        <v>150000</v>
      </c>
      <c r="V2658" s="7">
        <f>Data[[#This Row],[pledged]]*VLOOKUP(Data[[#This Row],[currency]], 'Exchange Rates'!$A$1:$C$14, 3, 0)</f>
        <v>17155</v>
      </c>
    </row>
    <row r="2659" spans="1:22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0.18737933333333334</v>
      </c>
      <c r="P2659" s="7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2">
        <f t="shared" si="246"/>
        <v>42551.928854166668</v>
      </c>
      <c r="T2659" s="12">
        <f t="shared" si="247"/>
        <v>42585.0625</v>
      </c>
      <c r="U2659" s="7">
        <f>Data[[#This Row],[goal]]*VLOOKUP(Data[[#This Row],[currency]], 'Exchange Rates'!$A$1:$C$14, 3, 0)</f>
        <v>30000</v>
      </c>
      <c r="V2659" s="7">
        <f>Data[[#This Row],[pledged]]*VLOOKUP(Data[[#This Row],[currency]], 'Exchange Rates'!$A$1:$C$14, 3, 0)</f>
        <v>5621.38</v>
      </c>
    </row>
    <row r="2660" spans="1:22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9.2857142857142856E-4</v>
      </c>
      <c r="P2660" s="7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2">
        <f t="shared" si="246"/>
        <v>42551.884189814817</v>
      </c>
      <c r="T2660" s="12">
        <f t="shared" si="247"/>
        <v>42581.884189814817</v>
      </c>
      <c r="U2660" s="7">
        <f>Data[[#This Row],[goal]]*VLOOKUP(Data[[#This Row],[currency]], 'Exchange Rates'!$A$1:$C$14, 3, 0)</f>
        <v>98000</v>
      </c>
      <c r="V2660" s="7">
        <f>Data[[#This Row],[pledged]]*VLOOKUP(Data[[#This Row],[currency]], 'Exchange Rates'!$A$1:$C$14, 3, 0)</f>
        <v>91</v>
      </c>
    </row>
    <row r="2661" spans="1:22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2.720408163265306E-2</v>
      </c>
      <c r="P2661" s="7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2">
        <f t="shared" si="246"/>
        <v>42082.069560185191</v>
      </c>
      <c r="T2661" s="12">
        <f t="shared" si="247"/>
        <v>42112.069560185191</v>
      </c>
      <c r="U2661" s="7">
        <f>Data[[#This Row],[goal]]*VLOOKUP(Data[[#This Row],[currency]], 'Exchange Rates'!$A$1:$C$14, 3, 0)</f>
        <v>49000</v>
      </c>
      <c r="V2661" s="7">
        <f>Data[[#This Row],[pledged]]*VLOOKUP(Data[[#This Row],[currency]], 'Exchange Rates'!$A$1:$C$14, 3, 0)</f>
        <v>1333</v>
      </c>
    </row>
    <row r="2662" spans="1:22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9.5E-4</v>
      </c>
      <c r="P2662" s="7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2">
        <f t="shared" si="246"/>
        <v>42272.713171296295</v>
      </c>
      <c r="T2662" s="12">
        <f t="shared" si="247"/>
        <v>42332.754837962959</v>
      </c>
      <c r="U2662" s="7">
        <f>Data[[#This Row],[goal]]*VLOOKUP(Data[[#This Row],[currency]], 'Exchange Rates'!$A$1:$C$14, 3, 0)</f>
        <v>20000</v>
      </c>
      <c r="V2662" s="7">
        <f>Data[[#This Row],[pledged]]*VLOOKUP(Data[[#This Row],[currency]], 'Exchange Rates'!$A$1:$C$14, 3, 0)</f>
        <v>19</v>
      </c>
    </row>
    <row r="2663" spans="1:22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1.0289999999999999</v>
      </c>
      <c r="P2663" s="7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2">
        <f t="shared" si="246"/>
        <v>41542.958449074074</v>
      </c>
      <c r="T2663" s="12">
        <f t="shared" si="247"/>
        <v>41572.958449074074</v>
      </c>
      <c r="U2663" s="7">
        <f>Data[[#This Row],[goal]]*VLOOKUP(Data[[#This Row],[currency]], 'Exchange Rates'!$A$1:$C$14, 3, 0)</f>
        <v>5000</v>
      </c>
      <c r="V2663" s="7">
        <f>Data[[#This Row],[pledged]]*VLOOKUP(Data[[#This Row],[currency]], 'Exchange Rates'!$A$1:$C$14, 3, 0)</f>
        <v>5145</v>
      </c>
    </row>
    <row r="2664" spans="1:22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1.0680000000000001</v>
      </c>
      <c r="P2664" s="7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2">
        <f t="shared" si="246"/>
        <v>42207.746678240743</v>
      </c>
      <c r="T2664" s="12">
        <f t="shared" si="247"/>
        <v>42237.746678240743</v>
      </c>
      <c r="U2664" s="7">
        <f>Data[[#This Row],[goal]]*VLOOKUP(Data[[#This Row],[currency]], 'Exchange Rates'!$A$1:$C$14, 3, 0)</f>
        <v>20000</v>
      </c>
      <c r="V2664" s="7">
        <f>Data[[#This Row],[pledged]]*VLOOKUP(Data[[#This Row],[currency]], 'Exchange Rates'!$A$1:$C$14, 3, 0)</f>
        <v>21360</v>
      </c>
    </row>
    <row r="2665" spans="1:22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1.0459624999999999</v>
      </c>
      <c r="P2665" s="7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2">
        <f t="shared" si="246"/>
        <v>42222.622766203705</v>
      </c>
      <c r="T2665" s="12">
        <f t="shared" si="247"/>
        <v>42251.625</v>
      </c>
      <c r="U2665" s="7">
        <f>Data[[#This Row],[goal]]*VLOOKUP(Data[[#This Row],[currency]], 'Exchange Rates'!$A$1:$C$14, 3, 0)</f>
        <v>26400</v>
      </c>
      <c r="V2665" s="7">
        <f>Data[[#This Row],[pledged]]*VLOOKUP(Data[[#This Row],[currency]], 'Exchange Rates'!$A$1:$C$14, 3, 0)</f>
        <v>27613.41</v>
      </c>
    </row>
    <row r="2666" spans="1:22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1.0342857142857143</v>
      </c>
      <c r="P2666" s="7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2">
        <f t="shared" si="246"/>
        <v>42313.02542824074</v>
      </c>
      <c r="T2666" s="12">
        <f t="shared" si="247"/>
        <v>42347.290972222225</v>
      </c>
      <c r="U2666" s="7">
        <f>Data[[#This Row],[goal]]*VLOOKUP(Data[[#This Row],[currency]], 'Exchange Rates'!$A$1:$C$14, 3, 0)</f>
        <v>17500</v>
      </c>
      <c r="V2666" s="7">
        <f>Data[[#This Row],[pledged]]*VLOOKUP(Data[[#This Row],[currency]], 'Exchange Rates'!$A$1:$C$14, 3, 0)</f>
        <v>18100</v>
      </c>
    </row>
    <row r="2667" spans="1:22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1.2314285714285715</v>
      </c>
      <c r="P2667" s="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2">
        <f t="shared" si="246"/>
        <v>42083.895532407405</v>
      </c>
      <c r="T2667" s="12">
        <f t="shared" si="247"/>
        <v>42128.895532407405</v>
      </c>
      <c r="U2667" s="7">
        <f>Data[[#This Row],[goal]]*VLOOKUP(Data[[#This Row],[currency]], 'Exchange Rates'!$A$1:$C$14, 3, 0)</f>
        <v>3500</v>
      </c>
      <c r="V2667" s="7">
        <f>Data[[#This Row],[pledged]]*VLOOKUP(Data[[#This Row],[currency]], 'Exchange Rates'!$A$1:$C$14, 3, 0)</f>
        <v>4310</v>
      </c>
    </row>
    <row r="2668" spans="1:22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1.592951</v>
      </c>
      <c r="P2668" s="7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2">
        <f t="shared" si="246"/>
        <v>42235.764340277776</v>
      </c>
      <c r="T2668" s="12">
        <f t="shared" si="247"/>
        <v>42272.875</v>
      </c>
      <c r="U2668" s="7">
        <f>Data[[#This Row],[goal]]*VLOOKUP(Data[[#This Row],[currency]], 'Exchange Rates'!$A$1:$C$14, 3, 0)</f>
        <v>10000</v>
      </c>
      <c r="V2668" s="7">
        <f>Data[[#This Row],[pledged]]*VLOOKUP(Data[[#This Row],[currency]], 'Exchange Rates'!$A$1:$C$14, 3, 0)</f>
        <v>15929.51</v>
      </c>
    </row>
    <row r="2669" spans="1:22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1.1066666666666667</v>
      </c>
      <c r="P2669" s="7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2">
        <f t="shared" si="246"/>
        <v>42380.926111111112</v>
      </c>
      <c r="T2669" s="12">
        <f t="shared" si="247"/>
        <v>42410.926111111112</v>
      </c>
      <c r="U2669" s="7">
        <f>Data[[#This Row],[goal]]*VLOOKUP(Data[[#This Row],[currency]], 'Exchange Rates'!$A$1:$C$14, 3, 0)</f>
        <v>1500</v>
      </c>
      <c r="V2669" s="7">
        <f>Data[[#This Row],[pledged]]*VLOOKUP(Data[[#This Row],[currency]], 'Exchange Rates'!$A$1:$C$14, 3, 0)</f>
        <v>1660</v>
      </c>
    </row>
    <row r="2670" spans="1:22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1.7070000000000001</v>
      </c>
      <c r="P2670" s="7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2">
        <f t="shared" si="246"/>
        <v>42275.588715277772</v>
      </c>
      <c r="T2670" s="12">
        <f t="shared" si="247"/>
        <v>42317.60555555555</v>
      </c>
      <c r="U2670" s="7">
        <f>Data[[#This Row],[goal]]*VLOOKUP(Data[[#This Row],[currency]], 'Exchange Rates'!$A$1:$C$14, 3, 0)</f>
        <v>1320</v>
      </c>
      <c r="V2670" s="7">
        <f>Data[[#This Row],[pledged]]*VLOOKUP(Data[[#This Row],[currency]], 'Exchange Rates'!$A$1:$C$14, 3, 0)</f>
        <v>2253.2400000000002</v>
      </c>
    </row>
    <row r="2671" spans="1:22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1.25125</v>
      </c>
      <c r="P2671" s="7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2">
        <f t="shared" si="246"/>
        <v>42319.035833333335</v>
      </c>
      <c r="T2671" s="12">
        <f t="shared" si="247"/>
        <v>42379.035833333335</v>
      </c>
      <c r="U2671" s="7">
        <f>Data[[#This Row],[goal]]*VLOOKUP(Data[[#This Row],[currency]], 'Exchange Rates'!$A$1:$C$14, 3, 0)</f>
        <v>800</v>
      </c>
      <c r="V2671" s="7">
        <f>Data[[#This Row],[pledged]]*VLOOKUP(Data[[#This Row],[currency]], 'Exchange Rates'!$A$1:$C$14, 3, 0)</f>
        <v>1001</v>
      </c>
    </row>
    <row r="2672" spans="1:22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6.4158609339642042E-2</v>
      </c>
      <c r="P2672" s="7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2">
        <f t="shared" si="246"/>
        <v>41821.020601851851</v>
      </c>
      <c r="T2672" s="12">
        <f t="shared" si="247"/>
        <v>41849.020601851851</v>
      </c>
      <c r="U2672" s="7">
        <f>Data[[#This Row],[goal]]*VLOOKUP(Data[[#This Row],[currency]], 'Exchange Rates'!$A$1:$C$14, 3, 0)</f>
        <v>53276.560000000005</v>
      </c>
      <c r="V2672" s="7">
        <f>Data[[#This Row],[pledged]]*VLOOKUP(Data[[#This Row],[currency]], 'Exchange Rates'!$A$1:$C$14, 3, 0)</f>
        <v>3418.15</v>
      </c>
    </row>
    <row r="2673" spans="1:22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0.11344</v>
      </c>
      <c r="P2673" s="7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2">
        <f t="shared" si="246"/>
        <v>41962.749027777783</v>
      </c>
      <c r="T2673" s="12">
        <f t="shared" si="247"/>
        <v>41992.818055555559</v>
      </c>
      <c r="U2673" s="7">
        <f>Data[[#This Row],[goal]]*VLOOKUP(Data[[#This Row],[currency]], 'Exchange Rates'!$A$1:$C$14, 3, 0)</f>
        <v>25000</v>
      </c>
      <c r="V2673" s="7">
        <f>Data[[#This Row],[pledged]]*VLOOKUP(Data[[#This Row],[currency]], 'Exchange Rates'!$A$1:$C$14, 3, 0)</f>
        <v>2836</v>
      </c>
    </row>
    <row r="2674" spans="1:22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0.33189999999999997</v>
      </c>
      <c r="P2674" s="7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2">
        <f t="shared" si="246"/>
        <v>42344.884143518517</v>
      </c>
      <c r="T2674" s="12">
        <f t="shared" si="247"/>
        <v>42366.25</v>
      </c>
      <c r="U2674" s="7">
        <f>Data[[#This Row],[goal]]*VLOOKUP(Data[[#This Row],[currency]], 'Exchange Rates'!$A$1:$C$14, 3, 0)</f>
        <v>10000</v>
      </c>
      <c r="V2674" s="7">
        <f>Data[[#This Row],[pledged]]*VLOOKUP(Data[[#This Row],[currency]], 'Exchange Rates'!$A$1:$C$14, 3, 0)</f>
        <v>3319</v>
      </c>
    </row>
    <row r="2675" spans="1:22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0.27579999999999999</v>
      </c>
      <c r="P2675" s="7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2">
        <f t="shared" si="246"/>
        <v>41912.541655092595</v>
      </c>
      <c r="T2675" s="12">
        <f t="shared" si="247"/>
        <v>41941.947916666664</v>
      </c>
      <c r="U2675" s="7">
        <f>Data[[#This Row],[goal]]*VLOOKUP(Data[[#This Row],[currency]], 'Exchange Rates'!$A$1:$C$14, 3, 0)</f>
        <v>40000</v>
      </c>
      <c r="V2675" s="7">
        <f>Data[[#This Row],[pledged]]*VLOOKUP(Data[[#This Row],[currency]], 'Exchange Rates'!$A$1:$C$14, 3, 0)</f>
        <v>11032</v>
      </c>
    </row>
    <row r="2676" spans="1:22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0.62839999999999996</v>
      </c>
      <c r="P2676" s="7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2">
        <f t="shared" si="246"/>
        <v>42529.632754629631</v>
      </c>
      <c r="T2676" s="12">
        <f t="shared" si="247"/>
        <v>42556.207638888889</v>
      </c>
      <c r="U2676" s="7">
        <f>Data[[#This Row],[goal]]*VLOOKUP(Data[[#This Row],[currency]], 'Exchange Rates'!$A$1:$C$14, 3, 0)</f>
        <v>35000</v>
      </c>
      <c r="V2676" s="7">
        <f>Data[[#This Row],[pledged]]*VLOOKUP(Data[[#This Row],[currency]], 'Exchange Rates'!$A$1:$C$14, 3, 0)</f>
        <v>21994</v>
      </c>
    </row>
    <row r="2677" spans="1:22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7.5880000000000003E-2</v>
      </c>
      <c r="P2677" s="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2">
        <f t="shared" si="246"/>
        <v>41923.857511574075</v>
      </c>
      <c r="T2677" s="12">
        <f t="shared" si="247"/>
        <v>41953.899178240739</v>
      </c>
      <c r="U2677" s="7">
        <f>Data[[#This Row],[goal]]*VLOOKUP(Data[[#This Row],[currency]], 'Exchange Rates'!$A$1:$C$14, 3, 0)</f>
        <v>25000</v>
      </c>
      <c r="V2677" s="7">
        <f>Data[[#This Row],[pledged]]*VLOOKUP(Data[[#This Row],[currency]], 'Exchange Rates'!$A$1:$C$14, 3, 0)</f>
        <v>1897</v>
      </c>
    </row>
    <row r="2678" spans="1:22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0.50380952380952382</v>
      </c>
      <c r="P2678" s="7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2">
        <f t="shared" si="246"/>
        <v>42482.624699074076</v>
      </c>
      <c r="T2678" s="12">
        <f t="shared" si="247"/>
        <v>42512.624699074076</v>
      </c>
      <c r="U2678" s="7">
        <f>Data[[#This Row],[goal]]*VLOOKUP(Data[[#This Row],[currency]], 'Exchange Rates'!$A$1:$C$14, 3, 0)</f>
        <v>2772</v>
      </c>
      <c r="V2678" s="7">
        <f>Data[[#This Row],[pledged]]*VLOOKUP(Data[[#This Row],[currency]], 'Exchange Rates'!$A$1:$C$14, 3, 0)</f>
        <v>1396.5600000000002</v>
      </c>
    </row>
    <row r="2679" spans="1:22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0.17512820512820512</v>
      </c>
      <c r="P2679" s="7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2">
        <f t="shared" si="246"/>
        <v>41793.029432870368</v>
      </c>
      <c r="T2679" s="12">
        <f t="shared" si="247"/>
        <v>41823.029432870368</v>
      </c>
      <c r="U2679" s="7">
        <f>Data[[#This Row],[goal]]*VLOOKUP(Data[[#This Row],[currency]], 'Exchange Rates'!$A$1:$C$14, 3, 0)</f>
        <v>19500</v>
      </c>
      <c r="V2679" s="7">
        <f>Data[[#This Row],[pledged]]*VLOOKUP(Data[[#This Row],[currency]], 'Exchange Rates'!$A$1:$C$14, 3, 0)</f>
        <v>3415</v>
      </c>
    </row>
    <row r="2680" spans="1:22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1.3750000000000001E-4</v>
      </c>
      <c r="P2680" s="7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2">
        <f t="shared" si="246"/>
        <v>42241.798206018517</v>
      </c>
      <c r="T2680" s="12">
        <f t="shared" si="247"/>
        <v>42271.798206018517</v>
      </c>
      <c r="U2680" s="7">
        <f>Data[[#This Row],[goal]]*VLOOKUP(Data[[#This Row],[currency]], 'Exchange Rates'!$A$1:$C$14, 3, 0)</f>
        <v>6720000</v>
      </c>
      <c r="V2680" s="7">
        <f>Data[[#This Row],[pledged]]*VLOOKUP(Data[[#This Row],[currency]], 'Exchange Rates'!$A$1:$C$14, 3, 0)</f>
        <v>924</v>
      </c>
    </row>
    <row r="2681" spans="1:22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3.3E-3</v>
      </c>
      <c r="P2681" s="7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2">
        <f t="shared" si="246"/>
        <v>42033.001087962963</v>
      </c>
      <c r="T2681" s="12">
        <f t="shared" si="247"/>
        <v>42063.001087962963</v>
      </c>
      <c r="U2681" s="7">
        <f>Data[[#This Row],[goal]]*VLOOKUP(Data[[#This Row],[currency]], 'Exchange Rates'!$A$1:$C$14, 3, 0)</f>
        <v>40000</v>
      </c>
      <c r="V2681" s="7">
        <f>Data[[#This Row],[pledged]]*VLOOKUP(Data[[#This Row],[currency]], 'Exchange Rates'!$A$1:$C$14, 3, 0)</f>
        <v>132</v>
      </c>
    </row>
    <row r="2682" spans="1:22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8.6250000000000007E-3</v>
      </c>
      <c r="P2682" s="7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2">
        <f t="shared" si="246"/>
        <v>42436.211701388893</v>
      </c>
      <c r="T2682" s="12">
        <f t="shared" si="247"/>
        <v>42466.170034722221</v>
      </c>
      <c r="U2682" s="7">
        <f>Data[[#This Row],[goal]]*VLOOKUP(Data[[#This Row],[currency]], 'Exchange Rates'!$A$1:$C$14, 3, 0)</f>
        <v>26880</v>
      </c>
      <c r="V2682" s="7">
        <f>Data[[#This Row],[pledged]]*VLOOKUP(Data[[#This Row],[currency]], 'Exchange Rates'!$A$1:$C$14, 3, 0)</f>
        <v>231.84</v>
      </c>
    </row>
    <row r="2683" spans="1:22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6.875E-3</v>
      </c>
      <c r="P2683" s="7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2">
        <f t="shared" si="246"/>
        <v>41805.895254629628</v>
      </c>
      <c r="T2683" s="12">
        <f t="shared" si="247"/>
        <v>41830.895254629628</v>
      </c>
      <c r="U2683" s="7">
        <f>Data[[#This Row],[goal]]*VLOOKUP(Data[[#This Row],[currency]], 'Exchange Rates'!$A$1:$C$14, 3, 0)</f>
        <v>8000</v>
      </c>
      <c r="V2683" s="7">
        <f>Data[[#This Row],[pledged]]*VLOOKUP(Data[[#This Row],[currency]], 'Exchange Rates'!$A$1:$C$14, 3, 0)</f>
        <v>55</v>
      </c>
    </row>
    <row r="2684" spans="1:22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0.28299999999999997</v>
      </c>
      <c r="P2684" s="7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2">
        <f t="shared" si="246"/>
        <v>41932.871990740743</v>
      </c>
      <c r="T2684" s="12">
        <f t="shared" si="247"/>
        <v>41965.249305555553</v>
      </c>
      <c r="U2684" s="7">
        <f>Data[[#This Row],[goal]]*VLOOKUP(Data[[#This Row],[currency]], 'Exchange Rates'!$A$1:$C$14, 3, 0)</f>
        <v>6000</v>
      </c>
      <c r="V2684" s="7">
        <f>Data[[#This Row],[pledged]]*VLOOKUP(Data[[#This Row],[currency]], 'Exchange Rates'!$A$1:$C$14, 3, 0)</f>
        <v>1698</v>
      </c>
    </row>
    <row r="2685" spans="1:22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2.3999999999999998E-3</v>
      </c>
      <c r="P2685" s="7">
        <f t="shared" si="249"/>
        <v>12</v>
      </c>
      <c r="Q2685" t="str">
        <f t="shared" si="250"/>
        <v>food</v>
      </c>
      <c r="R2685" t="str">
        <f t="shared" si="251"/>
        <v>food trucks</v>
      </c>
      <c r="S2685" s="12">
        <f t="shared" si="246"/>
        <v>42034.75509259259</v>
      </c>
      <c r="T2685" s="12">
        <f t="shared" si="247"/>
        <v>42064.75509259259</v>
      </c>
      <c r="U2685" s="7">
        <f>Data[[#This Row],[goal]]*VLOOKUP(Data[[#This Row],[currency]], 'Exchange Rates'!$A$1:$C$14, 3, 0)</f>
        <v>15000</v>
      </c>
      <c r="V2685" s="7">
        <f>Data[[#This Row],[pledged]]*VLOOKUP(Data[[#This Row],[currency]], 'Exchange Rates'!$A$1:$C$14, 3, 0)</f>
        <v>36</v>
      </c>
    </row>
    <row r="2686" spans="1:22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1.1428571428571429E-2</v>
      </c>
      <c r="P2686" s="7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2">
        <f t="shared" si="246"/>
        <v>41820.914641203701</v>
      </c>
      <c r="T2686" s="12">
        <f t="shared" si="247"/>
        <v>41860.914641203701</v>
      </c>
      <c r="U2686" s="7">
        <f>Data[[#This Row],[goal]]*VLOOKUP(Data[[#This Row],[currency]], 'Exchange Rates'!$A$1:$C$14, 3, 0)</f>
        <v>70000</v>
      </c>
      <c r="V2686" s="7">
        <f>Data[[#This Row],[pledged]]*VLOOKUP(Data[[#This Row],[currency]], 'Exchange Rates'!$A$1:$C$14, 3, 0)</f>
        <v>800</v>
      </c>
    </row>
    <row r="2687" spans="1:22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2.0000000000000001E-4</v>
      </c>
      <c r="P2687" s="7">
        <f t="shared" si="249"/>
        <v>10</v>
      </c>
      <c r="Q2687" t="str">
        <f t="shared" si="250"/>
        <v>food</v>
      </c>
      <c r="R2687" t="str">
        <f t="shared" si="251"/>
        <v>food trucks</v>
      </c>
      <c r="S2687" s="12">
        <f t="shared" si="246"/>
        <v>42061.69594907407</v>
      </c>
      <c r="T2687" s="12">
        <f t="shared" si="247"/>
        <v>42121.654282407413</v>
      </c>
      <c r="U2687" s="7">
        <f>Data[[#This Row],[goal]]*VLOOKUP(Data[[#This Row],[currency]], 'Exchange Rates'!$A$1:$C$14, 3, 0)</f>
        <v>50000</v>
      </c>
      <c r="V2687" s="7">
        <f>Data[[#This Row],[pledged]]*VLOOKUP(Data[[#This Row],[currency]], 'Exchange Rates'!$A$1:$C$14, 3, 0)</f>
        <v>10</v>
      </c>
    </row>
    <row r="2688" spans="1:22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 s="7">
        <f t="shared" si="249"/>
        <v>0</v>
      </c>
      <c r="Q2688" t="str">
        <f t="shared" si="250"/>
        <v>food</v>
      </c>
      <c r="R2688" t="str">
        <f t="shared" si="251"/>
        <v>food trucks</v>
      </c>
      <c r="S2688" s="12">
        <f t="shared" si="246"/>
        <v>41892.974803240737</v>
      </c>
      <c r="T2688" s="12">
        <f t="shared" si="247"/>
        <v>41912.974803240737</v>
      </c>
      <c r="U2688" s="7">
        <f>Data[[#This Row],[goal]]*VLOOKUP(Data[[#This Row],[currency]], 'Exchange Rates'!$A$1:$C$14, 3, 0)</f>
        <v>30000</v>
      </c>
      <c r="V2688" s="7">
        <f>Data[[#This Row],[pledged]]*VLOOKUP(Data[[#This Row],[currency]], 'Exchange Rates'!$A$1:$C$14, 3, 0)</f>
        <v>0</v>
      </c>
    </row>
    <row r="2689" spans="1:22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 s="7">
        <f t="shared" si="249"/>
        <v>0</v>
      </c>
      <c r="Q2689" t="str">
        <f t="shared" si="250"/>
        <v>food</v>
      </c>
      <c r="R2689" t="str">
        <f t="shared" si="251"/>
        <v>food trucks</v>
      </c>
      <c r="S2689" s="12">
        <f t="shared" si="246"/>
        <v>42154.64025462963</v>
      </c>
      <c r="T2689" s="12">
        <f t="shared" si="247"/>
        <v>42184.64025462963</v>
      </c>
      <c r="U2689" s="7">
        <f>Data[[#This Row],[goal]]*VLOOKUP(Data[[#This Row],[currency]], 'Exchange Rates'!$A$1:$C$14, 3, 0)</f>
        <v>15000</v>
      </c>
      <c r="V2689" s="7">
        <f>Data[[#This Row],[pledged]]*VLOOKUP(Data[[#This Row],[currency]], 'Exchange Rates'!$A$1:$C$14, 3, 0)</f>
        <v>0</v>
      </c>
    </row>
    <row r="2690" spans="1:22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1.48E-3</v>
      </c>
      <c r="P2690" s="7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2">
        <f t="shared" ref="S2690:S2753" si="252">(((J2690/60)/60)/24)+DATE(1970,1,1)</f>
        <v>42028.118865740747</v>
      </c>
      <c r="T2690" s="12">
        <f t="shared" ref="T2690:T2753" si="253">(((I2690/60)/60)/24)+DATE(1970,1,1)</f>
        <v>42059.125</v>
      </c>
      <c r="U2690" s="7">
        <f>Data[[#This Row],[goal]]*VLOOKUP(Data[[#This Row],[currency]], 'Exchange Rates'!$A$1:$C$14, 3, 0)</f>
        <v>50000</v>
      </c>
      <c r="V2690" s="7">
        <f>Data[[#This Row],[pledged]]*VLOOKUP(Data[[#This Row],[currency]], 'Exchange Rates'!$A$1:$C$14, 3, 0)</f>
        <v>74</v>
      </c>
    </row>
    <row r="2691" spans="1:22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E2691/D2691</f>
        <v>2.8571428571428571E-5</v>
      </c>
      <c r="P2691" s="7">
        <f t="shared" ref="P2691:P2754" si="255">IF(L2691 = 0, 0, E2691/L2691)</f>
        <v>1</v>
      </c>
      <c r="Q2691" t="str">
        <f t="shared" ref="Q2691:Q2754" si="256">MID(N2691, 1, FIND("/", N2691)-1)</f>
        <v>food</v>
      </c>
      <c r="R2691" t="str">
        <f t="shared" ref="R2691:R2754" si="257">MID(N2691,  FIND("/", N2691)+1, 100)</f>
        <v>food trucks</v>
      </c>
      <c r="S2691" s="12">
        <f t="shared" si="252"/>
        <v>42551.961689814809</v>
      </c>
      <c r="T2691" s="12">
        <f t="shared" si="253"/>
        <v>42581.961689814809</v>
      </c>
      <c r="U2691" s="7">
        <f>Data[[#This Row],[goal]]*VLOOKUP(Data[[#This Row],[currency]], 'Exchange Rates'!$A$1:$C$14, 3, 0)</f>
        <v>35000</v>
      </c>
      <c r="V2691" s="7">
        <f>Data[[#This Row],[pledged]]*VLOOKUP(Data[[#This Row],[currency]], 'Exchange Rates'!$A$1:$C$14, 3, 0)</f>
        <v>1</v>
      </c>
    </row>
    <row r="2692" spans="1:22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0.107325</v>
      </c>
      <c r="P2692" s="7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2">
        <f t="shared" si="252"/>
        <v>42113.105046296296</v>
      </c>
      <c r="T2692" s="12">
        <f t="shared" si="253"/>
        <v>42158.105046296296</v>
      </c>
      <c r="U2692" s="7">
        <f>Data[[#This Row],[goal]]*VLOOKUP(Data[[#This Row],[currency]], 'Exchange Rates'!$A$1:$C$14, 3, 0)</f>
        <v>80000</v>
      </c>
      <c r="V2692" s="7">
        <f>Data[[#This Row],[pledged]]*VLOOKUP(Data[[#This Row],[currency]], 'Exchange Rates'!$A$1:$C$14, 3, 0)</f>
        <v>8586</v>
      </c>
    </row>
    <row r="2693" spans="1:22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5.3846153846153844E-4</v>
      </c>
      <c r="P2693" s="7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2">
        <f t="shared" si="252"/>
        <v>42089.724039351851</v>
      </c>
      <c r="T2693" s="12">
        <f t="shared" si="253"/>
        <v>42134.724039351851</v>
      </c>
      <c r="U2693" s="7">
        <f>Data[[#This Row],[goal]]*VLOOKUP(Data[[#This Row],[currency]], 'Exchange Rates'!$A$1:$C$14, 3, 0)</f>
        <v>85800</v>
      </c>
      <c r="V2693" s="7">
        <f>Data[[#This Row],[pledged]]*VLOOKUP(Data[[#This Row],[currency]], 'Exchange Rates'!$A$1:$C$14, 3, 0)</f>
        <v>46.2</v>
      </c>
    </row>
    <row r="2694" spans="1:22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7.1428571428571426E-3</v>
      </c>
      <c r="P2694" s="7">
        <f t="shared" si="255"/>
        <v>25</v>
      </c>
      <c r="Q2694" t="str">
        <f t="shared" si="256"/>
        <v>food</v>
      </c>
      <c r="R2694" t="str">
        <f t="shared" si="257"/>
        <v>food trucks</v>
      </c>
      <c r="S2694" s="12">
        <f t="shared" si="252"/>
        <v>42058.334027777775</v>
      </c>
      <c r="T2694" s="12">
        <f t="shared" si="253"/>
        <v>42088.292361111111</v>
      </c>
      <c r="U2694" s="7">
        <f>Data[[#This Row],[goal]]*VLOOKUP(Data[[#This Row],[currency]], 'Exchange Rates'!$A$1:$C$14, 3, 0)</f>
        <v>3500</v>
      </c>
      <c r="V2694" s="7">
        <f>Data[[#This Row],[pledged]]*VLOOKUP(Data[[#This Row],[currency]], 'Exchange Rates'!$A$1:$C$14, 3, 0)</f>
        <v>25</v>
      </c>
    </row>
    <row r="2695" spans="1:22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8.0000000000000002E-3</v>
      </c>
      <c r="P2695" s="7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2">
        <f t="shared" si="252"/>
        <v>41834.138495370367</v>
      </c>
      <c r="T2695" s="12">
        <f t="shared" si="253"/>
        <v>41864.138495370367</v>
      </c>
      <c r="U2695" s="7">
        <f>Data[[#This Row],[goal]]*VLOOKUP(Data[[#This Row],[currency]], 'Exchange Rates'!$A$1:$C$14, 3, 0)</f>
        <v>5000</v>
      </c>
      <c r="V2695" s="7">
        <f>Data[[#This Row],[pledged]]*VLOOKUP(Data[[#This Row],[currency]], 'Exchange Rates'!$A$1:$C$14, 3, 0)</f>
        <v>40</v>
      </c>
    </row>
    <row r="2696" spans="1:22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3.3333333333333335E-5</v>
      </c>
      <c r="P2696" s="7">
        <f t="shared" si="255"/>
        <v>1</v>
      </c>
      <c r="Q2696" t="str">
        <f t="shared" si="256"/>
        <v>food</v>
      </c>
      <c r="R2696" t="str">
        <f t="shared" si="257"/>
        <v>food trucks</v>
      </c>
      <c r="S2696" s="12">
        <f t="shared" si="252"/>
        <v>41878.140497685185</v>
      </c>
      <c r="T2696" s="12">
        <f t="shared" si="253"/>
        <v>41908.140497685185</v>
      </c>
      <c r="U2696" s="7">
        <f>Data[[#This Row],[goal]]*VLOOKUP(Data[[#This Row],[currency]], 'Exchange Rates'!$A$1:$C$14, 3, 0)</f>
        <v>30000</v>
      </c>
      <c r="V2696" s="7">
        <f>Data[[#This Row],[pledged]]*VLOOKUP(Data[[#This Row],[currency]], 'Exchange Rates'!$A$1:$C$14, 3, 0)</f>
        <v>1</v>
      </c>
    </row>
    <row r="2697" spans="1:22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4.7333333333333333E-3</v>
      </c>
      <c r="P2697" s="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2">
        <f t="shared" si="252"/>
        <v>42048.181921296295</v>
      </c>
      <c r="T2697" s="12">
        <f t="shared" si="253"/>
        <v>42108.14025462963</v>
      </c>
      <c r="U2697" s="7">
        <f>Data[[#This Row],[goal]]*VLOOKUP(Data[[#This Row],[currency]], 'Exchange Rates'!$A$1:$C$14, 3, 0)</f>
        <v>15000</v>
      </c>
      <c r="V2697" s="7">
        <f>Data[[#This Row],[pledged]]*VLOOKUP(Data[[#This Row],[currency]], 'Exchange Rates'!$A$1:$C$14, 3, 0)</f>
        <v>71</v>
      </c>
    </row>
    <row r="2698" spans="1:22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5.6500000000000002E-2</v>
      </c>
      <c r="P2698" s="7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2">
        <f t="shared" si="252"/>
        <v>41964.844444444447</v>
      </c>
      <c r="T2698" s="12">
        <f t="shared" si="253"/>
        <v>41998.844444444447</v>
      </c>
      <c r="U2698" s="7">
        <f>Data[[#This Row],[goal]]*VLOOKUP(Data[[#This Row],[currency]], 'Exchange Rates'!$A$1:$C$14, 3, 0)</f>
        <v>60000</v>
      </c>
      <c r="V2698" s="7">
        <f>Data[[#This Row],[pledged]]*VLOOKUP(Data[[#This Row],[currency]], 'Exchange Rates'!$A$1:$C$14, 3, 0)</f>
        <v>3390</v>
      </c>
    </row>
    <row r="2699" spans="1:22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0.26352173913043481</v>
      </c>
      <c r="P2699" s="7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2">
        <f t="shared" si="252"/>
        <v>42187.940081018518</v>
      </c>
      <c r="T2699" s="12">
        <f t="shared" si="253"/>
        <v>42218.916666666672</v>
      </c>
      <c r="U2699" s="7">
        <f>Data[[#This Row],[goal]]*VLOOKUP(Data[[#This Row],[currency]], 'Exchange Rates'!$A$1:$C$14, 3, 0)</f>
        <v>23000</v>
      </c>
      <c r="V2699" s="7">
        <f>Data[[#This Row],[pledged]]*VLOOKUP(Data[[#This Row],[currency]], 'Exchange Rates'!$A$1:$C$14, 3, 0)</f>
        <v>6061</v>
      </c>
    </row>
    <row r="2700" spans="1:22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3.2512500000000002E-3</v>
      </c>
      <c r="P2700" s="7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2">
        <f t="shared" si="252"/>
        <v>41787.898240740738</v>
      </c>
      <c r="T2700" s="12">
        <f t="shared" si="253"/>
        <v>41817.898240740738</v>
      </c>
      <c r="U2700" s="7">
        <f>Data[[#This Row],[goal]]*VLOOKUP(Data[[#This Row],[currency]], 'Exchange Rates'!$A$1:$C$14, 3, 0)</f>
        <v>8000</v>
      </c>
      <c r="V2700" s="7">
        <f>Data[[#This Row],[pledged]]*VLOOKUP(Data[[#This Row],[currency]], 'Exchange Rates'!$A$1:$C$14, 3, 0)</f>
        <v>26.01</v>
      </c>
    </row>
    <row r="2701" spans="1:22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 s="7">
        <f t="shared" si="255"/>
        <v>0</v>
      </c>
      <c r="Q2701" t="str">
        <f t="shared" si="256"/>
        <v>food</v>
      </c>
      <c r="R2701" t="str">
        <f t="shared" si="257"/>
        <v>food trucks</v>
      </c>
      <c r="S2701" s="12">
        <f t="shared" si="252"/>
        <v>41829.896562499998</v>
      </c>
      <c r="T2701" s="12">
        <f t="shared" si="253"/>
        <v>41859.896562499998</v>
      </c>
      <c r="U2701" s="7">
        <f>Data[[#This Row],[goal]]*VLOOKUP(Data[[#This Row],[currency]], 'Exchange Rates'!$A$1:$C$14, 3, 0)</f>
        <v>2.64</v>
      </c>
      <c r="V2701" s="7">
        <f>Data[[#This Row],[pledged]]*VLOOKUP(Data[[#This Row],[currency]], 'Exchange Rates'!$A$1:$C$14, 3, 0)</f>
        <v>0</v>
      </c>
    </row>
    <row r="2702" spans="1:22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7.0007000700070005E-3</v>
      </c>
      <c r="P2702" s="7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2">
        <f t="shared" si="252"/>
        <v>41870.87467592593</v>
      </c>
      <c r="T2702" s="12">
        <f t="shared" si="253"/>
        <v>41900.87467592593</v>
      </c>
      <c r="U2702" s="7">
        <f>Data[[#This Row],[goal]]*VLOOKUP(Data[[#This Row],[currency]], 'Exchange Rates'!$A$1:$C$14, 3, 0)</f>
        <v>9999</v>
      </c>
      <c r="V2702" s="7">
        <f>Data[[#This Row],[pledged]]*VLOOKUP(Data[[#This Row],[currency]], 'Exchange Rates'!$A$1:$C$14, 3, 0)</f>
        <v>70</v>
      </c>
    </row>
    <row r="2703" spans="1:22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0.46176470588235297</v>
      </c>
      <c r="P2703" s="7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2">
        <f t="shared" si="252"/>
        <v>42801.774699074071</v>
      </c>
      <c r="T2703" s="12">
        <f t="shared" si="253"/>
        <v>42832.733032407406</v>
      </c>
      <c r="U2703" s="7">
        <f>Data[[#This Row],[goal]]*VLOOKUP(Data[[#This Row],[currency]], 'Exchange Rates'!$A$1:$C$14, 3, 0)</f>
        <v>2856</v>
      </c>
      <c r="V2703" s="7">
        <f>Data[[#This Row],[pledged]]*VLOOKUP(Data[[#This Row],[currency]], 'Exchange Rates'!$A$1:$C$14, 3, 0)</f>
        <v>1318.8</v>
      </c>
    </row>
    <row r="2704" spans="1:22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0.34410000000000002</v>
      </c>
      <c r="P2704" s="7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2">
        <f t="shared" si="252"/>
        <v>42800.801817129628</v>
      </c>
      <c r="T2704" s="12">
        <f t="shared" si="253"/>
        <v>42830.760150462964</v>
      </c>
      <c r="U2704" s="7">
        <f>Data[[#This Row],[goal]]*VLOOKUP(Data[[#This Row],[currency]], 'Exchange Rates'!$A$1:$C$14, 3, 0)</f>
        <v>10000</v>
      </c>
      <c r="V2704" s="7">
        <f>Data[[#This Row],[pledged]]*VLOOKUP(Data[[#This Row],[currency]], 'Exchange Rates'!$A$1:$C$14, 3, 0)</f>
        <v>3441</v>
      </c>
    </row>
    <row r="2705" spans="1:22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1.0375000000000001</v>
      </c>
      <c r="P2705" s="7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2">
        <f t="shared" si="252"/>
        <v>42756.690162037034</v>
      </c>
      <c r="T2705" s="12">
        <f t="shared" si="253"/>
        <v>42816.648495370369</v>
      </c>
      <c r="U2705" s="7">
        <f>Data[[#This Row],[goal]]*VLOOKUP(Data[[#This Row],[currency]], 'Exchange Rates'!$A$1:$C$14, 3, 0)</f>
        <v>845600</v>
      </c>
      <c r="V2705" s="7">
        <f>Data[[#This Row],[pledged]]*VLOOKUP(Data[[#This Row],[currency]], 'Exchange Rates'!$A$1:$C$14, 3, 0)</f>
        <v>877310</v>
      </c>
    </row>
    <row r="2706" spans="1:22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6.0263157894736845E-2</v>
      </c>
      <c r="P2706" s="7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2">
        <f t="shared" si="252"/>
        <v>42787.862430555557</v>
      </c>
      <c r="T2706" s="12">
        <f t="shared" si="253"/>
        <v>42830.820763888885</v>
      </c>
      <c r="U2706" s="7">
        <f>Data[[#This Row],[goal]]*VLOOKUP(Data[[#This Row],[currency]], 'Exchange Rates'!$A$1:$C$14, 3, 0)</f>
        <v>19000</v>
      </c>
      <c r="V2706" s="7">
        <f>Data[[#This Row],[pledged]]*VLOOKUP(Data[[#This Row],[currency]], 'Exchange Rates'!$A$1:$C$14, 3, 0)</f>
        <v>1145</v>
      </c>
    </row>
    <row r="2707" spans="1:22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0.10539393939393939</v>
      </c>
      <c r="P2707" s="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2">
        <f t="shared" si="252"/>
        <v>42773.916180555556</v>
      </c>
      <c r="T2707" s="12">
        <f t="shared" si="253"/>
        <v>42818.874513888892</v>
      </c>
      <c r="U2707" s="7">
        <f>Data[[#This Row],[goal]]*VLOOKUP(Data[[#This Row],[currency]], 'Exchange Rates'!$A$1:$C$14, 3, 0)</f>
        <v>16500</v>
      </c>
      <c r="V2707" s="7">
        <f>Data[[#This Row],[pledged]]*VLOOKUP(Data[[#This Row],[currency]], 'Exchange Rates'!$A$1:$C$14, 3, 0)</f>
        <v>1739</v>
      </c>
    </row>
    <row r="2708" spans="1:22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1.1229714285714285</v>
      </c>
      <c r="P2708" s="7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2">
        <f t="shared" si="252"/>
        <v>41899.294942129629</v>
      </c>
      <c r="T2708" s="12">
        <f t="shared" si="253"/>
        <v>41928.290972222225</v>
      </c>
      <c r="U2708" s="7">
        <f>Data[[#This Row],[goal]]*VLOOKUP(Data[[#This Row],[currency]], 'Exchange Rates'!$A$1:$C$14, 3, 0)</f>
        <v>35000</v>
      </c>
      <c r="V2708" s="7">
        <f>Data[[#This Row],[pledged]]*VLOOKUP(Data[[#This Row],[currency]], 'Exchange Rates'!$A$1:$C$14, 3, 0)</f>
        <v>39304</v>
      </c>
    </row>
    <row r="2709" spans="1:22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3.50844625</v>
      </c>
      <c r="P2709" s="7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2">
        <f t="shared" si="252"/>
        <v>41391.782905092594</v>
      </c>
      <c r="T2709" s="12">
        <f t="shared" si="253"/>
        <v>41421.290972222225</v>
      </c>
      <c r="U2709" s="7">
        <f>Data[[#This Row],[goal]]*VLOOKUP(Data[[#This Row],[currency]], 'Exchange Rates'!$A$1:$C$14, 3, 0)</f>
        <v>8000</v>
      </c>
      <c r="V2709" s="7">
        <f>Data[[#This Row],[pledged]]*VLOOKUP(Data[[#This Row],[currency]], 'Exchange Rates'!$A$1:$C$14, 3, 0)</f>
        <v>28067.57</v>
      </c>
    </row>
    <row r="2710" spans="1:22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2.3321535</v>
      </c>
      <c r="P2710" s="7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2">
        <f t="shared" si="252"/>
        <v>42512.698217592595</v>
      </c>
      <c r="T2710" s="12">
        <f t="shared" si="253"/>
        <v>42572.698217592595</v>
      </c>
      <c r="U2710" s="7">
        <f>Data[[#This Row],[goal]]*VLOOKUP(Data[[#This Row],[currency]], 'Exchange Rates'!$A$1:$C$14, 3, 0)</f>
        <v>15400</v>
      </c>
      <c r="V2710" s="7">
        <f>Data[[#This Row],[pledged]]*VLOOKUP(Data[[#This Row],[currency]], 'Exchange Rates'!$A$1:$C$14, 3, 0)</f>
        <v>35915.1639</v>
      </c>
    </row>
    <row r="2711" spans="1:22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1.01606</v>
      </c>
      <c r="P2711" s="7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2">
        <f t="shared" si="252"/>
        <v>42612.149780092594</v>
      </c>
      <c r="T2711" s="12">
        <f t="shared" si="253"/>
        <v>42647.165972222225</v>
      </c>
      <c r="U2711" s="7">
        <f>Data[[#This Row],[goal]]*VLOOKUP(Data[[#This Row],[currency]], 'Exchange Rates'!$A$1:$C$14, 3, 0)</f>
        <v>50000</v>
      </c>
      <c r="V2711" s="7">
        <f>Data[[#This Row],[pledged]]*VLOOKUP(Data[[#This Row],[currency]], 'Exchange Rates'!$A$1:$C$14, 3, 0)</f>
        <v>50803</v>
      </c>
    </row>
    <row r="2712" spans="1:22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1.5390035000000002</v>
      </c>
      <c r="P2712" s="7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2">
        <f t="shared" si="252"/>
        <v>41828.229490740741</v>
      </c>
      <c r="T2712" s="12">
        <f t="shared" si="253"/>
        <v>41860.083333333336</v>
      </c>
      <c r="U2712" s="7">
        <f>Data[[#This Row],[goal]]*VLOOKUP(Data[[#This Row],[currency]], 'Exchange Rates'!$A$1:$C$14, 3, 0)</f>
        <v>60000</v>
      </c>
      <c r="V2712" s="7">
        <f>Data[[#This Row],[pledged]]*VLOOKUP(Data[[#This Row],[currency]], 'Exchange Rates'!$A$1:$C$14, 3, 0)</f>
        <v>92340.21</v>
      </c>
    </row>
    <row r="2713" spans="1:22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1.007161125319693</v>
      </c>
      <c r="P2713" s="7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2">
        <f t="shared" si="252"/>
        <v>41780.745254629634</v>
      </c>
      <c r="T2713" s="12">
        <f t="shared" si="253"/>
        <v>41810.917361111111</v>
      </c>
      <c r="U2713" s="7">
        <f>Data[[#This Row],[goal]]*VLOOKUP(Data[[#This Row],[currency]], 'Exchange Rates'!$A$1:$C$14, 3, 0)</f>
        <v>3010.7000000000003</v>
      </c>
      <c r="V2713" s="7">
        <f>Data[[#This Row],[pledged]]*VLOOKUP(Data[[#This Row],[currency]], 'Exchange Rates'!$A$1:$C$14, 3, 0)</f>
        <v>3032.26</v>
      </c>
    </row>
    <row r="2714" spans="1:22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1.3138181818181818</v>
      </c>
      <c r="P2714" s="7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2">
        <f t="shared" si="252"/>
        <v>41432.062037037038</v>
      </c>
      <c r="T2714" s="12">
        <f t="shared" si="253"/>
        <v>41468.75</v>
      </c>
      <c r="U2714" s="7">
        <f>Data[[#This Row],[goal]]*VLOOKUP(Data[[#This Row],[currency]], 'Exchange Rates'!$A$1:$C$14, 3, 0)</f>
        <v>5500</v>
      </c>
      <c r="V2714" s="7">
        <f>Data[[#This Row],[pledged]]*VLOOKUP(Data[[#This Row],[currency]], 'Exchange Rates'!$A$1:$C$14, 3, 0)</f>
        <v>7226</v>
      </c>
    </row>
    <row r="2715" spans="1:22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1.0224133333333334</v>
      </c>
      <c r="P2715" s="7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2">
        <f t="shared" si="252"/>
        <v>42322.653749999998</v>
      </c>
      <c r="T2715" s="12">
        <f t="shared" si="253"/>
        <v>42362.653749999998</v>
      </c>
      <c r="U2715" s="7">
        <f>Data[[#This Row],[goal]]*VLOOKUP(Data[[#This Row],[currency]], 'Exchange Rates'!$A$1:$C$14, 3, 0)</f>
        <v>150000</v>
      </c>
      <c r="V2715" s="7">
        <f>Data[[#This Row],[pledged]]*VLOOKUP(Data[[#This Row],[currency]], 'Exchange Rates'!$A$1:$C$14, 3, 0)</f>
        <v>153362</v>
      </c>
    </row>
    <row r="2716" spans="1:22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1.1635599999999999</v>
      </c>
      <c r="P2716" s="7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2">
        <f t="shared" si="252"/>
        <v>42629.655046296291</v>
      </c>
      <c r="T2716" s="12">
        <f t="shared" si="253"/>
        <v>42657.958333333328</v>
      </c>
      <c r="U2716" s="7">
        <f>Data[[#This Row],[goal]]*VLOOKUP(Data[[#This Row],[currency]], 'Exchange Rates'!$A$1:$C$14, 3, 0)</f>
        <v>25000</v>
      </c>
      <c r="V2716" s="7">
        <f>Data[[#This Row],[pledged]]*VLOOKUP(Data[[#This Row],[currency]], 'Exchange Rates'!$A$1:$C$14, 3, 0)</f>
        <v>29089</v>
      </c>
    </row>
    <row r="2717" spans="1:22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2.6462241666666664</v>
      </c>
      <c r="P2717" s="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2">
        <f t="shared" si="252"/>
        <v>42387.398472222223</v>
      </c>
      <c r="T2717" s="12">
        <f t="shared" si="253"/>
        <v>42421.398472222223</v>
      </c>
      <c r="U2717" s="7">
        <f>Data[[#This Row],[goal]]*VLOOKUP(Data[[#This Row],[currency]], 'Exchange Rates'!$A$1:$C$14, 3, 0)</f>
        <v>12000</v>
      </c>
      <c r="V2717" s="7">
        <f>Data[[#This Row],[pledged]]*VLOOKUP(Data[[#This Row],[currency]], 'Exchange Rates'!$A$1:$C$14, 3, 0)</f>
        <v>31754.69</v>
      </c>
    </row>
    <row r="2718" spans="1:22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1.1998010000000001</v>
      </c>
      <c r="P2718" s="7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2">
        <f t="shared" si="252"/>
        <v>42255.333252314813</v>
      </c>
      <c r="T2718" s="12">
        <f t="shared" si="253"/>
        <v>42285.333252314813</v>
      </c>
      <c r="U2718" s="7">
        <f>Data[[#This Row],[goal]]*VLOOKUP(Data[[#This Row],[currency]], 'Exchange Rates'!$A$1:$C$14, 3, 0)</f>
        <v>8400</v>
      </c>
      <c r="V2718" s="7">
        <f>Data[[#This Row],[pledged]]*VLOOKUP(Data[[#This Row],[currency]], 'Exchange Rates'!$A$1:$C$14, 3, 0)</f>
        <v>10078.3284</v>
      </c>
    </row>
    <row r="2719" spans="1:22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1.2010400000000001</v>
      </c>
      <c r="P2719" s="7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2">
        <f t="shared" si="252"/>
        <v>41934.914918981485</v>
      </c>
      <c r="T2719" s="12">
        <f t="shared" si="253"/>
        <v>41979.956585648149</v>
      </c>
      <c r="U2719" s="7">
        <f>Data[[#This Row],[goal]]*VLOOKUP(Data[[#This Row],[currency]], 'Exchange Rates'!$A$1:$C$14, 3, 0)</f>
        <v>25000</v>
      </c>
      <c r="V2719" s="7">
        <f>Data[[#This Row],[pledged]]*VLOOKUP(Data[[#This Row],[currency]], 'Exchange Rates'!$A$1:$C$14, 3, 0)</f>
        <v>30026</v>
      </c>
    </row>
    <row r="2720" spans="1:22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1.0358333333333334</v>
      </c>
      <c r="P2720" s="7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2">
        <f t="shared" si="252"/>
        <v>42465.596585648149</v>
      </c>
      <c r="T2720" s="12">
        <f t="shared" si="253"/>
        <v>42493.958333333328</v>
      </c>
      <c r="U2720" s="7">
        <f>Data[[#This Row],[goal]]*VLOOKUP(Data[[#This Row],[currency]], 'Exchange Rates'!$A$1:$C$14, 3, 0)</f>
        <v>18000</v>
      </c>
      <c r="V2720" s="7">
        <f>Data[[#This Row],[pledged]]*VLOOKUP(Data[[#This Row],[currency]], 'Exchange Rates'!$A$1:$C$14, 3, 0)</f>
        <v>18645</v>
      </c>
    </row>
    <row r="2721" spans="1:22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1.0883333333333334</v>
      </c>
      <c r="P2721" s="7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2">
        <f t="shared" si="252"/>
        <v>42418.031180555554</v>
      </c>
      <c r="T2721" s="12">
        <f t="shared" si="253"/>
        <v>42477.989513888882</v>
      </c>
      <c r="U2721" s="7">
        <f>Data[[#This Row],[goal]]*VLOOKUP(Data[[#This Row],[currency]], 'Exchange Rates'!$A$1:$C$14, 3, 0)</f>
        <v>6000</v>
      </c>
      <c r="V2721" s="7">
        <f>Data[[#This Row],[pledged]]*VLOOKUP(Data[[#This Row],[currency]], 'Exchange Rates'!$A$1:$C$14, 3, 0)</f>
        <v>6530</v>
      </c>
    </row>
    <row r="2722" spans="1:22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1.1812400000000001</v>
      </c>
      <c r="P2722" s="7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2">
        <f t="shared" si="252"/>
        <v>42655.465891203698</v>
      </c>
      <c r="T2722" s="12">
        <f t="shared" si="253"/>
        <v>42685.507557870369</v>
      </c>
      <c r="U2722" s="7">
        <f>Data[[#This Row],[goal]]*VLOOKUP(Data[[#This Row],[currency]], 'Exchange Rates'!$A$1:$C$14, 3, 0)</f>
        <v>25000</v>
      </c>
      <c r="V2722" s="7">
        <f>Data[[#This Row],[pledged]]*VLOOKUP(Data[[#This Row],[currency]], 'Exchange Rates'!$A$1:$C$14, 3, 0)</f>
        <v>29531</v>
      </c>
    </row>
    <row r="2723" spans="1:22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14.62</v>
      </c>
      <c r="P2723" s="7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2">
        <f t="shared" si="252"/>
        <v>41493.543958333335</v>
      </c>
      <c r="T2723" s="12">
        <f t="shared" si="253"/>
        <v>41523.791666666664</v>
      </c>
      <c r="U2723" s="7">
        <f>Data[[#This Row],[goal]]*VLOOKUP(Data[[#This Row],[currency]], 'Exchange Rates'!$A$1:$C$14, 3, 0)</f>
        <v>577.5</v>
      </c>
      <c r="V2723" s="7">
        <f>Data[[#This Row],[pledged]]*VLOOKUP(Data[[#This Row],[currency]], 'Exchange Rates'!$A$1:$C$14, 3, 0)</f>
        <v>8443.0500000000011</v>
      </c>
    </row>
    <row r="2724" spans="1:22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2.5253999999999999</v>
      </c>
      <c r="P2724" s="7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2">
        <f t="shared" si="252"/>
        <v>42704.857094907406</v>
      </c>
      <c r="T2724" s="12">
        <f t="shared" si="253"/>
        <v>42764.857094907406</v>
      </c>
      <c r="U2724" s="7">
        <f>Data[[#This Row],[goal]]*VLOOKUP(Data[[#This Row],[currency]], 'Exchange Rates'!$A$1:$C$14, 3, 0)</f>
        <v>5000</v>
      </c>
      <c r="V2724" s="7">
        <f>Data[[#This Row],[pledged]]*VLOOKUP(Data[[#This Row],[currency]], 'Exchange Rates'!$A$1:$C$14, 3, 0)</f>
        <v>12627</v>
      </c>
    </row>
    <row r="2725" spans="1:22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1.4005000000000001</v>
      </c>
      <c r="P2725" s="7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2">
        <f t="shared" si="252"/>
        <v>41944.83898148148</v>
      </c>
      <c r="T2725" s="12">
        <f t="shared" si="253"/>
        <v>42004.880648148144</v>
      </c>
      <c r="U2725" s="7">
        <f>Data[[#This Row],[goal]]*VLOOKUP(Data[[#This Row],[currency]], 'Exchange Rates'!$A$1:$C$14, 3, 0)</f>
        <v>12000</v>
      </c>
      <c r="V2725" s="7">
        <f>Data[[#This Row],[pledged]]*VLOOKUP(Data[[#This Row],[currency]], 'Exchange Rates'!$A$1:$C$14, 3, 0)</f>
        <v>16806</v>
      </c>
    </row>
    <row r="2726" spans="1:22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2.9687520259319289</v>
      </c>
      <c r="P2726" s="7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2">
        <f t="shared" si="252"/>
        <v>42199.32707175926</v>
      </c>
      <c r="T2726" s="12">
        <f t="shared" si="253"/>
        <v>42231.32707175926</v>
      </c>
      <c r="U2726" s="7">
        <f>Data[[#This Row],[goal]]*VLOOKUP(Data[[#This Row],[currency]], 'Exchange Rates'!$A$1:$C$14, 3, 0)</f>
        <v>1900.3600000000001</v>
      </c>
      <c r="V2726" s="7">
        <f>Data[[#This Row],[pledged]]*VLOOKUP(Data[[#This Row],[currency]], 'Exchange Rates'!$A$1:$C$14, 3, 0)</f>
        <v>5641.6976000000004</v>
      </c>
    </row>
    <row r="2727" spans="1:22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1.445425</v>
      </c>
      <c r="P2727" s="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2">
        <f t="shared" si="252"/>
        <v>42745.744618055556</v>
      </c>
      <c r="T2727" s="12">
        <f t="shared" si="253"/>
        <v>42795.744618055556</v>
      </c>
      <c r="U2727" s="7">
        <f>Data[[#This Row],[goal]]*VLOOKUP(Data[[#This Row],[currency]], 'Exchange Rates'!$A$1:$C$14, 3, 0)</f>
        <v>52800</v>
      </c>
      <c r="V2727" s="7">
        <f>Data[[#This Row],[pledged]]*VLOOKUP(Data[[#This Row],[currency]], 'Exchange Rates'!$A$1:$C$14, 3, 0)</f>
        <v>76318.44</v>
      </c>
    </row>
    <row r="2728" spans="1:22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1.05745</v>
      </c>
      <c r="P2728" s="7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2">
        <f t="shared" si="252"/>
        <v>42452.579988425925</v>
      </c>
      <c r="T2728" s="12">
        <f t="shared" si="253"/>
        <v>42482.579988425925</v>
      </c>
      <c r="U2728" s="7">
        <f>Data[[#This Row],[goal]]*VLOOKUP(Data[[#This Row],[currency]], 'Exchange Rates'!$A$1:$C$14, 3, 0)</f>
        <v>100000</v>
      </c>
      <c r="V2728" s="7">
        <f>Data[[#This Row],[pledged]]*VLOOKUP(Data[[#This Row],[currency]], 'Exchange Rates'!$A$1:$C$14, 3, 0)</f>
        <v>105745</v>
      </c>
    </row>
    <row r="2729" spans="1:22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4.9321000000000002</v>
      </c>
      <c r="P2729" s="7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2">
        <f t="shared" si="252"/>
        <v>42198.676655092597</v>
      </c>
      <c r="T2729" s="12">
        <f t="shared" si="253"/>
        <v>42223.676655092597</v>
      </c>
      <c r="U2729" s="7">
        <f>Data[[#This Row],[goal]]*VLOOKUP(Data[[#This Row],[currency]], 'Exchange Rates'!$A$1:$C$14, 3, 0)</f>
        <v>10000</v>
      </c>
      <c r="V2729" s="7">
        <f>Data[[#This Row],[pledged]]*VLOOKUP(Data[[#This Row],[currency]], 'Exchange Rates'!$A$1:$C$14, 3, 0)</f>
        <v>49321</v>
      </c>
    </row>
    <row r="2730" spans="1:22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2.0182666666666669</v>
      </c>
      <c r="P2730" s="7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2">
        <f t="shared" si="252"/>
        <v>42333.59993055556</v>
      </c>
      <c r="T2730" s="12">
        <f t="shared" si="253"/>
        <v>42368.59993055556</v>
      </c>
      <c r="U2730" s="7">
        <f>Data[[#This Row],[goal]]*VLOOKUP(Data[[#This Row],[currency]], 'Exchange Rates'!$A$1:$C$14, 3, 0)</f>
        <v>15000</v>
      </c>
      <c r="V2730" s="7">
        <f>Data[[#This Row],[pledged]]*VLOOKUP(Data[[#This Row],[currency]], 'Exchange Rates'!$A$1:$C$14, 3, 0)</f>
        <v>30274</v>
      </c>
    </row>
    <row r="2731" spans="1:22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1.0444</v>
      </c>
      <c r="P2731" s="7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2">
        <f t="shared" si="252"/>
        <v>42095.240706018521</v>
      </c>
      <c r="T2731" s="12">
        <f t="shared" si="253"/>
        <v>42125.240706018521</v>
      </c>
      <c r="U2731" s="7">
        <f>Data[[#This Row],[goal]]*VLOOKUP(Data[[#This Row],[currency]], 'Exchange Rates'!$A$1:$C$14, 3, 0)</f>
        <v>7500</v>
      </c>
      <c r="V2731" s="7">
        <f>Data[[#This Row],[pledged]]*VLOOKUP(Data[[#This Row],[currency]], 'Exchange Rates'!$A$1:$C$14, 3, 0)</f>
        <v>7833</v>
      </c>
    </row>
    <row r="2732" spans="1:22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1.7029262962962963</v>
      </c>
      <c r="P2732" s="7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2">
        <f t="shared" si="252"/>
        <v>41351.541377314818</v>
      </c>
      <c r="T2732" s="12">
        <f t="shared" si="253"/>
        <v>41386.541377314818</v>
      </c>
      <c r="U2732" s="7">
        <f>Data[[#This Row],[goal]]*VLOOKUP(Data[[#This Row],[currency]], 'Exchange Rates'!$A$1:$C$14, 3, 0)</f>
        <v>27000</v>
      </c>
      <c r="V2732" s="7">
        <f>Data[[#This Row],[pledged]]*VLOOKUP(Data[[#This Row],[currency]], 'Exchange Rates'!$A$1:$C$14, 3, 0)</f>
        <v>45979.01</v>
      </c>
    </row>
    <row r="2733" spans="1:22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1.0430333333333333</v>
      </c>
      <c r="P2733" s="7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2">
        <f t="shared" si="252"/>
        <v>41872.525717592594</v>
      </c>
      <c r="T2733" s="12">
        <f t="shared" si="253"/>
        <v>41930.166666666664</v>
      </c>
      <c r="U2733" s="7">
        <f>Data[[#This Row],[goal]]*VLOOKUP(Data[[#This Row],[currency]], 'Exchange Rates'!$A$1:$C$14, 3, 0)</f>
        <v>30000</v>
      </c>
      <c r="V2733" s="7">
        <f>Data[[#This Row],[pledged]]*VLOOKUP(Data[[#This Row],[currency]], 'Exchange Rates'!$A$1:$C$14, 3, 0)</f>
        <v>31291</v>
      </c>
    </row>
    <row r="2734" spans="1:22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1.1825000000000001</v>
      </c>
      <c r="P2734" s="7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2">
        <f t="shared" si="252"/>
        <v>41389.808194444442</v>
      </c>
      <c r="T2734" s="12">
        <f t="shared" si="253"/>
        <v>41422</v>
      </c>
      <c r="U2734" s="7">
        <f>Data[[#This Row],[goal]]*VLOOKUP(Data[[#This Row],[currency]], 'Exchange Rates'!$A$1:$C$14, 3, 0)</f>
        <v>12000</v>
      </c>
      <c r="V2734" s="7">
        <f>Data[[#This Row],[pledged]]*VLOOKUP(Data[[#This Row],[currency]], 'Exchange Rates'!$A$1:$C$14, 3, 0)</f>
        <v>14190</v>
      </c>
    </row>
    <row r="2735" spans="1:22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1.07538</v>
      </c>
      <c r="P2735" s="7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2">
        <f t="shared" si="252"/>
        <v>42044.272847222222</v>
      </c>
      <c r="T2735" s="12">
        <f t="shared" si="253"/>
        <v>42104.231180555551</v>
      </c>
      <c r="U2735" s="7">
        <f>Data[[#This Row],[goal]]*VLOOKUP(Data[[#This Row],[currency]], 'Exchange Rates'!$A$1:$C$14, 3, 0)</f>
        <v>50000</v>
      </c>
      <c r="V2735" s="7">
        <f>Data[[#This Row],[pledged]]*VLOOKUP(Data[[#This Row],[currency]], 'Exchange Rates'!$A$1:$C$14, 3, 0)</f>
        <v>53769</v>
      </c>
    </row>
    <row r="2736" spans="1:22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</v>
      </c>
      <c r="P2736" s="7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2">
        <f t="shared" si="252"/>
        <v>42626.668888888889</v>
      </c>
      <c r="T2736" s="12">
        <f t="shared" si="253"/>
        <v>42656.915972222225</v>
      </c>
      <c r="U2736" s="7">
        <f>Data[[#This Row],[goal]]*VLOOKUP(Data[[#This Row],[currency]], 'Exchange Rates'!$A$1:$C$14, 3, 0)</f>
        <v>1</v>
      </c>
      <c r="V2736" s="7">
        <f>Data[[#This Row],[pledged]]*VLOOKUP(Data[[#This Row],[currency]], 'Exchange Rates'!$A$1:$C$14, 3, 0)</f>
        <v>22603</v>
      </c>
    </row>
    <row r="2737" spans="1:22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9.7813466666666677</v>
      </c>
      <c r="P2737" s="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2">
        <f t="shared" si="252"/>
        <v>41316.120949074073</v>
      </c>
      <c r="T2737" s="12">
        <f t="shared" si="253"/>
        <v>41346.833333333336</v>
      </c>
      <c r="U2737" s="7">
        <f>Data[[#This Row],[goal]]*VLOOKUP(Data[[#This Row],[currency]], 'Exchange Rates'!$A$1:$C$14, 3, 0)</f>
        <v>577.5</v>
      </c>
      <c r="V2737" s="7">
        <f>Data[[#This Row],[pledged]]*VLOOKUP(Data[[#This Row],[currency]], 'Exchange Rates'!$A$1:$C$14, 3, 0)</f>
        <v>5648.7277000000004</v>
      </c>
    </row>
    <row r="2738" spans="1:22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1.2290000000000001</v>
      </c>
      <c r="P2738" s="7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2">
        <f t="shared" si="252"/>
        <v>41722.666354166664</v>
      </c>
      <c r="T2738" s="12">
        <f t="shared" si="253"/>
        <v>41752.666354166664</v>
      </c>
      <c r="U2738" s="7">
        <f>Data[[#This Row],[goal]]*VLOOKUP(Data[[#This Row],[currency]], 'Exchange Rates'!$A$1:$C$14, 3, 0)</f>
        <v>10560</v>
      </c>
      <c r="V2738" s="7">
        <f>Data[[#This Row],[pledged]]*VLOOKUP(Data[[#This Row],[currency]], 'Exchange Rates'!$A$1:$C$14, 3, 0)</f>
        <v>12978.24</v>
      </c>
    </row>
    <row r="2739" spans="1:22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2.4606080000000001</v>
      </c>
      <c r="P2739" s="7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2">
        <f t="shared" si="252"/>
        <v>41611.917673611111</v>
      </c>
      <c r="T2739" s="12">
        <f t="shared" si="253"/>
        <v>41654.791666666664</v>
      </c>
      <c r="U2739" s="7">
        <f>Data[[#This Row],[goal]]*VLOOKUP(Data[[#This Row],[currency]], 'Exchange Rates'!$A$1:$C$14, 3, 0)</f>
        <v>30000</v>
      </c>
      <c r="V2739" s="7">
        <f>Data[[#This Row],[pledged]]*VLOOKUP(Data[[#This Row],[currency]], 'Exchange Rates'!$A$1:$C$14, 3, 0)</f>
        <v>73818.240000000005</v>
      </c>
    </row>
    <row r="2740" spans="1:22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1.4794</v>
      </c>
      <c r="P2740" s="7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2">
        <f t="shared" si="252"/>
        <v>42620.143564814818</v>
      </c>
      <c r="T2740" s="12">
        <f t="shared" si="253"/>
        <v>42680.143564814818</v>
      </c>
      <c r="U2740" s="7">
        <f>Data[[#This Row],[goal]]*VLOOKUP(Data[[#This Row],[currency]], 'Exchange Rates'!$A$1:$C$14, 3, 0)</f>
        <v>5000</v>
      </c>
      <c r="V2740" s="7">
        <f>Data[[#This Row],[pledged]]*VLOOKUP(Data[[#This Row],[currency]], 'Exchange Rates'!$A$1:$C$14, 3, 0)</f>
        <v>7397</v>
      </c>
    </row>
    <row r="2741" spans="1:22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3.8409090909090908</v>
      </c>
      <c r="P2741" s="7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2">
        <f t="shared" si="252"/>
        <v>41719.887928240743</v>
      </c>
      <c r="T2741" s="12">
        <f t="shared" si="253"/>
        <v>41764.887928240743</v>
      </c>
      <c r="U2741" s="7">
        <f>Data[[#This Row],[goal]]*VLOOKUP(Data[[#This Row],[currency]], 'Exchange Rates'!$A$1:$C$14, 3, 0)</f>
        <v>847</v>
      </c>
      <c r="V2741" s="7">
        <f>Data[[#This Row],[pledged]]*VLOOKUP(Data[[#This Row],[currency]], 'Exchange Rates'!$A$1:$C$14, 3, 0)</f>
        <v>3253.25</v>
      </c>
    </row>
    <row r="2742" spans="1:22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1.0333333333333334</v>
      </c>
      <c r="P2742" s="7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2">
        <f t="shared" si="252"/>
        <v>42045.031851851847</v>
      </c>
      <c r="T2742" s="12">
        <f t="shared" si="253"/>
        <v>42074.99018518519</v>
      </c>
      <c r="U2742" s="7">
        <f>Data[[#This Row],[goal]]*VLOOKUP(Data[[#This Row],[currency]], 'Exchange Rates'!$A$1:$C$14, 3, 0)</f>
        <v>300</v>
      </c>
      <c r="V2742" s="7">
        <f>Data[[#This Row],[pledged]]*VLOOKUP(Data[[#This Row],[currency]], 'Exchange Rates'!$A$1:$C$14, 3, 0)</f>
        <v>310</v>
      </c>
    </row>
    <row r="2743" spans="1:22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4.3750000000000004E-3</v>
      </c>
      <c r="P2743" s="7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2">
        <f t="shared" si="252"/>
        <v>41911.657430555555</v>
      </c>
      <c r="T2743" s="12">
        <f t="shared" si="253"/>
        <v>41932.088194444441</v>
      </c>
      <c r="U2743" s="7">
        <f>Data[[#This Row],[goal]]*VLOOKUP(Data[[#This Row],[currency]], 'Exchange Rates'!$A$1:$C$14, 3, 0)</f>
        <v>8000</v>
      </c>
      <c r="V2743" s="7">
        <f>Data[[#This Row],[pledged]]*VLOOKUP(Data[[#This Row],[currency]], 'Exchange Rates'!$A$1:$C$14, 3, 0)</f>
        <v>35</v>
      </c>
    </row>
    <row r="2744" spans="1:22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0.29239999999999999</v>
      </c>
      <c r="P2744" s="7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2">
        <f t="shared" si="252"/>
        <v>41030.719756944447</v>
      </c>
      <c r="T2744" s="12">
        <f t="shared" si="253"/>
        <v>41044.719756944447</v>
      </c>
      <c r="U2744" s="7">
        <f>Data[[#This Row],[goal]]*VLOOKUP(Data[[#This Row],[currency]], 'Exchange Rates'!$A$1:$C$14, 3, 0)</f>
        <v>2500</v>
      </c>
      <c r="V2744" s="7">
        <f>Data[[#This Row],[pledged]]*VLOOKUP(Data[[#This Row],[currency]], 'Exchange Rates'!$A$1:$C$14, 3, 0)</f>
        <v>731</v>
      </c>
    </row>
    <row r="2745" spans="1:22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 s="7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2">
        <f t="shared" si="252"/>
        <v>42632.328784722224</v>
      </c>
      <c r="T2745" s="12">
        <f t="shared" si="253"/>
        <v>42662.328784722224</v>
      </c>
      <c r="U2745" s="7">
        <f>Data[[#This Row],[goal]]*VLOOKUP(Data[[#This Row],[currency]], 'Exchange Rates'!$A$1:$C$14, 3, 0)</f>
        <v>5999</v>
      </c>
      <c r="V2745" s="7">
        <f>Data[[#This Row],[pledged]]*VLOOKUP(Data[[#This Row],[currency]], 'Exchange Rates'!$A$1:$C$14, 3, 0)</f>
        <v>0</v>
      </c>
    </row>
    <row r="2746" spans="1:22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5.2187499999999998E-2</v>
      </c>
      <c r="P2746" s="7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2">
        <f t="shared" si="252"/>
        <v>40938.062476851854</v>
      </c>
      <c r="T2746" s="12">
        <f t="shared" si="253"/>
        <v>40968.062476851854</v>
      </c>
      <c r="U2746" s="7">
        <f>Data[[#This Row],[goal]]*VLOOKUP(Data[[#This Row],[currency]], 'Exchange Rates'!$A$1:$C$14, 3, 0)</f>
        <v>16000</v>
      </c>
      <c r="V2746" s="7">
        <f>Data[[#This Row],[pledged]]*VLOOKUP(Data[[#This Row],[currency]], 'Exchange Rates'!$A$1:$C$14, 3, 0)</f>
        <v>835</v>
      </c>
    </row>
    <row r="2747" spans="1:22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0.21887499999999999</v>
      </c>
      <c r="P2747" s="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2">
        <f t="shared" si="252"/>
        <v>41044.988055555557</v>
      </c>
      <c r="T2747" s="12">
        <f t="shared" si="253"/>
        <v>41104.988055555557</v>
      </c>
      <c r="U2747" s="7">
        <f>Data[[#This Row],[goal]]*VLOOKUP(Data[[#This Row],[currency]], 'Exchange Rates'!$A$1:$C$14, 3, 0)</f>
        <v>8000</v>
      </c>
      <c r="V2747" s="7">
        <f>Data[[#This Row],[pledged]]*VLOOKUP(Data[[#This Row],[currency]], 'Exchange Rates'!$A$1:$C$14, 3, 0)</f>
        <v>1751</v>
      </c>
    </row>
    <row r="2748" spans="1:22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0.26700000000000002</v>
      </c>
      <c r="P2748" s="7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2">
        <f t="shared" si="252"/>
        <v>41850.781377314815</v>
      </c>
      <c r="T2748" s="12">
        <f t="shared" si="253"/>
        <v>41880.781377314815</v>
      </c>
      <c r="U2748" s="7">
        <f>Data[[#This Row],[goal]]*VLOOKUP(Data[[#This Row],[currency]], 'Exchange Rates'!$A$1:$C$14, 3, 0)</f>
        <v>3000</v>
      </c>
      <c r="V2748" s="7">
        <f>Data[[#This Row],[pledged]]*VLOOKUP(Data[[#This Row],[currency]], 'Exchange Rates'!$A$1:$C$14, 3, 0)</f>
        <v>801</v>
      </c>
    </row>
    <row r="2749" spans="1:22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0.28000000000000003</v>
      </c>
      <c r="P2749" s="7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2">
        <f t="shared" si="252"/>
        <v>41044.64811342593</v>
      </c>
      <c r="T2749" s="12">
        <f t="shared" si="253"/>
        <v>41076.131944444445</v>
      </c>
      <c r="U2749" s="7">
        <f>Data[[#This Row],[goal]]*VLOOKUP(Data[[#This Row],[currency]], 'Exchange Rates'!$A$1:$C$14, 3, 0)</f>
        <v>500</v>
      </c>
      <c r="V2749" s="7">
        <f>Data[[#This Row],[pledged]]*VLOOKUP(Data[[#This Row],[currency]], 'Exchange Rates'!$A$1:$C$14, 3, 0)</f>
        <v>140</v>
      </c>
    </row>
    <row r="2750" spans="1:22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1.06E-2</v>
      </c>
      <c r="P2750" s="7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2">
        <f t="shared" si="252"/>
        <v>42585.7106712963</v>
      </c>
      <c r="T2750" s="12">
        <f t="shared" si="253"/>
        <v>42615.7106712963</v>
      </c>
      <c r="U2750" s="7">
        <f>Data[[#This Row],[goal]]*VLOOKUP(Data[[#This Row],[currency]], 'Exchange Rates'!$A$1:$C$14, 3, 0)</f>
        <v>5000</v>
      </c>
      <c r="V2750" s="7">
        <f>Data[[#This Row],[pledged]]*VLOOKUP(Data[[#This Row],[currency]], 'Exchange Rates'!$A$1:$C$14, 3, 0)</f>
        <v>53</v>
      </c>
    </row>
    <row r="2751" spans="1:22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1.0999999999999999E-2</v>
      </c>
      <c r="P2751" s="7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2">
        <f t="shared" si="252"/>
        <v>42068.799039351856</v>
      </c>
      <c r="T2751" s="12">
        <f t="shared" si="253"/>
        <v>42098.757372685184</v>
      </c>
      <c r="U2751" s="7">
        <f>Data[[#This Row],[goal]]*VLOOKUP(Data[[#This Row],[currency]], 'Exchange Rates'!$A$1:$C$14, 3, 0)</f>
        <v>10000</v>
      </c>
      <c r="V2751" s="7">
        <f>Data[[#This Row],[pledged]]*VLOOKUP(Data[[#This Row],[currency]], 'Exchange Rates'!$A$1:$C$14, 3, 0)</f>
        <v>110</v>
      </c>
    </row>
    <row r="2752" spans="1:22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 s="7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2">
        <f t="shared" si="252"/>
        <v>41078.899826388886</v>
      </c>
      <c r="T2752" s="12">
        <f t="shared" si="253"/>
        <v>41090.833333333336</v>
      </c>
      <c r="U2752" s="7">
        <f>Data[[#This Row],[goal]]*VLOOKUP(Data[[#This Row],[currency]], 'Exchange Rates'!$A$1:$C$14, 3, 0)</f>
        <v>1999</v>
      </c>
      <c r="V2752" s="7">
        <f>Data[[#This Row],[pledged]]*VLOOKUP(Data[[#This Row],[currency]], 'Exchange Rates'!$A$1:$C$14, 3, 0)</f>
        <v>0</v>
      </c>
    </row>
    <row r="2753" spans="1:22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 s="7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2">
        <f t="shared" si="252"/>
        <v>41747.887060185189</v>
      </c>
      <c r="T2753" s="12">
        <f t="shared" si="253"/>
        <v>41807.887060185189</v>
      </c>
      <c r="U2753" s="7">
        <f>Data[[#This Row],[goal]]*VLOOKUP(Data[[#This Row],[currency]], 'Exchange Rates'!$A$1:$C$14, 3, 0)</f>
        <v>3274</v>
      </c>
      <c r="V2753" s="7">
        <f>Data[[#This Row],[pledged]]*VLOOKUP(Data[[#This Row],[currency]], 'Exchange Rates'!$A$1:$C$14, 3, 0)</f>
        <v>0</v>
      </c>
    </row>
    <row r="2754" spans="1:22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0.11458333333333333</v>
      </c>
      <c r="P2754" s="7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2">
        <f t="shared" ref="S2754:S2817" si="258">(((J2754/60)/60)/24)+DATE(1970,1,1)</f>
        <v>40855.765092592592</v>
      </c>
      <c r="T2754" s="12">
        <f t="shared" ref="T2754:T2817" si="259">(((I2754/60)/60)/24)+DATE(1970,1,1)</f>
        <v>40895.765092592592</v>
      </c>
      <c r="U2754" s="7">
        <f>Data[[#This Row],[goal]]*VLOOKUP(Data[[#This Row],[currency]], 'Exchange Rates'!$A$1:$C$14, 3, 0)</f>
        <v>4800</v>
      </c>
      <c r="V2754" s="7">
        <f>Data[[#This Row],[pledged]]*VLOOKUP(Data[[#This Row],[currency]], 'Exchange Rates'!$A$1:$C$14, 3, 0)</f>
        <v>550</v>
      </c>
    </row>
    <row r="2755" spans="1:22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E2755/D2755</f>
        <v>0.19</v>
      </c>
      <c r="P2755" s="7">
        <f t="shared" ref="P2755:P2818" si="261">IF(L2755 = 0, 0, E2755/L2755)</f>
        <v>47.5</v>
      </c>
      <c r="Q2755" t="str">
        <f t="shared" ref="Q2755:Q2818" si="262">MID(N2755, 1, FIND("/", N2755)-1)</f>
        <v>publishing</v>
      </c>
      <c r="R2755" t="str">
        <f t="shared" ref="R2755:R2818" si="263">MID(N2755,  FIND("/", N2755)+1, 100)</f>
        <v>children's books</v>
      </c>
      <c r="S2755" s="12">
        <f t="shared" si="258"/>
        <v>41117.900729166664</v>
      </c>
      <c r="T2755" s="12">
        <f t="shared" si="259"/>
        <v>41147.900729166664</v>
      </c>
      <c r="U2755" s="7">
        <f>Data[[#This Row],[goal]]*VLOOKUP(Data[[#This Row],[currency]], 'Exchange Rates'!$A$1:$C$14, 3, 0)</f>
        <v>2000</v>
      </c>
      <c r="V2755" s="7">
        <f>Data[[#This Row],[pledged]]*VLOOKUP(Data[[#This Row],[currency]], 'Exchange Rates'!$A$1:$C$14, 3, 0)</f>
        <v>380</v>
      </c>
    </row>
    <row r="2756" spans="1:22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 s="7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2">
        <f t="shared" si="258"/>
        <v>41863.636006944449</v>
      </c>
      <c r="T2756" s="12">
        <f t="shared" si="259"/>
        <v>41893.636006944449</v>
      </c>
      <c r="U2756" s="7">
        <f>Data[[#This Row],[goal]]*VLOOKUP(Data[[#This Row],[currency]], 'Exchange Rates'!$A$1:$C$14, 3, 0)</f>
        <v>10000</v>
      </c>
      <c r="V2756" s="7">
        <f>Data[[#This Row],[pledged]]*VLOOKUP(Data[[#This Row],[currency]], 'Exchange Rates'!$A$1:$C$14, 3, 0)</f>
        <v>0</v>
      </c>
    </row>
    <row r="2757" spans="1:22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0.52</v>
      </c>
      <c r="P2757" s="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2">
        <f t="shared" si="258"/>
        <v>42072.790821759263</v>
      </c>
      <c r="T2757" s="12">
        <f t="shared" si="259"/>
        <v>42102.790821759263</v>
      </c>
      <c r="U2757" s="7">
        <f>Data[[#This Row],[goal]]*VLOOKUP(Data[[#This Row],[currency]], 'Exchange Rates'!$A$1:$C$14, 3, 0)</f>
        <v>420</v>
      </c>
      <c r="V2757" s="7">
        <f>Data[[#This Row],[pledged]]*VLOOKUP(Data[[#This Row],[currency]], 'Exchange Rates'!$A$1:$C$14, 3, 0)</f>
        <v>218.4</v>
      </c>
    </row>
    <row r="2758" spans="1:22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0.1048</v>
      </c>
      <c r="P2758" s="7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2">
        <f t="shared" si="258"/>
        <v>41620.90047453704</v>
      </c>
      <c r="T2758" s="12">
        <f t="shared" si="259"/>
        <v>41650.90047453704</v>
      </c>
      <c r="U2758" s="7">
        <f>Data[[#This Row],[goal]]*VLOOKUP(Data[[#This Row],[currency]], 'Exchange Rates'!$A$1:$C$14, 3, 0)</f>
        <v>10000</v>
      </c>
      <c r="V2758" s="7">
        <f>Data[[#This Row],[pledged]]*VLOOKUP(Data[[#This Row],[currency]], 'Exchange Rates'!$A$1:$C$14, 3, 0)</f>
        <v>1048</v>
      </c>
    </row>
    <row r="2759" spans="1:22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6.6666666666666671E-3</v>
      </c>
      <c r="P2759" s="7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2">
        <f t="shared" si="258"/>
        <v>42573.65662037037</v>
      </c>
      <c r="T2759" s="12">
        <f t="shared" si="259"/>
        <v>42588.65662037037</v>
      </c>
      <c r="U2759" s="7">
        <f>Data[[#This Row],[goal]]*VLOOKUP(Data[[#This Row],[currency]], 'Exchange Rates'!$A$1:$C$14, 3, 0)</f>
        <v>1500</v>
      </c>
      <c r="V2759" s="7">
        <f>Data[[#This Row],[pledged]]*VLOOKUP(Data[[#This Row],[currency]], 'Exchange Rates'!$A$1:$C$14, 3, 0)</f>
        <v>10</v>
      </c>
    </row>
    <row r="2760" spans="1:22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0.11700000000000001</v>
      </c>
      <c r="P2760" s="7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2">
        <f t="shared" si="258"/>
        <v>42639.441932870366</v>
      </c>
      <c r="T2760" s="12">
        <f t="shared" si="259"/>
        <v>42653.441932870366</v>
      </c>
      <c r="U2760" s="7">
        <f>Data[[#This Row],[goal]]*VLOOKUP(Data[[#This Row],[currency]], 'Exchange Rates'!$A$1:$C$14, 3, 0)</f>
        <v>2740</v>
      </c>
      <c r="V2760" s="7">
        <f>Data[[#This Row],[pledged]]*VLOOKUP(Data[[#This Row],[currency]], 'Exchange Rates'!$A$1:$C$14, 3, 0)</f>
        <v>320.58000000000004</v>
      </c>
    </row>
    <row r="2761" spans="1:22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0.105</v>
      </c>
      <c r="P2761" s="7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2">
        <f t="shared" si="258"/>
        <v>42524.36650462963</v>
      </c>
      <c r="T2761" s="12">
        <f t="shared" si="259"/>
        <v>42567.36650462963</v>
      </c>
      <c r="U2761" s="7">
        <f>Data[[#This Row],[goal]]*VLOOKUP(Data[[#This Row],[currency]], 'Exchange Rates'!$A$1:$C$14, 3, 0)</f>
        <v>1370</v>
      </c>
      <c r="V2761" s="7">
        <f>Data[[#This Row],[pledged]]*VLOOKUP(Data[[#This Row],[currency]], 'Exchange Rates'!$A$1:$C$14, 3, 0)</f>
        <v>143.85000000000002</v>
      </c>
    </row>
    <row r="2762" spans="1:22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 s="7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2">
        <f t="shared" si="258"/>
        <v>41415.461319444446</v>
      </c>
      <c r="T2762" s="12">
        <f t="shared" si="259"/>
        <v>41445.461319444446</v>
      </c>
      <c r="U2762" s="7">
        <f>Data[[#This Row],[goal]]*VLOOKUP(Data[[#This Row],[currency]], 'Exchange Rates'!$A$1:$C$14, 3, 0)</f>
        <v>3850</v>
      </c>
      <c r="V2762" s="7">
        <f>Data[[#This Row],[pledged]]*VLOOKUP(Data[[#This Row],[currency]], 'Exchange Rates'!$A$1:$C$14, 3, 0)</f>
        <v>0</v>
      </c>
    </row>
    <row r="2763" spans="1:22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7.1999999999999998E-3</v>
      </c>
      <c r="P2763" s="7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2">
        <f t="shared" si="258"/>
        <v>41247.063576388886</v>
      </c>
      <c r="T2763" s="12">
        <f t="shared" si="259"/>
        <v>41277.063576388886</v>
      </c>
      <c r="U2763" s="7">
        <f>Data[[#This Row],[goal]]*VLOOKUP(Data[[#This Row],[currency]], 'Exchange Rates'!$A$1:$C$14, 3, 0)</f>
        <v>5000</v>
      </c>
      <c r="V2763" s="7">
        <f>Data[[#This Row],[pledged]]*VLOOKUP(Data[[#This Row],[currency]], 'Exchange Rates'!$A$1:$C$14, 3, 0)</f>
        <v>36</v>
      </c>
    </row>
    <row r="2764" spans="1:22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7.6923076923076927E-3</v>
      </c>
      <c r="P2764" s="7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2">
        <f t="shared" si="258"/>
        <v>40927.036979166667</v>
      </c>
      <c r="T2764" s="12">
        <f t="shared" si="259"/>
        <v>40986.995312500003</v>
      </c>
      <c r="U2764" s="7">
        <f>Data[[#This Row],[goal]]*VLOOKUP(Data[[#This Row],[currency]], 'Exchange Rates'!$A$1:$C$14, 3, 0)</f>
        <v>3250</v>
      </c>
      <c r="V2764" s="7">
        <f>Data[[#This Row],[pledged]]*VLOOKUP(Data[[#This Row],[currency]], 'Exchange Rates'!$A$1:$C$14, 3, 0)</f>
        <v>25</v>
      </c>
    </row>
    <row r="2765" spans="1:22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2.2842639593908631E-3</v>
      </c>
      <c r="P2765" s="7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2">
        <f t="shared" si="258"/>
        <v>41373.579675925925</v>
      </c>
      <c r="T2765" s="12">
        <f t="shared" si="259"/>
        <v>41418.579675925925</v>
      </c>
      <c r="U2765" s="7">
        <f>Data[[#This Row],[goal]]*VLOOKUP(Data[[#This Row],[currency]], 'Exchange Rates'!$A$1:$C$14, 3, 0)</f>
        <v>39400</v>
      </c>
      <c r="V2765" s="7">
        <f>Data[[#This Row],[pledged]]*VLOOKUP(Data[[#This Row],[currency]], 'Exchange Rates'!$A$1:$C$14, 3, 0)</f>
        <v>90</v>
      </c>
    </row>
    <row r="2766" spans="1:22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1.125E-2</v>
      </c>
      <c r="P2766" s="7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2">
        <f t="shared" si="258"/>
        <v>41030.292025462964</v>
      </c>
      <c r="T2766" s="12">
        <f t="shared" si="259"/>
        <v>41059.791666666664</v>
      </c>
      <c r="U2766" s="7">
        <f>Data[[#This Row],[goal]]*VLOOKUP(Data[[#This Row],[currency]], 'Exchange Rates'!$A$1:$C$14, 3, 0)</f>
        <v>4000</v>
      </c>
      <c r="V2766" s="7">
        <f>Data[[#This Row],[pledged]]*VLOOKUP(Data[[#This Row],[currency]], 'Exchange Rates'!$A$1:$C$14, 3, 0)</f>
        <v>45</v>
      </c>
    </row>
    <row r="2767" spans="1:22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 s="7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2">
        <f t="shared" si="258"/>
        <v>41194.579027777778</v>
      </c>
      <c r="T2767" s="12">
        <f t="shared" si="259"/>
        <v>41210.579027777778</v>
      </c>
      <c r="U2767" s="7">
        <f>Data[[#This Row],[goal]]*VLOOKUP(Data[[#This Row],[currency]], 'Exchange Rates'!$A$1:$C$14, 3, 0)</f>
        <v>4000</v>
      </c>
      <c r="V2767" s="7">
        <f>Data[[#This Row],[pledged]]*VLOOKUP(Data[[#This Row],[currency]], 'Exchange Rates'!$A$1:$C$14, 3, 0)</f>
        <v>0</v>
      </c>
    </row>
    <row r="2768" spans="1:22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0.02</v>
      </c>
      <c r="P2768" s="7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2">
        <f t="shared" si="258"/>
        <v>40736.668032407404</v>
      </c>
      <c r="T2768" s="12">
        <f t="shared" si="259"/>
        <v>40766.668032407404</v>
      </c>
      <c r="U2768" s="7">
        <f>Data[[#This Row],[goal]]*VLOOKUP(Data[[#This Row],[currency]], 'Exchange Rates'!$A$1:$C$14, 3, 0)</f>
        <v>5000</v>
      </c>
      <c r="V2768" s="7">
        <f>Data[[#This Row],[pledged]]*VLOOKUP(Data[[#This Row],[currency]], 'Exchange Rates'!$A$1:$C$14, 3, 0)</f>
        <v>100</v>
      </c>
    </row>
    <row r="2769" spans="1:22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8.5000000000000006E-3</v>
      </c>
      <c r="P2769" s="7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2">
        <f t="shared" si="258"/>
        <v>42172.958912037036</v>
      </c>
      <c r="T2769" s="12">
        <f t="shared" si="259"/>
        <v>42232.958912037036</v>
      </c>
      <c r="U2769" s="7">
        <f>Data[[#This Row],[goal]]*VLOOKUP(Data[[#This Row],[currency]], 'Exchange Rates'!$A$1:$C$14, 3, 0)</f>
        <v>5280</v>
      </c>
      <c r="V2769" s="7">
        <f>Data[[#This Row],[pledged]]*VLOOKUP(Data[[#This Row],[currency]], 'Exchange Rates'!$A$1:$C$14, 3, 0)</f>
        <v>44.88</v>
      </c>
    </row>
    <row r="2770" spans="1:22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0.14314285714285716</v>
      </c>
      <c r="P2770" s="7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2">
        <f t="shared" si="258"/>
        <v>40967.614849537036</v>
      </c>
      <c r="T2770" s="12">
        <f t="shared" si="259"/>
        <v>40997.573182870372</v>
      </c>
      <c r="U2770" s="7">
        <f>Data[[#This Row],[goal]]*VLOOKUP(Data[[#This Row],[currency]], 'Exchange Rates'!$A$1:$C$14, 3, 0)</f>
        <v>7000</v>
      </c>
      <c r="V2770" s="7">
        <f>Data[[#This Row],[pledged]]*VLOOKUP(Data[[#This Row],[currency]], 'Exchange Rates'!$A$1:$C$14, 3, 0)</f>
        <v>1002</v>
      </c>
    </row>
    <row r="2771" spans="1:22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2.5000000000000001E-3</v>
      </c>
      <c r="P2771" s="7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2">
        <f t="shared" si="258"/>
        <v>41745.826273148145</v>
      </c>
      <c r="T2771" s="12">
        <f t="shared" si="259"/>
        <v>41795.826273148145</v>
      </c>
      <c r="U2771" s="7">
        <f>Data[[#This Row],[goal]]*VLOOKUP(Data[[#This Row],[currency]], 'Exchange Rates'!$A$1:$C$14, 3, 0)</f>
        <v>616</v>
      </c>
      <c r="V2771" s="7">
        <f>Data[[#This Row],[pledged]]*VLOOKUP(Data[[#This Row],[currency]], 'Exchange Rates'!$A$1:$C$14, 3, 0)</f>
        <v>1.54</v>
      </c>
    </row>
    <row r="2772" spans="1:22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0.1041125</v>
      </c>
      <c r="P2772" s="7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2">
        <f t="shared" si="258"/>
        <v>41686.705208333333</v>
      </c>
      <c r="T2772" s="12">
        <f t="shared" si="259"/>
        <v>41716.663541666669</v>
      </c>
      <c r="U2772" s="7">
        <f>Data[[#This Row],[goal]]*VLOOKUP(Data[[#This Row],[currency]], 'Exchange Rates'!$A$1:$C$14, 3, 0)</f>
        <v>20000</v>
      </c>
      <c r="V2772" s="7">
        <f>Data[[#This Row],[pledged]]*VLOOKUP(Data[[#This Row],[currency]], 'Exchange Rates'!$A$1:$C$14, 3, 0)</f>
        <v>2082.25</v>
      </c>
    </row>
    <row r="2773" spans="1:22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 s="7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2">
        <f t="shared" si="258"/>
        <v>41257.531712962962</v>
      </c>
      <c r="T2773" s="12">
        <f t="shared" si="259"/>
        <v>41306.708333333336</v>
      </c>
      <c r="U2773" s="7">
        <f>Data[[#This Row],[goal]]*VLOOKUP(Data[[#This Row],[currency]], 'Exchange Rates'!$A$1:$C$14, 3, 0)</f>
        <v>19980</v>
      </c>
      <c r="V2773" s="7">
        <f>Data[[#This Row],[pledged]]*VLOOKUP(Data[[#This Row],[currency]], 'Exchange Rates'!$A$1:$C$14, 3, 0)</f>
        <v>0</v>
      </c>
    </row>
    <row r="2774" spans="1:22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 s="7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2">
        <f t="shared" si="258"/>
        <v>41537.869143518517</v>
      </c>
      <c r="T2774" s="12">
        <f t="shared" si="259"/>
        <v>41552.869143518517</v>
      </c>
      <c r="U2774" s="7">
        <f>Data[[#This Row],[goal]]*VLOOKUP(Data[[#This Row],[currency]], 'Exchange Rates'!$A$1:$C$14, 3, 0)</f>
        <v>8000</v>
      </c>
      <c r="V2774" s="7">
        <f>Data[[#This Row],[pledged]]*VLOOKUP(Data[[#This Row],[currency]], 'Exchange Rates'!$A$1:$C$14, 3, 0)</f>
        <v>0</v>
      </c>
    </row>
    <row r="2775" spans="1:22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1.8867924528301887E-3</v>
      </c>
      <c r="P2775" s="7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2">
        <f t="shared" si="258"/>
        <v>42474.86482638889</v>
      </c>
      <c r="T2775" s="12">
        <f t="shared" si="259"/>
        <v>42484.86482638889</v>
      </c>
      <c r="U2775" s="7">
        <f>Data[[#This Row],[goal]]*VLOOKUP(Data[[#This Row],[currency]], 'Exchange Rates'!$A$1:$C$14, 3, 0)</f>
        <v>699.6</v>
      </c>
      <c r="V2775" s="7">
        <f>Data[[#This Row],[pledged]]*VLOOKUP(Data[[#This Row],[currency]], 'Exchange Rates'!$A$1:$C$14, 3, 0)</f>
        <v>1.32</v>
      </c>
    </row>
    <row r="2776" spans="1:22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0.14249999999999999</v>
      </c>
      <c r="P2776" s="7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2">
        <f t="shared" si="258"/>
        <v>41311.126481481479</v>
      </c>
      <c r="T2776" s="12">
        <f t="shared" si="259"/>
        <v>41341.126481481479</v>
      </c>
      <c r="U2776" s="7">
        <f>Data[[#This Row],[goal]]*VLOOKUP(Data[[#This Row],[currency]], 'Exchange Rates'!$A$1:$C$14, 3, 0)</f>
        <v>4000</v>
      </c>
      <c r="V2776" s="7">
        <f>Data[[#This Row],[pledged]]*VLOOKUP(Data[[#This Row],[currency]], 'Exchange Rates'!$A$1:$C$14, 3, 0)</f>
        <v>570</v>
      </c>
    </row>
    <row r="2777" spans="1:22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0.03</v>
      </c>
      <c r="P2777" s="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2">
        <f t="shared" si="258"/>
        <v>40863.013356481482</v>
      </c>
      <c r="T2777" s="12">
        <f t="shared" si="259"/>
        <v>40893.013356481482</v>
      </c>
      <c r="U2777" s="7">
        <f>Data[[#This Row],[goal]]*VLOOKUP(Data[[#This Row],[currency]], 'Exchange Rates'!$A$1:$C$14, 3, 0)</f>
        <v>5000</v>
      </c>
      <c r="V2777" s="7">
        <f>Data[[#This Row],[pledged]]*VLOOKUP(Data[[#This Row],[currency]], 'Exchange Rates'!$A$1:$C$14, 3, 0)</f>
        <v>150</v>
      </c>
    </row>
    <row r="2778" spans="1:22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7.8809523809523815E-2</v>
      </c>
      <c r="P2778" s="7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2">
        <f t="shared" si="258"/>
        <v>42136.297175925924</v>
      </c>
      <c r="T2778" s="12">
        <f t="shared" si="259"/>
        <v>42167.297175925924</v>
      </c>
      <c r="U2778" s="7">
        <f>Data[[#This Row],[goal]]*VLOOKUP(Data[[#This Row],[currency]], 'Exchange Rates'!$A$1:$C$14, 3, 0)</f>
        <v>21000</v>
      </c>
      <c r="V2778" s="7">
        <f>Data[[#This Row],[pledged]]*VLOOKUP(Data[[#This Row],[currency]], 'Exchange Rates'!$A$1:$C$14, 3, 0)</f>
        <v>1655</v>
      </c>
    </row>
    <row r="2779" spans="1:22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3.3333333333333335E-3</v>
      </c>
      <c r="P2779" s="7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2">
        <f t="shared" si="258"/>
        <v>42172.669027777782</v>
      </c>
      <c r="T2779" s="12">
        <f t="shared" si="259"/>
        <v>42202.669027777782</v>
      </c>
      <c r="U2779" s="7">
        <f>Data[[#This Row],[goal]]*VLOOKUP(Data[[#This Row],[currency]], 'Exchange Rates'!$A$1:$C$14, 3, 0)</f>
        <v>3000</v>
      </c>
      <c r="V2779" s="7">
        <f>Data[[#This Row],[pledged]]*VLOOKUP(Data[[#This Row],[currency]], 'Exchange Rates'!$A$1:$C$14, 3, 0)</f>
        <v>10</v>
      </c>
    </row>
    <row r="2780" spans="1:22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0.25545454545454543</v>
      </c>
      <c r="P2780" s="7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2">
        <f t="shared" si="258"/>
        <v>41846.978078703702</v>
      </c>
      <c r="T2780" s="12">
        <f t="shared" si="259"/>
        <v>41876.978078703702</v>
      </c>
      <c r="U2780" s="7">
        <f>Data[[#This Row],[goal]]*VLOOKUP(Data[[#This Row],[currency]], 'Exchange Rates'!$A$1:$C$14, 3, 0)</f>
        <v>5500</v>
      </c>
      <c r="V2780" s="7">
        <f>Data[[#This Row],[pledged]]*VLOOKUP(Data[[#This Row],[currency]], 'Exchange Rates'!$A$1:$C$14, 3, 0)</f>
        <v>1405</v>
      </c>
    </row>
    <row r="2781" spans="1:22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2.12E-2</v>
      </c>
      <c r="P2781" s="7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2">
        <f t="shared" si="258"/>
        <v>42300.585891203707</v>
      </c>
      <c r="T2781" s="12">
        <f t="shared" si="259"/>
        <v>42330.627557870372</v>
      </c>
      <c r="U2781" s="7">
        <f>Data[[#This Row],[goal]]*VLOOKUP(Data[[#This Row],[currency]], 'Exchange Rates'!$A$1:$C$14, 3, 0)</f>
        <v>2500</v>
      </c>
      <c r="V2781" s="7">
        <f>Data[[#This Row],[pledged]]*VLOOKUP(Data[[#This Row],[currency]], 'Exchange Rates'!$A$1:$C$14, 3, 0)</f>
        <v>53</v>
      </c>
    </row>
    <row r="2782" spans="1:22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 s="7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2">
        <f t="shared" si="258"/>
        <v>42774.447777777779</v>
      </c>
      <c r="T2782" s="12">
        <f t="shared" si="259"/>
        <v>42804.447777777779</v>
      </c>
      <c r="U2782" s="7">
        <f>Data[[#This Row],[goal]]*VLOOKUP(Data[[#This Row],[currency]], 'Exchange Rates'!$A$1:$C$14, 3, 0)</f>
        <v>84000</v>
      </c>
      <c r="V2782" s="7">
        <f>Data[[#This Row],[pledged]]*VLOOKUP(Data[[#This Row],[currency]], 'Exchange Rates'!$A$1:$C$14, 3, 0)</f>
        <v>0</v>
      </c>
    </row>
    <row r="2783" spans="1:22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1.0528</v>
      </c>
      <c r="P2783" s="7">
        <f t="shared" si="261"/>
        <v>47</v>
      </c>
      <c r="Q2783" t="str">
        <f t="shared" si="262"/>
        <v>theater</v>
      </c>
      <c r="R2783" t="str">
        <f t="shared" si="263"/>
        <v>plays</v>
      </c>
      <c r="S2783" s="12">
        <f t="shared" si="258"/>
        <v>42018.94159722222</v>
      </c>
      <c r="T2783" s="12">
        <f t="shared" si="259"/>
        <v>42047.291666666672</v>
      </c>
      <c r="U2783" s="7">
        <f>Data[[#This Row],[goal]]*VLOOKUP(Data[[#This Row],[currency]], 'Exchange Rates'!$A$1:$C$14, 3, 0)</f>
        <v>1250</v>
      </c>
      <c r="V2783" s="7">
        <f>Data[[#This Row],[pledged]]*VLOOKUP(Data[[#This Row],[currency]], 'Exchange Rates'!$A$1:$C$14, 3, 0)</f>
        <v>1316</v>
      </c>
    </row>
    <row r="2784" spans="1:22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1.2</v>
      </c>
      <c r="P2784" s="7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2">
        <f t="shared" si="258"/>
        <v>42026.924976851849</v>
      </c>
      <c r="T2784" s="12">
        <f t="shared" si="259"/>
        <v>42052.207638888889</v>
      </c>
      <c r="U2784" s="7">
        <f>Data[[#This Row],[goal]]*VLOOKUP(Data[[#This Row],[currency]], 'Exchange Rates'!$A$1:$C$14, 3, 0)</f>
        <v>1000</v>
      </c>
      <c r="V2784" s="7">
        <f>Data[[#This Row],[pledged]]*VLOOKUP(Data[[#This Row],[currency]], 'Exchange Rates'!$A$1:$C$14, 3, 0)</f>
        <v>1200</v>
      </c>
    </row>
    <row r="2785" spans="1:22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1.145</v>
      </c>
      <c r="P2785" s="7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2">
        <f t="shared" si="258"/>
        <v>42103.535254629634</v>
      </c>
      <c r="T2785" s="12">
        <f t="shared" si="259"/>
        <v>42117.535254629634</v>
      </c>
      <c r="U2785" s="7">
        <f>Data[[#This Row],[goal]]*VLOOKUP(Data[[#This Row],[currency]], 'Exchange Rates'!$A$1:$C$14, 3, 0)</f>
        <v>770</v>
      </c>
      <c r="V2785" s="7">
        <f>Data[[#This Row],[pledged]]*VLOOKUP(Data[[#This Row],[currency]], 'Exchange Rates'!$A$1:$C$14, 3, 0)</f>
        <v>881.65</v>
      </c>
    </row>
    <row r="2786" spans="1:22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1.19</v>
      </c>
      <c r="P2786" s="7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2">
        <f t="shared" si="258"/>
        <v>41920.787534722222</v>
      </c>
      <c r="T2786" s="12">
        <f t="shared" si="259"/>
        <v>41941.787534722222</v>
      </c>
      <c r="U2786" s="7">
        <f>Data[[#This Row],[goal]]*VLOOKUP(Data[[#This Row],[currency]], 'Exchange Rates'!$A$1:$C$14, 3, 0)</f>
        <v>6000</v>
      </c>
      <c r="V2786" s="7">
        <f>Data[[#This Row],[pledged]]*VLOOKUP(Data[[#This Row],[currency]], 'Exchange Rates'!$A$1:$C$14, 3, 0)</f>
        <v>7140</v>
      </c>
    </row>
    <row r="2787" spans="1:22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1.0468</v>
      </c>
      <c r="P2787" s="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2">
        <f t="shared" si="258"/>
        <v>42558.189432870371</v>
      </c>
      <c r="T2787" s="12">
        <f t="shared" si="259"/>
        <v>42587.875</v>
      </c>
      <c r="U2787" s="7">
        <f>Data[[#This Row],[goal]]*VLOOKUP(Data[[#This Row],[currency]], 'Exchange Rates'!$A$1:$C$14, 3, 0)</f>
        <v>5000</v>
      </c>
      <c r="V2787" s="7">
        <f>Data[[#This Row],[pledged]]*VLOOKUP(Data[[#This Row],[currency]], 'Exchange Rates'!$A$1:$C$14, 3, 0)</f>
        <v>5234</v>
      </c>
    </row>
    <row r="2788" spans="1:22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1.1783999999999999</v>
      </c>
      <c r="P2788" s="7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2">
        <f t="shared" si="258"/>
        <v>41815.569212962961</v>
      </c>
      <c r="T2788" s="12">
        <f t="shared" si="259"/>
        <v>41829.569212962961</v>
      </c>
      <c r="U2788" s="7">
        <f>Data[[#This Row],[goal]]*VLOOKUP(Data[[#This Row],[currency]], 'Exchange Rates'!$A$1:$C$14, 3, 0)</f>
        <v>1925</v>
      </c>
      <c r="V2788" s="7">
        <f>Data[[#This Row],[pledged]]*VLOOKUP(Data[[#This Row],[currency]], 'Exchange Rates'!$A$1:$C$14, 3, 0)</f>
        <v>2268.42</v>
      </c>
    </row>
    <row r="2789" spans="1:22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1.1970000000000001</v>
      </c>
      <c r="P2789" s="7">
        <f t="shared" si="261"/>
        <v>31.5</v>
      </c>
      <c r="Q2789" t="str">
        <f t="shared" si="262"/>
        <v>theater</v>
      </c>
      <c r="R2789" t="str">
        <f t="shared" si="263"/>
        <v>plays</v>
      </c>
      <c r="S2789" s="12">
        <f t="shared" si="258"/>
        <v>41808.198518518519</v>
      </c>
      <c r="T2789" s="12">
        <f t="shared" si="259"/>
        <v>41838.198518518519</v>
      </c>
      <c r="U2789" s="7">
        <f>Data[[#This Row],[goal]]*VLOOKUP(Data[[#This Row],[currency]], 'Exchange Rates'!$A$1:$C$14, 3, 0)</f>
        <v>1000</v>
      </c>
      <c r="V2789" s="7">
        <f>Data[[#This Row],[pledged]]*VLOOKUP(Data[[#This Row],[currency]], 'Exchange Rates'!$A$1:$C$14, 3, 0)</f>
        <v>1197</v>
      </c>
    </row>
    <row r="2790" spans="1:22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1.0249999999999999</v>
      </c>
      <c r="P2790" s="7">
        <f t="shared" si="261"/>
        <v>102.5</v>
      </c>
      <c r="Q2790" t="str">
        <f t="shared" si="262"/>
        <v>theater</v>
      </c>
      <c r="R2790" t="str">
        <f t="shared" si="263"/>
        <v>plays</v>
      </c>
      <c r="S2790" s="12">
        <f t="shared" si="258"/>
        <v>42550.701886574068</v>
      </c>
      <c r="T2790" s="12">
        <f t="shared" si="259"/>
        <v>42580.701886574068</v>
      </c>
      <c r="U2790" s="7">
        <f>Data[[#This Row],[goal]]*VLOOKUP(Data[[#This Row],[currency]], 'Exchange Rates'!$A$1:$C$14, 3, 0)</f>
        <v>2000</v>
      </c>
      <c r="V2790" s="7">
        <f>Data[[#This Row],[pledged]]*VLOOKUP(Data[[#This Row],[currency]], 'Exchange Rates'!$A$1:$C$14, 3, 0)</f>
        <v>2050</v>
      </c>
    </row>
    <row r="2791" spans="1:22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1.0116666666666667</v>
      </c>
      <c r="P2791" s="7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2">
        <f t="shared" si="258"/>
        <v>42056.013124999998</v>
      </c>
      <c r="T2791" s="12">
        <f t="shared" si="259"/>
        <v>42075.166666666672</v>
      </c>
      <c r="U2791" s="7">
        <f>Data[[#This Row],[goal]]*VLOOKUP(Data[[#This Row],[currency]], 'Exchange Rates'!$A$1:$C$14, 3, 0)</f>
        <v>3000</v>
      </c>
      <c r="V2791" s="7">
        <f>Data[[#This Row],[pledged]]*VLOOKUP(Data[[#This Row],[currency]], 'Exchange Rates'!$A$1:$C$14, 3, 0)</f>
        <v>3035</v>
      </c>
    </row>
    <row r="2792" spans="1:22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1.0533333333333332</v>
      </c>
      <c r="P2792" s="7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2">
        <f t="shared" si="258"/>
        <v>42016.938692129625</v>
      </c>
      <c r="T2792" s="12">
        <f t="shared" si="259"/>
        <v>42046.938692129625</v>
      </c>
      <c r="U2792" s="7">
        <f>Data[[#This Row],[goal]]*VLOOKUP(Data[[#This Row],[currency]], 'Exchange Rates'!$A$1:$C$14, 3, 0)</f>
        <v>3000</v>
      </c>
      <c r="V2792" s="7">
        <f>Data[[#This Row],[pledged]]*VLOOKUP(Data[[#This Row],[currency]], 'Exchange Rates'!$A$1:$C$14, 3, 0)</f>
        <v>3160</v>
      </c>
    </row>
    <row r="2793" spans="1:22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1.0249999999999999</v>
      </c>
      <c r="P2793" s="7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2">
        <f t="shared" si="258"/>
        <v>42591.899988425925</v>
      </c>
      <c r="T2793" s="12">
        <f t="shared" si="259"/>
        <v>42622.166666666672</v>
      </c>
      <c r="U2793" s="7">
        <f>Data[[#This Row],[goal]]*VLOOKUP(Data[[#This Row],[currency]], 'Exchange Rates'!$A$1:$C$14, 3, 0)</f>
        <v>2000</v>
      </c>
      <c r="V2793" s="7">
        <f>Data[[#This Row],[pledged]]*VLOOKUP(Data[[#This Row],[currency]], 'Exchange Rates'!$A$1:$C$14, 3, 0)</f>
        <v>2050</v>
      </c>
    </row>
    <row r="2794" spans="1:22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1.0760000000000001</v>
      </c>
      <c r="P2794" s="7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2">
        <f t="shared" si="258"/>
        <v>42183.231006944443</v>
      </c>
      <c r="T2794" s="12">
        <f t="shared" si="259"/>
        <v>42228.231006944443</v>
      </c>
      <c r="U2794" s="7">
        <f>Data[[#This Row],[goal]]*VLOOKUP(Data[[#This Row],[currency]], 'Exchange Rates'!$A$1:$C$14, 3, 0)</f>
        <v>2000</v>
      </c>
      <c r="V2794" s="7">
        <f>Data[[#This Row],[pledged]]*VLOOKUP(Data[[#This Row],[currency]], 'Exchange Rates'!$A$1:$C$14, 3, 0)</f>
        <v>2152</v>
      </c>
    </row>
    <row r="2795" spans="1:22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1.105675</v>
      </c>
      <c r="P2795" s="7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2">
        <f t="shared" si="258"/>
        <v>42176.419039351851</v>
      </c>
      <c r="T2795" s="12">
        <f t="shared" si="259"/>
        <v>42206.419039351851</v>
      </c>
      <c r="U2795" s="7">
        <f>Data[[#This Row],[goal]]*VLOOKUP(Data[[#This Row],[currency]], 'Exchange Rates'!$A$1:$C$14, 3, 0)</f>
        <v>13700.000000000002</v>
      </c>
      <c r="V2795" s="7">
        <f>Data[[#This Row],[pledged]]*VLOOKUP(Data[[#This Row],[currency]], 'Exchange Rates'!$A$1:$C$14, 3, 0)</f>
        <v>15147.747500000001</v>
      </c>
    </row>
    <row r="2796" spans="1:22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1.5</v>
      </c>
      <c r="P2796" s="7">
        <f t="shared" si="261"/>
        <v>25</v>
      </c>
      <c r="Q2796" t="str">
        <f t="shared" si="262"/>
        <v>theater</v>
      </c>
      <c r="R2796" t="str">
        <f t="shared" si="263"/>
        <v>plays</v>
      </c>
      <c r="S2796" s="12">
        <f t="shared" si="258"/>
        <v>42416.691655092596</v>
      </c>
      <c r="T2796" s="12">
        <f t="shared" si="259"/>
        <v>42432.791666666672</v>
      </c>
      <c r="U2796" s="7">
        <f>Data[[#This Row],[goal]]*VLOOKUP(Data[[#This Row],[currency]], 'Exchange Rates'!$A$1:$C$14, 3, 0)</f>
        <v>38.5</v>
      </c>
      <c r="V2796" s="7">
        <f>Data[[#This Row],[pledged]]*VLOOKUP(Data[[#This Row],[currency]], 'Exchange Rates'!$A$1:$C$14, 3, 0)</f>
        <v>57.75</v>
      </c>
    </row>
    <row r="2797" spans="1:22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1.0428571428571429</v>
      </c>
      <c r="P2797" s="7">
        <f t="shared" si="261"/>
        <v>36.5</v>
      </c>
      <c r="Q2797" t="str">
        <f t="shared" si="262"/>
        <v>theater</v>
      </c>
      <c r="R2797" t="str">
        <f t="shared" si="263"/>
        <v>plays</v>
      </c>
      <c r="S2797" s="12">
        <f t="shared" si="258"/>
        <v>41780.525937500002</v>
      </c>
      <c r="T2797" s="12">
        <f t="shared" si="259"/>
        <v>41796.958333333336</v>
      </c>
      <c r="U2797" s="7">
        <f>Data[[#This Row],[goal]]*VLOOKUP(Data[[#This Row],[currency]], 'Exchange Rates'!$A$1:$C$14, 3, 0)</f>
        <v>700</v>
      </c>
      <c r="V2797" s="7">
        <f>Data[[#This Row],[pledged]]*VLOOKUP(Data[[#This Row],[currency]], 'Exchange Rates'!$A$1:$C$14, 3, 0)</f>
        <v>730</v>
      </c>
    </row>
    <row r="2798" spans="1:22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1.155</v>
      </c>
      <c r="P2798" s="7">
        <f t="shared" si="261"/>
        <v>44</v>
      </c>
      <c r="Q2798" t="str">
        <f t="shared" si="262"/>
        <v>theater</v>
      </c>
      <c r="R2798" t="str">
        <f t="shared" si="263"/>
        <v>plays</v>
      </c>
      <c r="S2798" s="12">
        <f t="shared" si="258"/>
        <v>41795.528101851851</v>
      </c>
      <c r="T2798" s="12">
        <f t="shared" si="259"/>
        <v>41825.528101851851</v>
      </c>
      <c r="U2798" s="7">
        <f>Data[[#This Row],[goal]]*VLOOKUP(Data[[#This Row],[currency]], 'Exchange Rates'!$A$1:$C$14, 3, 0)</f>
        <v>616</v>
      </c>
      <c r="V2798" s="7">
        <f>Data[[#This Row],[pledged]]*VLOOKUP(Data[[#This Row],[currency]], 'Exchange Rates'!$A$1:$C$14, 3, 0)</f>
        <v>711.48</v>
      </c>
    </row>
    <row r="2799" spans="1:22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1.02645125</v>
      </c>
      <c r="P2799" s="7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2">
        <f t="shared" si="258"/>
        <v>41798.94027777778</v>
      </c>
      <c r="T2799" s="12">
        <f t="shared" si="259"/>
        <v>41828.94027777778</v>
      </c>
      <c r="U2799" s="7">
        <f>Data[[#This Row],[goal]]*VLOOKUP(Data[[#This Row],[currency]], 'Exchange Rates'!$A$1:$C$14, 3, 0)</f>
        <v>6160</v>
      </c>
      <c r="V2799" s="7">
        <f>Data[[#This Row],[pledged]]*VLOOKUP(Data[[#This Row],[currency]], 'Exchange Rates'!$A$1:$C$14, 3, 0)</f>
        <v>6322.9397000000008</v>
      </c>
    </row>
    <row r="2800" spans="1:22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1.014</v>
      </c>
      <c r="P2800" s="7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2">
        <f t="shared" si="258"/>
        <v>42201.675011574072</v>
      </c>
      <c r="T2800" s="12">
        <f t="shared" si="259"/>
        <v>42216.666666666672</v>
      </c>
      <c r="U2800" s="7">
        <f>Data[[#This Row],[goal]]*VLOOKUP(Data[[#This Row],[currency]], 'Exchange Rates'!$A$1:$C$14, 3, 0)</f>
        <v>3850</v>
      </c>
      <c r="V2800" s="7">
        <f>Data[[#This Row],[pledged]]*VLOOKUP(Data[[#This Row],[currency]], 'Exchange Rates'!$A$1:$C$14, 3, 0)</f>
        <v>3903.9</v>
      </c>
    </row>
    <row r="2801" spans="1:22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1.1663479999999999</v>
      </c>
      <c r="P2801" s="7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2">
        <f t="shared" si="258"/>
        <v>42507.264699074076</v>
      </c>
      <c r="T2801" s="12">
        <f t="shared" si="259"/>
        <v>42538.666666666672</v>
      </c>
      <c r="U2801" s="7">
        <f>Data[[#This Row],[goal]]*VLOOKUP(Data[[#This Row],[currency]], 'Exchange Rates'!$A$1:$C$14, 3, 0)</f>
        <v>3850</v>
      </c>
      <c r="V2801" s="7">
        <f>Data[[#This Row],[pledged]]*VLOOKUP(Data[[#This Row],[currency]], 'Exchange Rates'!$A$1:$C$14, 3, 0)</f>
        <v>4490.4398000000001</v>
      </c>
    </row>
    <row r="2802" spans="1:22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1.33</v>
      </c>
      <c r="P2802" s="7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2">
        <f t="shared" si="258"/>
        <v>41948.552847222221</v>
      </c>
      <c r="T2802" s="12">
        <f t="shared" si="259"/>
        <v>42008.552847222221</v>
      </c>
      <c r="U2802" s="7">
        <f>Data[[#This Row],[goal]]*VLOOKUP(Data[[#This Row],[currency]], 'Exchange Rates'!$A$1:$C$14, 3, 0)</f>
        <v>770</v>
      </c>
      <c r="V2802" s="7">
        <f>Data[[#This Row],[pledged]]*VLOOKUP(Data[[#This Row],[currency]], 'Exchange Rates'!$A$1:$C$14, 3, 0)</f>
        <v>1024.1000000000001</v>
      </c>
    </row>
    <row r="2803" spans="1:22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1.3320000000000001</v>
      </c>
      <c r="P2803" s="7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2">
        <f t="shared" si="258"/>
        <v>41900.243159722224</v>
      </c>
      <c r="T2803" s="12">
        <f t="shared" si="259"/>
        <v>41922.458333333336</v>
      </c>
      <c r="U2803" s="7">
        <f>Data[[#This Row],[goal]]*VLOOKUP(Data[[#This Row],[currency]], 'Exchange Rates'!$A$1:$C$14, 3, 0)</f>
        <v>685</v>
      </c>
      <c r="V2803" s="7">
        <f>Data[[#This Row],[pledged]]*VLOOKUP(Data[[#This Row],[currency]], 'Exchange Rates'!$A$1:$C$14, 3, 0)</f>
        <v>912.42000000000007</v>
      </c>
    </row>
    <row r="2804" spans="1:22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1.0183333333333333</v>
      </c>
      <c r="P2804" s="7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2">
        <f t="shared" si="258"/>
        <v>42192.64707175926</v>
      </c>
      <c r="T2804" s="12">
        <f t="shared" si="259"/>
        <v>42222.64707175926</v>
      </c>
      <c r="U2804" s="7">
        <f>Data[[#This Row],[goal]]*VLOOKUP(Data[[#This Row],[currency]], 'Exchange Rates'!$A$1:$C$14, 3, 0)</f>
        <v>2310</v>
      </c>
      <c r="V2804" s="7">
        <f>Data[[#This Row],[pledged]]*VLOOKUP(Data[[#This Row],[currency]], 'Exchange Rates'!$A$1:$C$14, 3, 0)</f>
        <v>2352.35</v>
      </c>
    </row>
    <row r="2805" spans="1:22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1.2795000000000001</v>
      </c>
      <c r="P2805" s="7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2">
        <f t="shared" si="258"/>
        <v>42158.065694444449</v>
      </c>
      <c r="T2805" s="12">
        <f t="shared" si="259"/>
        <v>42201</v>
      </c>
      <c r="U2805" s="7">
        <f>Data[[#This Row],[goal]]*VLOOKUP(Data[[#This Row],[currency]], 'Exchange Rates'!$A$1:$C$14, 3, 0)</f>
        <v>10000</v>
      </c>
      <c r="V2805" s="7">
        <f>Data[[#This Row],[pledged]]*VLOOKUP(Data[[#This Row],[currency]], 'Exchange Rates'!$A$1:$C$14, 3, 0)</f>
        <v>12795</v>
      </c>
    </row>
    <row r="2806" spans="1:22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1.1499999999999999</v>
      </c>
      <c r="P2806" s="7">
        <f t="shared" si="261"/>
        <v>50</v>
      </c>
      <c r="Q2806" t="str">
        <f t="shared" si="262"/>
        <v>theater</v>
      </c>
      <c r="R2806" t="str">
        <f t="shared" si="263"/>
        <v>plays</v>
      </c>
      <c r="S2806" s="12">
        <f t="shared" si="258"/>
        <v>41881.453587962962</v>
      </c>
      <c r="T2806" s="12">
        <f t="shared" si="259"/>
        <v>41911.453587962962</v>
      </c>
      <c r="U2806" s="7">
        <f>Data[[#This Row],[goal]]*VLOOKUP(Data[[#This Row],[currency]], 'Exchange Rates'!$A$1:$C$14, 3, 0)</f>
        <v>770</v>
      </c>
      <c r="V2806" s="7">
        <f>Data[[#This Row],[pledged]]*VLOOKUP(Data[[#This Row],[currency]], 'Exchange Rates'!$A$1:$C$14, 3, 0)</f>
        <v>885.5</v>
      </c>
    </row>
    <row r="2807" spans="1:22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1.1000000000000001</v>
      </c>
      <c r="P2807" s="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2">
        <f t="shared" si="258"/>
        <v>42213.505474537036</v>
      </c>
      <c r="T2807" s="12">
        <f t="shared" si="259"/>
        <v>42238.505474537036</v>
      </c>
      <c r="U2807" s="7">
        <f>Data[[#This Row],[goal]]*VLOOKUP(Data[[#This Row],[currency]], 'Exchange Rates'!$A$1:$C$14, 3, 0)</f>
        <v>308</v>
      </c>
      <c r="V2807" s="7">
        <f>Data[[#This Row],[pledged]]*VLOOKUP(Data[[#This Row],[currency]], 'Exchange Rates'!$A$1:$C$14, 3, 0)</f>
        <v>338.8</v>
      </c>
    </row>
    <row r="2808" spans="1:22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1.121</v>
      </c>
      <c r="P2808" s="7">
        <f t="shared" si="261"/>
        <v>44.25</v>
      </c>
      <c r="Q2808" t="str">
        <f t="shared" si="262"/>
        <v>theater</v>
      </c>
      <c r="R2808" t="str">
        <f t="shared" si="263"/>
        <v>plays</v>
      </c>
      <c r="S2808" s="12">
        <f t="shared" si="258"/>
        <v>42185.267245370371</v>
      </c>
      <c r="T2808" s="12">
        <f t="shared" si="259"/>
        <v>42221.458333333328</v>
      </c>
      <c r="U2808" s="7">
        <f>Data[[#This Row],[goal]]*VLOOKUP(Data[[#This Row],[currency]], 'Exchange Rates'!$A$1:$C$14, 3, 0)</f>
        <v>2310</v>
      </c>
      <c r="V2808" s="7">
        <f>Data[[#This Row],[pledged]]*VLOOKUP(Data[[#This Row],[currency]], 'Exchange Rates'!$A$1:$C$14, 3, 0)</f>
        <v>2589.5100000000002</v>
      </c>
    </row>
    <row r="2809" spans="1:22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1.26</v>
      </c>
      <c r="P2809" s="7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2">
        <f t="shared" si="258"/>
        <v>42154.873124999998</v>
      </c>
      <c r="T2809" s="12">
        <f t="shared" si="259"/>
        <v>42184.873124999998</v>
      </c>
      <c r="U2809" s="7">
        <f>Data[[#This Row],[goal]]*VLOOKUP(Data[[#This Row],[currency]], 'Exchange Rates'!$A$1:$C$14, 3, 0)</f>
        <v>5000</v>
      </c>
      <c r="V2809" s="7">
        <f>Data[[#This Row],[pledged]]*VLOOKUP(Data[[#This Row],[currency]], 'Exchange Rates'!$A$1:$C$14, 3, 0)</f>
        <v>6300</v>
      </c>
    </row>
    <row r="2810" spans="1:22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1.0024444444444445</v>
      </c>
      <c r="P2810" s="7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2">
        <f t="shared" si="258"/>
        <v>42208.84646990741</v>
      </c>
      <c r="T2810" s="12">
        <f t="shared" si="259"/>
        <v>42238.84646990741</v>
      </c>
      <c r="U2810" s="7">
        <f>Data[[#This Row],[goal]]*VLOOKUP(Data[[#This Row],[currency]], 'Exchange Rates'!$A$1:$C$14, 3, 0)</f>
        <v>4500</v>
      </c>
      <c r="V2810" s="7">
        <f>Data[[#This Row],[pledged]]*VLOOKUP(Data[[#This Row],[currency]], 'Exchange Rates'!$A$1:$C$14, 3, 0)</f>
        <v>4511</v>
      </c>
    </row>
    <row r="2811" spans="1:22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1.024</v>
      </c>
      <c r="P2811" s="7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2">
        <f t="shared" si="258"/>
        <v>42451.496817129635</v>
      </c>
      <c r="T2811" s="12">
        <f t="shared" si="259"/>
        <v>42459.610416666663</v>
      </c>
      <c r="U2811" s="7">
        <f>Data[[#This Row],[goal]]*VLOOKUP(Data[[#This Row],[currency]], 'Exchange Rates'!$A$1:$C$14, 3, 0)</f>
        <v>2500</v>
      </c>
      <c r="V2811" s="7">
        <f>Data[[#This Row],[pledged]]*VLOOKUP(Data[[#This Row],[currency]], 'Exchange Rates'!$A$1:$C$14, 3, 0)</f>
        <v>2560</v>
      </c>
    </row>
    <row r="2812" spans="1:22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1.0820000000000001</v>
      </c>
      <c r="P2812" s="7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2">
        <f t="shared" si="258"/>
        <v>41759.13962962963</v>
      </c>
      <c r="T2812" s="12">
        <f t="shared" si="259"/>
        <v>41791.165972222225</v>
      </c>
      <c r="U2812" s="7">
        <f>Data[[#This Row],[goal]]*VLOOKUP(Data[[#This Row],[currency]], 'Exchange Rates'!$A$1:$C$14, 3, 0)</f>
        <v>2500</v>
      </c>
      <c r="V2812" s="7">
        <f>Data[[#This Row],[pledged]]*VLOOKUP(Data[[#This Row],[currency]], 'Exchange Rates'!$A$1:$C$14, 3, 0)</f>
        <v>2705</v>
      </c>
    </row>
    <row r="2813" spans="1:22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1.0026999999999999</v>
      </c>
      <c r="P2813" s="7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2">
        <f t="shared" si="258"/>
        <v>42028.496562500004</v>
      </c>
      <c r="T2813" s="12">
        <f t="shared" si="259"/>
        <v>42058.496562500004</v>
      </c>
      <c r="U2813" s="7">
        <f>Data[[#This Row],[goal]]*VLOOKUP(Data[[#This Row],[currency]], 'Exchange Rates'!$A$1:$C$14, 3, 0)</f>
        <v>7700</v>
      </c>
      <c r="V2813" s="7">
        <f>Data[[#This Row],[pledged]]*VLOOKUP(Data[[#This Row],[currency]], 'Exchange Rates'!$A$1:$C$14, 3, 0)</f>
        <v>7720.79</v>
      </c>
    </row>
    <row r="2814" spans="1:22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1.133</v>
      </c>
      <c r="P2814" s="7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2">
        <f t="shared" si="258"/>
        <v>42054.74418981481</v>
      </c>
      <c r="T2814" s="12">
        <f t="shared" si="259"/>
        <v>42100.166666666672</v>
      </c>
      <c r="U2814" s="7">
        <f>Data[[#This Row],[goal]]*VLOOKUP(Data[[#This Row],[currency]], 'Exchange Rates'!$A$1:$C$14, 3, 0)</f>
        <v>6600</v>
      </c>
      <c r="V2814" s="7">
        <f>Data[[#This Row],[pledged]]*VLOOKUP(Data[[#This Row],[currency]], 'Exchange Rates'!$A$1:$C$14, 3, 0)</f>
        <v>7477.8</v>
      </c>
    </row>
    <row r="2815" spans="1:22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1.2757571428571428</v>
      </c>
      <c r="P2815" s="7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2">
        <f t="shared" si="258"/>
        <v>42693.742604166662</v>
      </c>
      <c r="T2815" s="12">
        <f t="shared" si="259"/>
        <v>42718.742604166662</v>
      </c>
      <c r="U2815" s="7">
        <f>Data[[#This Row],[goal]]*VLOOKUP(Data[[#This Row],[currency]], 'Exchange Rates'!$A$1:$C$14, 3, 0)</f>
        <v>2800</v>
      </c>
      <c r="V2815" s="7">
        <f>Data[[#This Row],[pledged]]*VLOOKUP(Data[[#This Row],[currency]], 'Exchange Rates'!$A$1:$C$14, 3, 0)</f>
        <v>3572.12</v>
      </c>
    </row>
    <row r="2816" spans="1:22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1.0773333333333333</v>
      </c>
      <c r="P2816" s="7">
        <f t="shared" si="261"/>
        <v>25.25</v>
      </c>
      <c r="Q2816" t="str">
        <f t="shared" si="262"/>
        <v>theater</v>
      </c>
      <c r="R2816" t="str">
        <f t="shared" si="263"/>
        <v>plays</v>
      </c>
      <c r="S2816" s="12">
        <f t="shared" si="258"/>
        <v>42103.399479166663</v>
      </c>
      <c r="T2816" s="12">
        <f t="shared" si="259"/>
        <v>42133.399479166663</v>
      </c>
      <c r="U2816" s="7">
        <f>Data[[#This Row],[goal]]*VLOOKUP(Data[[#This Row],[currency]], 'Exchange Rates'!$A$1:$C$14, 3, 0)</f>
        <v>1155</v>
      </c>
      <c r="V2816" s="7">
        <f>Data[[#This Row],[pledged]]*VLOOKUP(Data[[#This Row],[currency]], 'Exchange Rates'!$A$1:$C$14, 3, 0)</f>
        <v>1244.32</v>
      </c>
    </row>
    <row r="2817" spans="1:22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2.42</v>
      </c>
      <c r="P2817" s="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2">
        <f t="shared" si="258"/>
        <v>42559.776724537034</v>
      </c>
      <c r="T2817" s="12">
        <f t="shared" si="259"/>
        <v>42589.776724537034</v>
      </c>
      <c r="U2817" s="7">
        <f>Data[[#This Row],[goal]]*VLOOKUP(Data[[#This Row],[currency]], 'Exchange Rates'!$A$1:$C$14, 3, 0)</f>
        <v>330</v>
      </c>
      <c r="V2817" s="7">
        <f>Data[[#This Row],[pledged]]*VLOOKUP(Data[[#This Row],[currency]], 'Exchange Rates'!$A$1:$C$14, 3, 0)</f>
        <v>798.6</v>
      </c>
    </row>
    <row r="2818" spans="1:22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1.4156666666666666</v>
      </c>
      <c r="P2818" s="7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2">
        <f t="shared" ref="S2818:S2881" si="264">(((J2818/60)/60)/24)+DATE(1970,1,1)</f>
        <v>42188.467499999999</v>
      </c>
      <c r="T2818" s="12">
        <f t="shared" ref="T2818:T2881" si="265">(((I2818/60)/60)/24)+DATE(1970,1,1)</f>
        <v>42218.666666666672</v>
      </c>
      <c r="U2818" s="7">
        <f>Data[[#This Row],[goal]]*VLOOKUP(Data[[#This Row],[currency]], 'Exchange Rates'!$A$1:$C$14, 3, 0)</f>
        <v>2310</v>
      </c>
      <c r="V2818" s="7">
        <f>Data[[#This Row],[pledged]]*VLOOKUP(Data[[#This Row],[currency]], 'Exchange Rates'!$A$1:$C$14, 3, 0)</f>
        <v>3270.19</v>
      </c>
    </row>
    <row r="2819" spans="1:22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E2819/D2819</f>
        <v>1.3</v>
      </c>
      <c r="P2819" s="7">
        <f t="shared" ref="P2819:P2882" si="267">IF(L2819 = 0, 0, E2819/L2819)</f>
        <v>23.636363636363637</v>
      </c>
      <c r="Q2819" t="str">
        <f t="shared" ref="Q2819:Q2882" si="268">MID(N2819, 1, FIND("/", N2819)-1)</f>
        <v>theater</v>
      </c>
      <c r="R2819" t="str">
        <f t="shared" ref="R2819:R2882" si="269">MID(N2819,  FIND("/", N2819)+1, 100)</f>
        <v>plays</v>
      </c>
      <c r="S2819" s="12">
        <f t="shared" si="264"/>
        <v>42023.634976851856</v>
      </c>
      <c r="T2819" s="12">
        <f t="shared" si="265"/>
        <v>42063.634976851856</v>
      </c>
      <c r="U2819" s="7">
        <f>Data[[#This Row],[goal]]*VLOOKUP(Data[[#This Row],[currency]], 'Exchange Rates'!$A$1:$C$14, 3, 0)</f>
        <v>462</v>
      </c>
      <c r="V2819" s="7">
        <f>Data[[#This Row],[pledged]]*VLOOKUP(Data[[#This Row],[currency]], 'Exchange Rates'!$A$1:$C$14, 3, 0)</f>
        <v>600.6</v>
      </c>
    </row>
    <row r="2820" spans="1:22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1.0603</v>
      </c>
      <c r="P2820" s="7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2">
        <f t="shared" si="264"/>
        <v>42250.598217592589</v>
      </c>
      <c r="T2820" s="12">
        <f t="shared" si="265"/>
        <v>42270.598217592589</v>
      </c>
      <c r="U2820" s="7">
        <f>Data[[#This Row],[goal]]*VLOOKUP(Data[[#This Row],[currency]], 'Exchange Rates'!$A$1:$C$14, 3, 0)</f>
        <v>10000</v>
      </c>
      <c r="V2820" s="7">
        <f>Data[[#This Row],[pledged]]*VLOOKUP(Data[[#This Row],[currency]], 'Exchange Rates'!$A$1:$C$14, 3, 0)</f>
        <v>10603</v>
      </c>
    </row>
    <row r="2821" spans="1:22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1.048</v>
      </c>
      <c r="P2821" s="7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2">
        <f t="shared" si="264"/>
        <v>42139.525567129633</v>
      </c>
      <c r="T2821" s="12">
        <f t="shared" si="265"/>
        <v>42169.525567129633</v>
      </c>
      <c r="U2821" s="7">
        <f>Data[[#This Row],[goal]]*VLOOKUP(Data[[#This Row],[currency]], 'Exchange Rates'!$A$1:$C$14, 3, 0)</f>
        <v>3850</v>
      </c>
      <c r="V2821" s="7">
        <f>Data[[#This Row],[pledged]]*VLOOKUP(Data[[#This Row],[currency]], 'Exchange Rates'!$A$1:$C$14, 3, 0)</f>
        <v>4034.8</v>
      </c>
    </row>
    <row r="2822" spans="1:22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1.36</v>
      </c>
      <c r="P2822" s="7">
        <f t="shared" si="267"/>
        <v>13.6</v>
      </c>
      <c r="Q2822" t="str">
        <f t="shared" si="268"/>
        <v>theater</v>
      </c>
      <c r="R2822" t="str">
        <f t="shared" si="269"/>
        <v>plays</v>
      </c>
      <c r="S2822" s="12">
        <f t="shared" si="264"/>
        <v>42401.610983796301</v>
      </c>
      <c r="T2822" s="12">
        <f t="shared" si="265"/>
        <v>42426</v>
      </c>
      <c r="U2822" s="7">
        <f>Data[[#This Row],[goal]]*VLOOKUP(Data[[#This Row],[currency]], 'Exchange Rates'!$A$1:$C$14, 3, 0)</f>
        <v>154</v>
      </c>
      <c r="V2822" s="7">
        <f>Data[[#This Row],[pledged]]*VLOOKUP(Data[[#This Row],[currency]], 'Exchange Rates'!$A$1:$C$14, 3, 0)</f>
        <v>209.44</v>
      </c>
    </row>
    <row r="2823" spans="1:22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</v>
      </c>
      <c r="P2823" s="7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2">
        <f t="shared" si="264"/>
        <v>41875.922858796301</v>
      </c>
      <c r="T2823" s="12">
        <f t="shared" si="265"/>
        <v>41905.922858796301</v>
      </c>
      <c r="U2823" s="7">
        <f>Data[[#This Row],[goal]]*VLOOKUP(Data[[#This Row],[currency]], 'Exchange Rates'!$A$1:$C$14, 3, 0)</f>
        <v>770</v>
      </c>
      <c r="V2823" s="7">
        <f>Data[[#This Row],[pledged]]*VLOOKUP(Data[[#This Row],[currency]], 'Exchange Rates'!$A$1:$C$14, 3, 0)</f>
        <v>770</v>
      </c>
    </row>
    <row r="2824" spans="1:22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</v>
      </c>
      <c r="P2824" s="7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2">
        <f t="shared" si="264"/>
        <v>42060.683935185181</v>
      </c>
      <c r="T2824" s="12">
        <f t="shared" si="265"/>
        <v>42090.642268518524</v>
      </c>
      <c r="U2824" s="7">
        <f>Data[[#This Row],[goal]]*VLOOKUP(Data[[#This Row],[currency]], 'Exchange Rates'!$A$1:$C$14, 3, 0)</f>
        <v>6000</v>
      </c>
      <c r="V2824" s="7">
        <f>Data[[#This Row],[pledged]]*VLOOKUP(Data[[#This Row],[currency]], 'Exchange Rates'!$A$1:$C$14, 3, 0)</f>
        <v>6000</v>
      </c>
    </row>
    <row r="2825" spans="1:22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1.24</v>
      </c>
      <c r="P2825" s="7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2">
        <f t="shared" si="264"/>
        <v>42067.011643518519</v>
      </c>
      <c r="T2825" s="12">
        <f t="shared" si="265"/>
        <v>42094.957638888889</v>
      </c>
      <c r="U2825" s="7">
        <f>Data[[#This Row],[goal]]*VLOOKUP(Data[[#This Row],[currency]], 'Exchange Rates'!$A$1:$C$14, 3, 0)</f>
        <v>77</v>
      </c>
      <c r="V2825" s="7">
        <f>Data[[#This Row],[pledged]]*VLOOKUP(Data[[#This Row],[currency]], 'Exchange Rates'!$A$1:$C$14, 3, 0)</f>
        <v>95.48</v>
      </c>
    </row>
    <row r="2826" spans="1:22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1.1692307692307693</v>
      </c>
      <c r="P2826" s="7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2">
        <f t="shared" si="264"/>
        <v>42136.270787037036</v>
      </c>
      <c r="T2826" s="12">
        <f t="shared" si="265"/>
        <v>42168.071527777778</v>
      </c>
      <c r="U2826" s="7">
        <f>Data[[#This Row],[goal]]*VLOOKUP(Data[[#This Row],[currency]], 'Exchange Rates'!$A$1:$C$14, 3, 0)</f>
        <v>650</v>
      </c>
      <c r="V2826" s="7">
        <f>Data[[#This Row],[pledged]]*VLOOKUP(Data[[#This Row],[currency]], 'Exchange Rates'!$A$1:$C$14, 3, 0)</f>
        <v>760</v>
      </c>
    </row>
    <row r="2827" spans="1:22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1.0333333333333334</v>
      </c>
      <c r="P2827" s="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2">
        <f t="shared" si="264"/>
        <v>42312.792662037042</v>
      </c>
      <c r="T2827" s="12">
        <f t="shared" si="265"/>
        <v>42342.792662037042</v>
      </c>
      <c r="U2827" s="7">
        <f>Data[[#This Row],[goal]]*VLOOKUP(Data[[#This Row],[currency]], 'Exchange Rates'!$A$1:$C$14, 3, 0)</f>
        <v>2310</v>
      </c>
      <c r="V2827" s="7">
        <f>Data[[#This Row],[pledged]]*VLOOKUP(Data[[#This Row],[currency]], 'Exchange Rates'!$A$1:$C$14, 3, 0)</f>
        <v>2387</v>
      </c>
    </row>
    <row r="2828" spans="1:22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1.0774999999999999</v>
      </c>
      <c r="P2828" s="7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2">
        <f t="shared" si="264"/>
        <v>42171.034861111111</v>
      </c>
      <c r="T2828" s="12">
        <f t="shared" si="265"/>
        <v>42195.291666666672</v>
      </c>
      <c r="U2828" s="7">
        <f>Data[[#This Row],[goal]]*VLOOKUP(Data[[#This Row],[currency]], 'Exchange Rates'!$A$1:$C$14, 3, 0)</f>
        <v>2000</v>
      </c>
      <c r="V2828" s="7">
        <f>Data[[#This Row],[pledged]]*VLOOKUP(Data[[#This Row],[currency]], 'Exchange Rates'!$A$1:$C$14, 3, 0)</f>
        <v>2155</v>
      </c>
    </row>
    <row r="2829" spans="1:22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1.2024999999999999</v>
      </c>
      <c r="P2829" s="7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2">
        <f t="shared" si="264"/>
        <v>42494.683634259258</v>
      </c>
      <c r="T2829" s="12">
        <f t="shared" si="265"/>
        <v>42524.6875</v>
      </c>
      <c r="U2829" s="7">
        <f>Data[[#This Row],[goal]]*VLOOKUP(Data[[#This Row],[currency]], 'Exchange Rates'!$A$1:$C$14, 3, 0)</f>
        <v>2000</v>
      </c>
      <c r="V2829" s="7">
        <f>Data[[#This Row],[pledged]]*VLOOKUP(Data[[#This Row],[currency]], 'Exchange Rates'!$A$1:$C$14, 3, 0)</f>
        <v>2405</v>
      </c>
    </row>
    <row r="2830" spans="1:22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1.0037894736842106</v>
      </c>
      <c r="P2830" s="7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2">
        <f t="shared" si="264"/>
        <v>42254.264687499999</v>
      </c>
      <c r="T2830" s="12">
        <f t="shared" si="265"/>
        <v>42279.958333333328</v>
      </c>
      <c r="U2830" s="7">
        <f>Data[[#This Row],[goal]]*VLOOKUP(Data[[#This Row],[currency]], 'Exchange Rates'!$A$1:$C$14, 3, 0)</f>
        <v>7315</v>
      </c>
      <c r="V2830" s="7">
        <f>Data[[#This Row],[pledged]]*VLOOKUP(Data[[#This Row],[currency]], 'Exchange Rates'!$A$1:$C$14, 3, 0)</f>
        <v>7342.72</v>
      </c>
    </row>
    <row r="2831" spans="1:22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1.0651999999999999</v>
      </c>
      <c r="P2831" s="7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2">
        <f t="shared" si="264"/>
        <v>42495.434236111112</v>
      </c>
      <c r="T2831" s="12">
        <f t="shared" si="265"/>
        <v>42523.434236111112</v>
      </c>
      <c r="U2831" s="7">
        <f>Data[[#This Row],[goal]]*VLOOKUP(Data[[#This Row],[currency]], 'Exchange Rates'!$A$1:$C$14, 3, 0)</f>
        <v>1925</v>
      </c>
      <c r="V2831" s="7">
        <f>Data[[#This Row],[pledged]]*VLOOKUP(Data[[#This Row],[currency]], 'Exchange Rates'!$A$1:$C$14, 3, 0)</f>
        <v>2050.5100000000002</v>
      </c>
    </row>
    <row r="2832" spans="1:22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</v>
      </c>
      <c r="P2832" s="7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2">
        <f t="shared" si="264"/>
        <v>41758.839675925927</v>
      </c>
      <c r="T2832" s="12">
        <f t="shared" si="265"/>
        <v>41771.165972222225</v>
      </c>
      <c r="U2832" s="7">
        <f>Data[[#This Row],[goal]]*VLOOKUP(Data[[#This Row],[currency]], 'Exchange Rates'!$A$1:$C$14, 3, 0)</f>
        <v>3000</v>
      </c>
      <c r="V2832" s="7">
        <f>Data[[#This Row],[pledged]]*VLOOKUP(Data[[#This Row],[currency]], 'Exchange Rates'!$A$1:$C$14, 3, 0)</f>
        <v>3000</v>
      </c>
    </row>
    <row r="2833" spans="1:22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1.1066666666666667</v>
      </c>
      <c r="P2833" s="7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2">
        <f t="shared" si="264"/>
        <v>42171.824884259258</v>
      </c>
      <c r="T2833" s="12">
        <f t="shared" si="265"/>
        <v>42201.824884259258</v>
      </c>
      <c r="U2833" s="7">
        <f>Data[[#This Row],[goal]]*VLOOKUP(Data[[#This Row],[currency]], 'Exchange Rates'!$A$1:$C$14, 3, 0)</f>
        <v>3000</v>
      </c>
      <c r="V2833" s="7">
        <f>Data[[#This Row],[pledged]]*VLOOKUP(Data[[#This Row],[currency]], 'Exchange Rates'!$A$1:$C$14, 3, 0)</f>
        <v>3320</v>
      </c>
    </row>
    <row r="2834" spans="1:22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1.1471959999999999</v>
      </c>
      <c r="P2834" s="7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2">
        <f t="shared" si="264"/>
        <v>41938.709421296298</v>
      </c>
      <c r="T2834" s="12">
        <f t="shared" si="265"/>
        <v>41966.916666666672</v>
      </c>
      <c r="U2834" s="7">
        <f>Data[[#This Row],[goal]]*VLOOKUP(Data[[#This Row],[currency]], 'Exchange Rates'!$A$1:$C$14, 3, 0)</f>
        <v>1925</v>
      </c>
      <c r="V2834" s="7">
        <f>Data[[#This Row],[pledged]]*VLOOKUP(Data[[#This Row],[currency]], 'Exchange Rates'!$A$1:$C$14, 3, 0)</f>
        <v>2208.3523</v>
      </c>
    </row>
    <row r="2835" spans="1:22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1.0825925925925926</v>
      </c>
      <c r="P2835" s="7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2">
        <f t="shared" si="264"/>
        <v>42268.127696759257</v>
      </c>
      <c r="T2835" s="12">
        <f t="shared" si="265"/>
        <v>42288.083333333328</v>
      </c>
      <c r="U2835" s="7">
        <f>Data[[#This Row],[goal]]*VLOOKUP(Data[[#This Row],[currency]], 'Exchange Rates'!$A$1:$C$14, 3, 0)</f>
        <v>2700</v>
      </c>
      <c r="V2835" s="7">
        <f>Data[[#This Row],[pledged]]*VLOOKUP(Data[[#This Row],[currency]], 'Exchange Rates'!$A$1:$C$14, 3, 0)</f>
        <v>2923</v>
      </c>
    </row>
    <row r="2836" spans="1:22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1.7</v>
      </c>
      <c r="P2836" s="7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2">
        <f t="shared" si="264"/>
        <v>42019.959837962961</v>
      </c>
      <c r="T2836" s="12">
        <f t="shared" si="265"/>
        <v>42034.959837962961</v>
      </c>
      <c r="U2836" s="7">
        <f>Data[[#This Row],[goal]]*VLOOKUP(Data[[#This Row],[currency]], 'Exchange Rates'!$A$1:$C$14, 3, 0)</f>
        <v>616</v>
      </c>
      <c r="V2836" s="7">
        <f>Data[[#This Row],[pledged]]*VLOOKUP(Data[[#This Row],[currency]], 'Exchange Rates'!$A$1:$C$14, 3, 0)</f>
        <v>1047.2</v>
      </c>
    </row>
    <row r="2837" spans="1:22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1.8709899999999999</v>
      </c>
      <c r="P2837" s="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2">
        <f t="shared" si="264"/>
        <v>42313.703900462962</v>
      </c>
      <c r="T2837" s="12">
        <f t="shared" si="265"/>
        <v>42343</v>
      </c>
      <c r="U2837" s="7">
        <f>Data[[#This Row],[goal]]*VLOOKUP(Data[[#This Row],[currency]], 'Exchange Rates'!$A$1:$C$14, 3, 0)</f>
        <v>770</v>
      </c>
      <c r="V2837" s="7">
        <f>Data[[#This Row],[pledged]]*VLOOKUP(Data[[#This Row],[currency]], 'Exchange Rates'!$A$1:$C$14, 3, 0)</f>
        <v>1440.6623</v>
      </c>
    </row>
    <row r="2838" spans="1:22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1.0777777777777777</v>
      </c>
      <c r="P2838" s="7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2">
        <f t="shared" si="264"/>
        <v>42746.261782407411</v>
      </c>
      <c r="T2838" s="12">
        <f t="shared" si="265"/>
        <v>42784.207638888889</v>
      </c>
      <c r="U2838" s="7">
        <f>Data[[#This Row],[goal]]*VLOOKUP(Data[[#This Row],[currency]], 'Exchange Rates'!$A$1:$C$14, 3, 0)</f>
        <v>450</v>
      </c>
      <c r="V2838" s="7">
        <f>Data[[#This Row],[pledged]]*VLOOKUP(Data[[#This Row],[currency]], 'Exchange Rates'!$A$1:$C$14, 3, 0)</f>
        <v>485</v>
      </c>
    </row>
    <row r="2839" spans="1:22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</v>
      </c>
      <c r="P2839" s="7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2">
        <f t="shared" si="264"/>
        <v>42307.908379629633</v>
      </c>
      <c r="T2839" s="12">
        <f t="shared" si="265"/>
        <v>42347.950046296297</v>
      </c>
      <c r="U2839" s="7">
        <f>Data[[#This Row],[goal]]*VLOOKUP(Data[[#This Row],[currency]], 'Exchange Rates'!$A$1:$C$14, 3, 0)</f>
        <v>1122</v>
      </c>
      <c r="V2839" s="7">
        <f>Data[[#This Row],[pledged]]*VLOOKUP(Data[[#This Row],[currency]], 'Exchange Rates'!$A$1:$C$14, 3, 0)</f>
        <v>1122</v>
      </c>
    </row>
    <row r="2840" spans="1:22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1.2024999999999999</v>
      </c>
      <c r="P2840" s="7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2">
        <f t="shared" si="264"/>
        <v>41842.607592592591</v>
      </c>
      <c r="T2840" s="12">
        <f t="shared" si="265"/>
        <v>41864.916666666664</v>
      </c>
      <c r="U2840" s="7">
        <f>Data[[#This Row],[goal]]*VLOOKUP(Data[[#This Row],[currency]], 'Exchange Rates'!$A$1:$C$14, 3, 0)</f>
        <v>2000</v>
      </c>
      <c r="V2840" s="7">
        <f>Data[[#This Row],[pledged]]*VLOOKUP(Data[[#This Row],[currency]], 'Exchange Rates'!$A$1:$C$14, 3, 0)</f>
        <v>2405</v>
      </c>
    </row>
    <row r="2841" spans="1:22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1.1142857142857143</v>
      </c>
      <c r="P2841" s="7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2">
        <f t="shared" si="264"/>
        <v>41853.240208333329</v>
      </c>
      <c r="T2841" s="12">
        <f t="shared" si="265"/>
        <v>41876.207638888889</v>
      </c>
      <c r="U2841" s="7">
        <f>Data[[#This Row],[goal]]*VLOOKUP(Data[[#This Row],[currency]], 'Exchange Rates'!$A$1:$C$14, 3, 0)</f>
        <v>3500</v>
      </c>
      <c r="V2841" s="7">
        <f>Data[[#This Row],[pledged]]*VLOOKUP(Data[[#This Row],[currency]], 'Exchange Rates'!$A$1:$C$14, 3, 0)</f>
        <v>3900</v>
      </c>
    </row>
    <row r="2842" spans="1:22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1.04</v>
      </c>
      <c r="P2842" s="7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2">
        <f t="shared" si="264"/>
        <v>42060.035636574074</v>
      </c>
      <c r="T2842" s="12">
        <f t="shared" si="265"/>
        <v>42081.708333333328</v>
      </c>
      <c r="U2842" s="7">
        <f>Data[[#This Row],[goal]]*VLOOKUP(Data[[#This Row],[currency]], 'Exchange Rates'!$A$1:$C$14, 3, 0)</f>
        <v>1925</v>
      </c>
      <c r="V2842" s="7">
        <f>Data[[#This Row],[pledged]]*VLOOKUP(Data[[#This Row],[currency]], 'Exchange Rates'!$A$1:$C$14, 3, 0)</f>
        <v>2002</v>
      </c>
    </row>
    <row r="2843" spans="1:22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0.01</v>
      </c>
      <c r="P2843" s="7">
        <f t="shared" si="267"/>
        <v>10</v>
      </c>
      <c r="Q2843" t="str">
        <f t="shared" si="268"/>
        <v>theater</v>
      </c>
      <c r="R2843" t="str">
        <f t="shared" si="269"/>
        <v>plays</v>
      </c>
      <c r="S2843" s="12">
        <f t="shared" si="264"/>
        <v>42291.739548611105</v>
      </c>
      <c r="T2843" s="12">
        <f t="shared" si="265"/>
        <v>42351.781215277777</v>
      </c>
      <c r="U2843" s="7">
        <f>Data[[#This Row],[goal]]*VLOOKUP(Data[[#This Row],[currency]], 'Exchange Rates'!$A$1:$C$14, 3, 0)</f>
        <v>770</v>
      </c>
      <c r="V2843" s="7">
        <f>Data[[#This Row],[pledged]]*VLOOKUP(Data[[#This Row],[currency]], 'Exchange Rates'!$A$1:$C$14, 3, 0)</f>
        <v>7.7</v>
      </c>
    </row>
    <row r="2844" spans="1:22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 s="7">
        <f t="shared" si="267"/>
        <v>0</v>
      </c>
      <c r="Q2844" t="str">
        <f t="shared" si="268"/>
        <v>theater</v>
      </c>
      <c r="R2844" t="str">
        <f t="shared" si="269"/>
        <v>plays</v>
      </c>
      <c r="S2844" s="12">
        <f t="shared" si="264"/>
        <v>41784.952488425923</v>
      </c>
      <c r="T2844" s="12">
        <f t="shared" si="265"/>
        <v>41811.458333333336</v>
      </c>
      <c r="U2844" s="7">
        <f>Data[[#This Row],[goal]]*VLOOKUP(Data[[#This Row],[currency]], 'Exchange Rates'!$A$1:$C$14, 3, 0)</f>
        <v>1155</v>
      </c>
      <c r="V2844" s="7">
        <f>Data[[#This Row],[pledged]]*VLOOKUP(Data[[#This Row],[currency]], 'Exchange Rates'!$A$1:$C$14, 3, 0)</f>
        <v>0</v>
      </c>
    </row>
    <row r="2845" spans="1:22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 s="7">
        <f t="shared" si="267"/>
        <v>0</v>
      </c>
      <c r="Q2845" t="str">
        <f t="shared" si="268"/>
        <v>theater</v>
      </c>
      <c r="R2845" t="str">
        <f t="shared" si="269"/>
        <v>plays</v>
      </c>
      <c r="S2845" s="12">
        <f t="shared" si="264"/>
        <v>42492.737847222219</v>
      </c>
      <c r="T2845" s="12">
        <f t="shared" si="265"/>
        <v>42534.166666666672</v>
      </c>
      <c r="U2845" s="7">
        <f>Data[[#This Row],[goal]]*VLOOKUP(Data[[#This Row],[currency]], 'Exchange Rates'!$A$1:$C$14, 3, 0)</f>
        <v>1200</v>
      </c>
      <c r="V2845" s="7">
        <f>Data[[#This Row],[pledged]]*VLOOKUP(Data[[#This Row],[currency]], 'Exchange Rates'!$A$1:$C$14, 3, 0)</f>
        <v>0</v>
      </c>
    </row>
    <row r="2846" spans="1:22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5.4545454545454543E-2</v>
      </c>
      <c r="P2846" s="7">
        <f t="shared" si="267"/>
        <v>30</v>
      </c>
      <c r="Q2846" t="str">
        <f t="shared" si="268"/>
        <v>theater</v>
      </c>
      <c r="R2846" t="str">
        <f t="shared" si="269"/>
        <v>plays</v>
      </c>
      <c r="S2846" s="12">
        <f t="shared" si="264"/>
        <v>42709.546064814815</v>
      </c>
      <c r="T2846" s="12">
        <f t="shared" si="265"/>
        <v>42739.546064814815</v>
      </c>
      <c r="U2846" s="7">
        <f>Data[[#This Row],[goal]]*VLOOKUP(Data[[#This Row],[currency]], 'Exchange Rates'!$A$1:$C$14, 3, 0)</f>
        <v>462</v>
      </c>
      <c r="V2846" s="7">
        <f>Data[[#This Row],[pledged]]*VLOOKUP(Data[[#This Row],[currency]], 'Exchange Rates'!$A$1:$C$14, 3, 0)</f>
        <v>25.2</v>
      </c>
    </row>
    <row r="2847" spans="1:22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0.31546666666666667</v>
      </c>
      <c r="P2847" s="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2">
        <f t="shared" si="264"/>
        <v>42103.016585648147</v>
      </c>
      <c r="T2847" s="12">
        <f t="shared" si="265"/>
        <v>42163.016585648147</v>
      </c>
      <c r="U2847" s="7">
        <f>Data[[#This Row],[goal]]*VLOOKUP(Data[[#This Row],[currency]], 'Exchange Rates'!$A$1:$C$14, 3, 0)</f>
        <v>7500</v>
      </c>
      <c r="V2847" s="7">
        <f>Data[[#This Row],[pledged]]*VLOOKUP(Data[[#This Row],[currency]], 'Exchange Rates'!$A$1:$C$14, 3, 0)</f>
        <v>2366</v>
      </c>
    </row>
    <row r="2848" spans="1:22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 s="7">
        <f t="shared" si="267"/>
        <v>0</v>
      </c>
      <c r="Q2848" t="str">
        <f t="shared" si="268"/>
        <v>theater</v>
      </c>
      <c r="R2848" t="str">
        <f t="shared" si="269"/>
        <v>plays</v>
      </c>
      <c r="S2848" s="12">
        <f t="shared" si="264"/>
        <v>42108.692060185189</v>
      </c>
      <c r="T2848" s="12">
        <f t="shared" si="265"/>
        <v>42153.692060185189</v>
      </c>
      <c r="U2848" s="7">
        <f>Data[[#This Row],[goal]]*VLOOKUP(Data[[#This Row],[currency]], 'Exchange Rates'!$A$1:$C$14, 3, 0)</f>
        <v>8000</v>
      </c>
      <c r="V2848" s="7">
        <f>Data[[#This Row],[pledged]]*VLOOKUP(Data[[#This Row],[currency]], 'Exchange Rates'!$A$1:$C$14, 3, 0)</f>
        <v>0</v>
      </c>
    </row>
    <row r="2849" spans="1:22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 s="7">
        <f t="shared" si="267"/>
        <v>0</v>
      </c>
      <c r="Q2849" t="str">
        <f t="shared" si="268"/>
        <v>theater</v>
      </c>
      <c r="R2849" t="str">
        <f t="shared" si="269"/>
        <v>plays</v>
      </c>
      <c r="S2849" s="12">
        <f t="shared" si="264"/>
        <v>42453.806307870371</v>
      </c>
      <c r="T2849" s="12">
        <f t="shared" si="265"/>
        <v>42513.806307870371</v>
      </c>
      <c r="U2849" s="7">
        <f>Data[[#This Row],[goal]]*VLOOKUP(Data[[#This Row],[currency]], 'Exchange Rates'!$A$1:$C$14, 3, 0)</f>
        <v>2000</v>
      </c>
      <c r="V2849" s="7">
        <f>Data[[#This Row],[pledged]]*VLOOKUP(Data[[#This Row],[currency]], 'Exchange Rates'!$A$1:$C$14, 3, 0)</f>
        <v>0</v>
      </c>
    </row>
    <row r="2850" spans="1:22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2E-3</v>
      </c>
      <c r="P2850" s="7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2">
        <f t="shared" si="264"/>
        <v>42123.648831018523</v>
      </c>
      <c r="T2850" s="12">
        <f t="shared" si="265"/>
        <v>42153.648831018523</v>
      </c>
      <c r="U2850" s="7">
        <f>Data[[#This Row],[goal]]*VLOOKUP(Data[[#This Row],[currency]], 'Exchange Rates'!$A$1:$C$14, 3, 0)</f>
        <v>35000</v>
      </c>
      <c r="V2850" s="7">
        <f>Data[[#This Row],[pledged]]*VLOOKUP(Data[[#This Row],[currency]], 'Exchange Rates'!$A$1:$C$14, 3, 0)</f>
        <v>70</v>
      </c>
    </row>
    <row r="2851" spans="1:22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0.01</v>
      </c>
      <c r="P2851" s="7">
        <f t="shared" si="267"/>
        <v>5</v>
      </c>
      <c r="Q2851" t="str">
        <f t="shared" si="268"/>
        <v>theater</v>
      </c>
      <c r="R2851" t="str">
        <f t="shared" si="269"/>
        <v>plays</v>
      </c>
      <c r="S2851" s="12">
        <f t="shared" si="264"/>
        <v>42453.428240740745</v>
      </c>
      <c r="T2851" s="12">
        <f t="shared" si="265"/>
        <v>42483.428240740745</v>
      </c>
      <c r="U2851" s="7">
        <f>Data[[#This Row],[goal]]*VLOOKUP(Data[[#This Row],[currency]], 'Exchange Rates'!$A$1:$C$14, 3, 0)</f>
        <v>385</v>
      </c>
      <c r="V2851" s="7">
        <f>Data[[#This Row],[pledged]]*VLOOKUP(Data[[#This Row],[currency]], 'Exchange Rates'!$A$1:$C$14, 3, 0)</f>
        <v>3.85</v>
      </c>
    </row>
    <row r="2852" spans="1:22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3.8875E-2</v>
      </c>
      <c r="P2852" s="7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2">
        <f t="shared" si="264"/>
        <v>41858.007071759261</v>
      </c>
      <c r="T2852" s="12">
        <f t="shared" si="265"/>
        <v>41888.007071759261</v>
      </c>
      <c r="U2852" s="7">
        <f>Data[[#This Row],[goal]]*VLOOKUP(Data[[#This Row],[currency]], 'Exchange Rates'!$A$1:$C$14, 3, 0)</f>
        <v>8000</v>
      </c>
      <c r="V2852" s="7">
        <f>Data[[#This Row],[pledged]]*VLOOKUP(Data[[#This Row],[currency]], 'Exchange Rates'!$A$1:$C$14, 3, 0)</f>
        <v>311</v>
      </c>
    </row>
    <row r="2853" spans="1:22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 s="7">
        <f t="shared" si="267"/>
        <v>0</v>
      </c>
      <c r="Q2853" t="str">
        <f t="shared" si="268"/>
        <v>theater</v>
      </c>
      <c r="R2853" t="str">
        <f t="shared" si="269"/>
        <v>plays</v>
      </c>
      <c r="S2853" s="12">
        <f t="shared" si="264"/>
        <v>42390.002650462964</v>
      </c>
      <c r="T2853" s="12">
        <f t="shared" si="265"/>
        <v>42398.970138888893</v>
      </c>
      <c r="U2853" s="7">
        <f>Data[[#This Row],[goal]]*VLOOKUP(Data[[#This Row],[currency]], 'Exchange Rates'!$A$1:$C$14, 3, 0)</f>
        <v>3780</v>
      </c>
      <c r="V2853" s="7">
        <f>Data[[#This Row],[pledged]]*VLOOKUP(Data[[#This Row],[currency]], 'Exchange Rates'!$A$1:$C$14, 3, 0)</f>
        <v>0</v>
      </c>
    </row>
    <row r="2854" spans="1:22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1.9E-2</v>
      </c>
      <c r="P2854" s="7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2">
        <f t="shared" si="264"/>
        <v>41781.045173611114</v>
      </c>
      <c r="T2854" s="12">
        <f t="shared" si="265"/>
        <v>41811.045173611114</v>
      </c>
      <c r="U2854" s="7">
        <f>Data[[#This Row],[goal]]*VLOOKUP(Data[[#This Row],[currency]], 'Exchange Rates'!$A$1:$C$14, 3, 0)</f>
        <v>5000</v>
      </c>
      <c r="V2854" s="7">
        <f>Data[[#This Row],[pledged]]*VLOOKUP(Data[[#This Row],[currency]], 'Exchange Rates'!$A$1:$C$14, 3, 0)</f>
        <v>95</v>
      </c>
    </row>
    <row r="2855" spans="1:22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 s="7">
        <f t="shared" si="267"/>
        <v>0</v>
      </c>
      <c r="Q2855" t="str">
        <f t="shared" si="268"/>
        <v>theater</v>
      </c>
      <c r="R2855" t="str">
        <f t="shared" si="269"/>
        <v>plays</v>
      </c>
      <c r="S2855" s="12">
        <f t="shared" si="264"/>
        <v>41836.190937499996</v>
      </c>
      <c r="T2855" s="12">
        <f t="shared" si="265"/>
        <v>41896.190937499996</v>
      </c>
      <c r="U2855" s="7">
        <f>Data[[#This Row],[goal]]*VLOOKUP(Data[[#This Row],[currency]], 'Exchange Rates'!$A$1:$C$14, 3, 0)</f>
        <v>12540</v>
      </c>
      <c r="V2855" s="7">
        <f>Data[[#This Row],[pledged]]*VLOOKUP(Data[[#This Row],[currency]], 'Exchange Rates'!$A$1:$C$14, 3, 0)</f>
        <v>0</v>
      </c>
    </row>
    <row r="2856" spans="1:22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0.41699999999999998</v>
      </c>
      <c r="P2856" s="7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2">
        <f t="shared" si="264"/>
        <v>42111.71665509259</v>
      </c>
      <c r="T2856" s="12">
        <f t="shared" si="265"/>
        <v>42131.71665509259</v>
      </c>
      <c r="U2856" s="7">
        <f>Data[[#This Row],[goal]]*VLOOKUP(Data[[#This Row],[currency]], 'Exchange Rates'!$A$1:$C$14, 3, 0)</f>
        <v>770</v>
      </c>
      <c r="V2856" s="7">
        <f>Data[[#This Row],[pledged]]*VLOOKUP(Data[[#This Row],[currency]], 'Exchange Rates'!$A$1:$C$14, 3, 0)</f>
        <v>321.09000000000003</v>
      </c>
    </row>
    <row r="2857" spans="1:22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0.5</v>
      </c>
      <c r="P2857" s="7">
        <f t="shared" si="267"/>
        <v>60</v>
      </c>
      <c r="Q2857" t="str">
        <f t="shared" si="268"/>
        <v>theater</v>
      </c>
      <c r="R2857" t="str">
        <f t="shared" si="269"/>
        <v>plays</v>
      </c>
      <c r="S2857" s="12">
        <f t="shared" si="264"/>
        <v>42370.007766203707</v>
      </c>
      <c r="T2857" s="12">
        <f t="shared" si="265"/>
        <v>42398.981944444444</v>
      </c>
      <c r="U2857" s="7">
        <f>Data[[#This Row],[goal]]*VLOOKUP(Data[[#This Row],[currency]], 'Exchange Rates'!$A$1:$C$14, 3, 0)</f>
        <v>600</v>
      </c>
      <c r="V2857" s="7">
        <f>Data[[#This Row],[pledged]]*VLOOKUP(Data[[#This Row],[currency]], 'Exchange Rates'!$A$1:$C$14, 3, 0)</f>
        <v>300</v>
      </c>
    </row>
    <row r="2858" spans="1:22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4.8666666666666664E-2</v>
      </c>
      <c r="P2858" s="7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2">
        <f t="shared" si="264"/>
        <v>42165.037581018521</v>
      </c>
      <c r="T2858" s="12">
        <f t="shared" si="265"/>
        <v>42224.898611111115</v>
      </c>
      <c r="U2858" s="7">
        <f>Data[[#This Row],[goal]]*VLOOKUP(Data[[#This Row],[currency]], 'Exchange Rates'!$A$1:$C$14, 3, 0)</f>
        <v>3000</v>
      </c>
      <c r="V2858" s="7">
        <f>Data[[#This Row],[pledged]]*VLOOKUP(Data[[#This Row],[currency]], 'Exchange Rates'!$A$1:$C$14, 3, 0)</f>
        <v>146</v>
      </c>
    </row>
    <row r="2859" spans="1:22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0.19736842105263158</v>
      </c>
      <c r="P2859" s="7">
        <f t="shared" si="267"/>
        <v>500</v>
      </c>
      <c r="Q2859" t="str">
        <f t="shared" si="268"/>
        <v>theater</v>
      </c>
      <c r="R2859" t="str">
        <f t="shared" si="269"/>
        <v>plays</v>
      </c>
      <c r="S2859" s="12">
        <f t="shared" si="264"/>
        <v>42726.920081018514</v>
      </c>
      <c r="T2859" s="12">
        <f t="shared" si="265"/>
        <v>42786.75</v>
      </c>
      <c r="U2859" s="7">
        <f>Data[[#This Row],[goal]]*VLOOKUP(Data[[#This Row],[currency]], 'Exchange Rates'!$A$1:$C$14, 3, 0)</f>
        <v>803320</v>
      </c>
      <c r="V2859" s="7">
        <f>Data[[#This Row],[pledged]]*VLOOKUP(Data[[#This Row],[currency]], 'Exchange Rates'!$A$1:$C$14, 3, 0)</f>
        <v>158550</v>
      </c>
    </row>
    <row r="2860" spans="1:22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 s="7">
        <f t="shared" si="267"/>
        <v>0</v>
      </c>
      <c r="Q2860" t="str">
        <f t="shared" si="268"/>
        <v>theater</v>
      </c>
      <c r="R2860" t="str">
        <f t="shared" si="269"/>
        <v>plays</v>
      </c>
      <c r="S2860" s="12">
        <f t="shared" si="264"/>
        <v>41954.545081018514</v>
      </c>
      <c r="T2860" s="12">
        <f t="shared" si="265"/>
        <v>41978.477777777778</v>
      </c>
      <c r="U2860" s="7">
        <f>Data[[#This Row],[goal]]*VLOOKUP(Data[[#This Row],[currency]], 'Exchange Rates'!$A$1:$C$14, 3, 0)</f>
        <v>840</v>
      </c>
      <c r="V2860" s="7">
        <f>Data[[#This Row],[pledged]]*VLOOKUP(Data[[#This Row],[currency]], 'Exchange Rates'!$A$1:$C$14, 3, 0)</f>
        <v>0</v>
      </c>
    </row>
    <row r="2861" spans="1:22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1.7500000000000002E-2</v>
      </c>
      <c r="P2861" s="7">
        <f t="shared" si="267"/>
        <v>35</v>
      </c>
      <c r="Q2861" t="str">
        <f t="shared" si="268"/>
        <v>theater</v>
      </c>
      <c r="R2861" t="str">
        <f t="shared" si="269"/>
        <v>plays</v>
      </c>
      <c r="S2861" s="12">
        <f t="shared" si="264"/>
        <v>42233.362314814818</v>
      </c>
      <c r="T2861" s="12">
        <f t="shared" si="265"/>
        <v>42293.362314814818</v>
      </c>
      <c r="U2861" s="7">
        <f>Data[[#This Row],[goal]]*VLOOKUP(Data[[#This Row],[currency]], 'Exchange Rates'!$A$1:$C$14, 3, 0)</f>
        <v>2740</v>
      </c>
      <c r="V2861" s="7">
        <f>Data[[#This Row],[pledged]]*VLOOKUP(Data[[#This Row],[currency]], 'Exchange Rates'!$A$1:$C$14, 3, 0)</f>
        <v>47.95</v>
      </c>
    </row>
    <row r="2862" spans="1:22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6.6500000000000004E-2</v>
      </c>
      <c r="P2862" s="7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2">
        <f t="shared" si="264"/>
        <v>42480.800648148142</v>
      </c>
      <c r="T2862" s="12">
        <f t="shared" si="265"/>
        <v>42540.800648148142</v>
      </c>
      <c r="U2862" s="7">
        <f>Data[[#This Row],[goal]]*VLOOKUP(Data[[#This Row],[currency]], 'Exchange Rates'!$A$1:$C$14, 3, 0)</f>
        <v>4000</v>
      </c>
      <c r="V2862" s="7">
        <f>Data[[#This Row],[pledged]]*VLOOKUP(Data[[#This Row],[currency]], 'Exchange Rates'!$A$1:$C$14, 3, 0)</f>
        <v>266</v>
      </c>
    </row>
    <row r="2863" spans="1:22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0.32</v>
      </c>
      <c r="P2863" s="7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2">
        <f t="shared" si="264"/>
        <v>42257.590833333335</v>
      </c>
      <c r="T2863" s="12">
        <f t="shared" si="265"/>
        <v>42271.590833333335</v>
      </c>
      <c r="U2863" s="7">
        <f>Data[[#This Row],[goal]]*VLOOKUP(Data[[#This Row],[currency]], 'Exchange Rates'!$A$1:$C$14, 3, 0)</f>
        <v>342.5</v>
      </c>
      <c r="V2863" s="7">
        <f>Data[[#This Row],[pledged]]*VLOOKUP(Data[[#This Row],[currency]], 'Exchange Rates'!$A$1:$C$14, 3, 0)</f>
        <v>109.60000000000001</v>
      </c>
    </row>
    <row r="2864" spans="1:22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4.3307086614173228E-3</v>
      </c>
      <c r="P2864" s="7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2">
        <f t="shared" si="264"/>
        <v>41784.789687500001</v>
      </c>
      <c r="T2864" s="12">
        <f t="shared" si="265"/>
        <v>41814.789687500001</v>
      </c>
      <c r="U2864" s="7">
        <f>Data[[#This Row],[goal]]*VLOOKUP(Data[[#This Row],[currency]], 'Exchange Rates'!$A$1:$C$14, 3, 0)</f>
        <v>12700</v>
      </c>
      <c r="V2864" s="7">
        <f>Data[[#This Row],[pledged]]*VLOOKUP(Data[[#This Row],[currency]], 'Exchange Rates'!$A$1:$C$14, 3, 0)</f>
        <v>55</v>
      </c>
    </row>
    <row r="2865" spans="1:22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4.0000000000000002E-4</v>
      </c>
      <c r="P2865" s="7">
        <f t="shared" si="267"/>
        <v>20</v>
      </c>
      <c r="Q2865" t="str">
        <f t="shared" si="268"/>
        <v>theater</v>
      </c>
      <c r="R2865" t="str">
        <f t="shared" si="269"/>
        <v>plays</v>
      </c>
      <c r="S2865" s="12">
        <f t="shared" si="264"/>
        <v>41831.675034722226</v>
      </c>
      <c r="T2865" s="12">
        <f t="shared" si="265"/>
        <v>41891.675034722226</v>
      </c>
      <c r="U2865" s="7">
        <f>Data[[#This Row],[goal]]*VLOOKUP(Data[[#This Row],[currency]], 'Exchange Rates'!$A$1:$C$14, 3, 0)</f>
        <v>50000</v>
      </c>
      <c r="V2865" s="7">
        <f>Data[[#This Row],[pledged]]*VLOOKUP(Data[[#This Row],[currency]], 'Exchange Rates'!$A$1:$C$14, 3, 0)</f>
        <v>20</v>
      </c>
    </row>
    <row r="2866" spans="1:22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1.6E-2</v>
      </c>
      <c r="P2866" s="7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2">
        <f t="shared" si="264"/>
        <v>42172.613506944443</v>
      </c>
      <c r="T2866" s="12">
        <f t="shared" si="265"/>
        <v>42202.554166666669</v>
      </c>
      <c r="U2866" s="7">
        <f>Data[[#This Row],[goal]]*VLOOKUP(Data[[#This Row],[currency]], 'Exchange Rates'!$A$1:$C$14, 3, 0)</f>
        <v>1925</v>
      </c>
      <c r="V2866" s="7">
        <f>Data[[#This Row],[pledged]]*VLOOKUP(Data[[#This Row],[currency]], 'Exchange Rates'!$A$1:$C$14, 3, 0)</f>
        <v>30.8</v>
      </c>
    </row>
    <row r="2867" spans="1:22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 s="7">
        <f t="shared" si="267"/>
        <v>0</v>
      </c>
      <c r="Q2867" t="str">
        <f t="shared" si="268"/>
        <v>theater</v>
      </c>
      <c r="R2867" t="str">
        <f t="shared" si="269"/>
        <v>plays</v>
      </c>
      <c r="S2867" s="12">
        <f t="shared" si="264"/>
        <v>41950.114108796297</v>
      </c>
      <c r="T2867" s="12">
        <f t="shared" si="265"/>
        <v>42010.114108796297</v>
      </c>
      <c r="U2867" s="7">
        <f>Data[[#This Row],[goal]]*VLOOKUP(Data[[#This Row],[currency]], 'Exchange Rates'!$A$1:$C$14, 3, 0)</f>
        <v>2888</v>
      </c>
      <c r="V2867" s="7">
        <f>Data[[#This Row],[pledged]]*VLOOKUP(Data[[#This Row],[currency]], 'Exchange Rates'!$A$1:$C$14, 3, 0)</f>
        <v>0</v>
      </c>
    </row>
    <row r="2868" spans="1:22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8.9999999999999993E-3</v>
      </c>
      <c r="P2868" s="7">
        <f t="shared" si="267"/>
        <v>22.5</v>
      </c>
      <c r="Q2868" t="str">
        <f t="shared" si="268"/>
        <v>theater</v>
      </c>
      <c r="R2868" t="str">
        <f t="shared" si="269"/>
        <v>plays</v>
      </c>
      <c r="S2868" s="12">
        <f t="shared" si="264"/>
        <v>42627.955104166671</v>
      </c>
      <c r="T2868" s="12">
        <f t="shared" si="265"/>
        <v>42657.916666666672</v>
      </c>
      <c r="U2868" s="7">
        <f>Data[[#This Row],[goal]]*VLOOKUP(Data[[#This Row],[currency]], 'Exchange Rates'!$A$1:$C$14, 3, 0)</f>
        <v>5000</v>
      </c>
      <c r="V2868" s="7">
        <f>Data[[#This Row],[pledged]]*VLOOKUP(Data[[#This Row],[currency]], 'Exchange Rates'!$A$1:$C$14, 3, 0)</f>
        <v>45</v>
      </c>
    </row>
    <row r="2869" spans="1:22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0.2016</v>
      </c>
      <c r="P2869" s="7">
        <f t="shared" si="267"/>
        <v>50.4</v>
      </c>
      <c r="Q2869" t="str">
        <f t="shared" si="268"/>
        <v>theater</v>
      </c>
      <c r="R2869" t="str">
        <f t="shared" si="269"/>
        <v>plays</v>
      </c>
      <c r="S2869" s="12">
        <f t="shared" si="264"/>
        <v>42531.195277777777</v>
      </c>
      <c r="T2869" s="12">
        <f t="shared" si="265"/>
        <v>42555.166666666672</v>
      </c>
      <c r="U2869" s="7">
        <f>Data[[#This Row],[goal]]*VLOOKUP(Data[[#This Row],[currency]], 'Exchange Rates'!$A$1:$C$14, 3, 0)</f>
        <v>2500</v>
      </c>
      <c r="V2869" s="7">
        <f>Data[[#This Row],[pledged]]*VLOOKUP(Data[[#This Row],[currency]], 'Exchange Rates'!$A$1:$C$14, 3, 0)</f>
        <v>504</v>
      </c>
    </row>
    <row r="2870" spans="1:22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0.42011733333333334</v>
      </c>
      <c r="P2870" s="7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2">
        <f t="shared" si="264"/>
        <v>42618.827013888891</v>
      </c>
      <c r="T2870" s="12">
        <f t="shared" si="265"/>
        <v>42648.827013888891</v>
      </c>
      <c r="U2870" s="7">
        <f>Data[[#This Row],[goal]]*VLOOKUP(Data[[#This Row],[currency]], 'Exchange Rates'!$A$1:$C$14, 3, 0)</f>
        <v>15000</v>
      </c>
      <c r="V2870" s="7">
        <f>Data[[#This Row],[pledged]]*VLOOKUP(Data[[#This Row],[currency]], 'Exchange Rates'!$A$1:$C$14, 3, 0)</f>
        <v>6301.76</v>
      </c>
    </row>
    <row r="2871" spans="1:22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8.8500000000000002E-3</v>
      </c>
      <c r="P2871" s="7">
        <f t="shared" si="267"/>
        <v>35.4</v>
      </c>
      <c r="Q2871" t="str">
        <f t="shared" si="268"/>
        <v>theater</v>
      </c>
      <c r="R2871" t="str">
        <f t="shared" si="269"/>
        <v>plays</v>
      </c>
      <c r="S2871" s="12">
        <f t="shared" si="264"/>
        <v>42540.593530092592</v>
      </c>
      <c r="T2871" s="12">
        <f t="shared" si="265"/>
        <v>42570.593530092592</v>
      </c>
      <c r="U2871" s="7">
        <f>Data[[#This Row],[goal]]*VLOOKUP(Data[[#This Row],[currency]], 'Exchange Rates'!$A$1:$C$14, 3, 0)</f>
        <v>20000</v>
      </c>
      <c r="V2871" s="7">
        <f>Data[[#This Row],[pledged]]*VLOOKUP(Data[[#This Row],[currency]], 'Exchange Rates'!$A$1:$C$14, 3, 0)</f>
        <v>177</v>
      </c>
    </row>
    <row r="2872" spans="1:22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0.15</v>
      </c>
      <c r="P2872" s="7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2">
        <f t="shared" si="264"/>
        <v>41746.189409722225</v>
      </c>
      <c r="T2872" s="12">
        <f t="shared" si="265"/>
        <v>41776.189409722225</v>
      </c>
      <c r="U2872" s="7">
        <f>Data[[#This Row],[goal]]*VLOOKUP(Data[[#This Row],[currency]], 'Exchange Rates'!$A$1:$C$14, 3, 0)</f>
        <v>5000</v>
      </c>
      <c r="V2872" s="7">
        <f>Data[[#This Row],[pledged]]*VLOOKUP(Data[[#This Row],[currency]], 'Exchange Rates'!$A$1:$C$14, 3, 0)</f>
        <v>750</v>
      </c>
    </row>
    <row r="2873" spans="1:22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4.6699999999999998E-2</v>
      </c>
      <c r="P2873" s="7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2">
        <f t="shared" si="264"/>
        <v>41974.738576388889</v>
      </c>
      <c r="T2873" s="12">
        <f t="shared" si="265"/>
        <v>41994.738576388889</v>
      </c>
      <c r="U2873" s="7">
        <f>Data[[#This Row],[goal]]*VLOOKUP(Data[[#This Row],[currency]], 'Exchange Rates'!$A$1:$C$14, 3, 0)</f>
        <v>10000</v>
      </c>
      <c r="V2873" s="7">
        <f>Data[[#This Row],[pledged]]*VLOOKUP(Data[[#This Row],[currency]], 'Exchange Rates'!$A$1:$C$14, 3, 0)</f>
        <v>467</v>
      </c>
    </row>
    <row r="2874" spans="1:22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 s="7">
        <f t="shared" si="267"/>
        <v>0</v>
      </c>
      <c r="Q2874" t="str">
        <f t="shared" si="268"/>
        <v>theater</v>
      </c>
      <c r="R2874" t="str">
        <f t="shared" si="269"/>
        <v>plays</v>
      </c>
      <c r="S2874" s="12">
        <f t="shared" si="264"/>
        <v>42115.11618055556</v>
      </c>
      <c r="T2874" s="12">
        <f t="shared" si="265"/>
        <v>42175.11618055556</v>
      </c>
      <c r="U2874" s="7">
        <f>Data[[#This Row],[goal]]*VLOOKUP(Data[[#This Row],[currency]], 'Exchange Rates'!$A$1:$C$14, 3, 0)</f>
        <v>3000</v>
      </c>
      <c r="V2874" s="7">
        <f>Data[[#This Row],[pledged]]*VLOOKUP(Data[[#This Row],[currency]], 'Exchange Rates'!$A$1:$C$14, 3, 0)</f>
        <v>0</v>
      </c>
    </row>
    <row r="2875" spans="1:22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0.38119999999999998</v>
      </c>
      <c r="P2875" s="7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2">
        <f t="shared" si="264"/>
        <v>42002.817488425921</v>
      </c>
      <c r="T2875" s="12">
        <f t="shared" si="265"/>
        <v>42032.817488425921</v>
      </c>
      <c r="U2875" s="7">
        <f>Data[[#This Row],[goal]]*VLOOKUP(Data[[#This Row],[currency]], 'Exchange Rates'!$A$1:$C$14, 3, 0)</f>
        <v>2500</v>
      </c>
      <c r="V2875" s="7">
        <f>Data[[#This Row],[pledged]]*VLOOKUP(Data[[#This Row],[currency]], 'Exchange Rates'!$A$1:$C$14, 3, 0)</f>
        <v>953</v>
      </c>
    </row>
    <row r="2876" spans="1:22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5.4199999999999998E-2</v>
      </c>
      <c r="P2876" s="7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2">
        <f t="shared" si="264"/>
        <v>42722.84474537037</v>
      </c>
      <c r="T2876" s="12">
        <f t="shared" si="265"/>
        <v>42752.84474537037</v>
      </c>
      <c r="U2876" s="7">
        <f>Data[[#This Row],[goal]]*VLOOKUP(Data[[#This Row],[currency]], 'Exchange Rates'!$A$1:$C$14, 3, 0)</f>
        <v>5000</v>
      </c>
      <c r="V2876" s="7">
        <f>Data[[#This Row],[pledged]]*VLOOKUP(Data[[#This Row],[currency]], 'Exchange Rates'!$A$1:$C$14, 3, 0)</f>
        <v>271</v>
      </c>
    </row>
    <row r="2877" spans="1:22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3.5E-4</v>
      </c>
      <c r="P2877" s="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2">
        <f t="shared" si="264"/>
        <v>42465.128391203703</v>
      </c>
      <c r="T2877" s="12">
        <f t="shared" si="265"/>
        <v>42495.128391203703</v>
      </c>
      <c r="U2877" s="7">
        <f>Data[[#This Row],[goal]]*VLOOKUP(Data[[#This Row],[currency]], 'Exchange Rates'!$A$1:$C$14, 3, 0)</f>
        <v>20000</v>
      </c>
      <c r="V2877" s="7">
        <f>Data[[#This Row],[pledged]]*VLOOKUP(Data[[#This Row],[currency]], 'Exchange Rates'!$A$1:$C$14, 3, 0)</f>
        <v>7</v>
      </c>
    </row>
    <row r="2878" spans="1:22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 s="7">
        <f t="shared" si="267"/>
        <v>0</v>
      </c>
      <c r="Q2878" t="str">
        <f t="shared" si="268"/>
        <v>theater</v>
      </c>
      <c r="R2878" t="str">
        <f t="shared" si="269"/>
        <v>plays</v>
      </c>
      <c r="S2878" s="12">
        <f t="shared" si="264"/>
        <v>42171.743969907402</v>
      </c>
      <c r="T2878" s="12">
        <f t="shared" si="265"/>
        <v>42201.743969907402</v>
      </c>
      <c r="U2878" s="7">
        <f>Data[[#This Row],[goal]]*VLOOKUP(Data[[#This Row],[currency]], 'Exchange Rates'!$A$1:$C$14, 3, 0)</f>
        <v>150000</v>
      </c>
      <c r="V2878" s="7">
        <f>Data[[#This Row],[pledged]]*VLOOKUP(Data[[#This Row],[currency]], 'Exchange Rates'!$A$1:$C$14, 3, 0)</f>
        <v>0</v>
      </c>
    </row>
    <row r="2879" spans="1:22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0.10833333333333334</v>
      </c>
      <c r="P2879" s="7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2">
        <f t="shared" si="264"/>
        <v>42672.955138888887</v>
      </c>
      <c r="T2879" s="12">
        <f t="shared" si="265"/>
        <v>42704.708333333328</v>
      </c>
      <c r="U2879" s="7">
        <f>Data[[#This Row],[goal]]*VLOOKUP(Data[[#This Row],[currency]], 'Exchange Rates'!$A$1:$C$14, 3, 0)</f>
        <v>6000</v>
      </c>
      <c r="V2879" s="7">
        <f>Data[[#This Row],[pledged]]*VLOOKUP(Data[[#This Row],[currency]], 'Exchange Rates'!$A$1:$C$14, 3, 0)</f>
        <v>650</v>
      </c>
    </row>
    <row r="2880" spans="1:22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2.1000000000000001E-2</v>
      </c>
      <c r="P2880" s="7">
        <f t="shared" si="267"/>
        <v>15.75</v>
      </c>
      <c r="Q2880" t="str">
        <f t="shared" si="268"/>
        <v>theater</v>
      </c>
      <c r="R2880" t="str">
        <f t="shared" si="269"/>
        <v>plays</v>
      </c>
      <c r="S2880" s="12">
        <f t="shared" si="264"/>
        <v>42128.615682870368</v>
      </c>
      <c r="T2880" s="12">
        <f t="shared" si="265"/>
        <v>42188.615682870368</v>
      </c>
      <c r="U2880" s="7">
        <f>Data[[#This Row],[goal]]*VLOOKUP(Data[[#This Row],[currency]], 'Exchange Rates'!$A$1:$C$14, 3, 0)</f>
        <v>2310</v>
      </c>
      <c r="V2880" s="7">
        <f>Data[[#This Row],[pledged]]*VLOOKUP(Data[[#This Row],[currency]], 'Exchange Rates'!$A$1:$C$14, 3, 0)</f>
        <v>48.51</v>
      </c>
    </row>
    <row r="2881" spans="1:22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2.5892857142857141E-3</v>
      </c>
      <c r="P2881" s="7">
        <f t="shared" si="267"/>
        <v>29</v>
      </c>
      <c r="Q2881" t="str">
        <f t="shared" si="268"/>
        <v>theater</v>
      </c>
      <c r="R2881" t="str">
        <f t="shared" si="269"/>
        <v>plays</v>
      </c>
      <c r="S2881" s="12">
        <f t="shared" si="264"/>
        <v>42359.725243055553</v>
      </c>
      <c r="T2881" s="12">
        <f t="shared" si="265"/>
        <v>42389.725243055553</v>
      </c>
      <c r="U2881" s="7">
        <f>Data[[#This Row],[goal]]*VLOOKUP(Data[[#This Row],[currency]], 'Exchange Rates'!$A$1:$C$14, 3, 0)</f>
        <v>11200</v>
      </c>
      <c r="V2881" s="7">
        <f>Data[[#This Row],[pledged]]*VLOOKUP(Data[[#This Row],[currency]], 'Exchange Rates'!$A$1:$C$14, 3, 0)</f>
        <v>29</v>
      </c>
    </row>
    <row r="2882" spans="1:22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0.23333333333333334</v>
      </c>
      <c r="P2882" s="7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2">
        <f t="shared" ref="S2882:S2945" si="270">(((J2882/60)/60)/24)+DATE(1970,1,1)</f>
        <v>42192.905694444446</v>
      </c>
      <c r="T2882" s="12">
        <f t="shared" ref="T2882:T2945" si="271">(((I2882/60)/60)/24)+DATE(1970,1,1)</f>
        <v>42236.711805555555</v>
      </c>
      <c r="U2882" s="7">
        <f>Data[[#This Row],[goal]]*VLOOKUP(Data[[#This Row],[currency]], 'Exchange Rates'!$A$1:$C$14, 3, 0)</f>
        <v>12000</v>
      </c>
      <c r="V2882" s="7">
        <f>Data[[#This Row],[pledged]]*VLOOKUP(Data[[#This Row],[currency]], 'Exchange Rates'!$A$1:$C$14, 3, 0)</f>
        <v>2800</v>
      </c>
    </row>
    <row r="2883" spans="1:22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E2883/D2883</f>
        <v>0</v>
      </c>
      <c r="P2883" s="7">
        <f t="shared" ref="P2883:P2946" si="273">IF(L2883 = 0, 0, E2883/L2883)</f>
        <v>0</v>
      </c>
      <c r="Q2883" t="str">
        <f t="shared" ref="Q2883:Q2946" si="274">MID(N2883, 1, FIND("/", N2883)-1)</f>
        <v>theater</v>
      </c>
      <c r="R2883" t="str">
        <f t="shared" ref="R2883:R2946" si="275">MID(N2883,  FIND("/", N2883)+1, 100)</f>
        <v>plays</v>
      </c>
      <c r="S2883" s="12">
        <f t="shared" si="270"/>
        <v>41916.597638888888</v>
      </c>
      <c r="T2883" s="12">
        <f t="shared" si="271"/>
        <v>41976.639305555553</v>
      </c>
      <c r="U2883" s="7">
        <f>Data[[#This Row],[goal]]*VLOOKUP(Data[[#This Row],[currency]], 'Exchange Rates'!$A$1:$C$14, 3, 0)</f>
        <v>5500</v>
      </c>
      <c r="V2883" s="7">
        <f>Data[[#This Row],[pledged]]*VLOOKUP(Data[[#This Row],[currency]], 'Exchange Rates'!$A$1:$C$14, 3, 0)</f>
        <v>0</v>
      </c>
    </row>
    <row r="2884" spans="1:22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0.33600000000000002</v>
      </c>
      <c r="P2884" s="7">
        <f t="shared" si="273"/>
        <v>63</v>
      </c>
      <c r="Q2884" t="str">
        <f t="shared" si="274"/>
        <v>theater</v>
      </c>
      <c r="R2884" t="str">
        <f t="shared" si="275"/>
        <v>plays</v>
      </c>
      <c r="S2884" s="12">
        <f t="shared" si="270"/>
        <v>42461.596273148149</v>
      </c>
      <c r="T2884" s="12">
        <f t="shared" si="271"/>
        <v>42491.596273148149</v>
      </c>
      <c r="U2884" s="7">
        <f>Data[[#This Row],[goal]]*VLOOKUP(Data[[#This Row],[currency]], 'Exchange Rates'!$A$1:$C$14, 3, 0)</f>
        <v>750</v>
      </c>
      <c r="V2884" s="7">
        <f>Data[[#This Row],[pledged]]*VLOOKUP(Data[[#This Row],[currency]], 'Exchange Rates'!$A$1:$C$14, 3, 0)</f>
        <v>252</v>
      </c>
    </row>
    <row r="2885" spans="1:22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0.1908</v>
      </c>
      <c r="P2885" s="7">
        <f t="shared" si="273"/>
        <v>381.6</v>
      </c>
      <c r="Q2885" t="str">
        <f t="shared" si="274"/>
        <v>theater</v>
      </c>
      <c r="R2885" t="str">
        <f t="shared" si="275"/>
        <v>plays</v>
      </c>
      <c r="S2885" s="12">
        <f t="shared" si="270"/>
        <v>42370.90320601852</v>
      </c>
      <c r="T2885" s="12">
        <f t="shared" si="271"/>
        <v>42406.207638888889</v>
      </c>
      <c r="U2885" s="7">
        <f>Data[[#This Row],[goal]]*VLOOKUP(Data[[#This Row],[currency]], 'Exchange Rates'!$A$1:$C$14, 3, 0)</f>
        <v>10000</v>
      </c>
      <c r="V2885" s="7">
        <f>Data[[#This Row],[pledged]]*VLOOKUP(Data[[#This Row],[currency]], 'Exchange Rates'!$A$1:$C$14, 3, 0)</f>
        <v>1908</v>
      </c>
    </row>
    <row r="2886" spans="1:22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4.1111111111111114E-3</v>
      </c>
      <c r="P2886" s="7">
        <f t="shared" si="273"/>
        <v>46.25</v>
      </c>
      <c r="Q2886" t="str">
        <f t="shared" si="274"/>
        <v>theater</v>
      </c>
      <c r="R2886" t="str">
        <f t="shared" si="275"/>
        <v>plays</v>
      </c>
      <c r="S2886" s="12">
        <f t="shared" si="270"/>
        <v>41948.727256944447</v>
      </c>
      <c r="T2886" s="12">
        <f t="shared" si="271"/>
        <v>41978.727256944447</v>
      </c>
      <c r="U2886" s="7">
        <f>Data[[#This Row],[goal]]*VLOOKUP(Data[[#This Row],[currency]], 'Exchange Rates'!$A$1:$C$14, 3, 0)</f>
        <v>45000</v>
      </c>
      <c r="V2886" s="7">
        <f>Data[[#This Row],[pledged]]*VLOOKUP(Data[[#This Row],[currency]], 'Exchange Rates'!$A$1:$C$14, 3, 0)</f>
        <v>185</v>
      </c>
    </row>
    <row r="2887" spans="1:22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0.32500000000000001</v>
      </c>
      <c r="P2887" s="7">
        <f t="shared" si="273"/>
        <v>26</v>
      </c>
      <c r="Q2887" t="str">
        <f t="shared" si="274"/>
        <v>theater</v>
      </c>
      <c r="R2887" t="str">
        <f t="shared" si="275"/>
        <v>plays</v>
      </c>
      <c r="S2887" s="12">
        <f t="shared" si="270"/>
        <v>42047.07640046296</v>
      </c>
      <c r="T2887" s="12">
        <f t="shared" si="271"/>
        <v>42077.034733796296</v>
      </c>
      <c r="U2887" s="7">
        <f>Data[[#This Row],[goal]]*VLOOKUP(Data[[#This Row],[currency]], 'Exchange Rates'!$A$1:$C$14, 3, 0)</f>
        <v>400</v>
      </c>
      <c r="V2887" s="7">
        <f>Data[[#This Row],[pledged]]*VLOOKUP(Data[[#This Row],[currency]], 'Exchange Rates'!$A$1:$C$14, 3, 0)</f>
        <v>130</v>
      </c>
    </row>
    <row r="2888" spans="1:22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0.05</v>
      </c>
      <c r="P2888" s="7">
        <f t="shared" si="273"/>
        <v>10</v>
      </c>
      <c r="Q2888" t="str">
        <f t="shared" si="274"/>
        <v>theater</v>
      </c>
      <c r="R2888" t="str">
        <f t="shared" si="275"/>
        <v>plays</v>
      </c>
      <c r="S2888" s="12">
        <f t="shared" si="270"/>
        <v>42261.632916666669</v>
      </c>
      <c r="T2888" s="12">
        <f t="shared" si="271"/>
        <v>42266.165972222225</v>
      </c>
      <c r="U2888" s="7">
        <f>Data[[#This Row],[goal]]*VLOOKUP(Data[[#This Row],[currency]], 'Exchange Rates'!$A$1:$C$14, 3, 0)</f>
        <v>200</v>
      </c>
      <c r="V2888" s="7">
        <f>Data[[#This Row],[pledged]]*VLOOKUP(Data[[#This Row],[currency]], 'Exchange Rates'!$A$1:$C$14, 3, 0)</f>
        <v>10</v>
      </c>
    </row>
    <row r="2889" spans="1:22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1.6666666666666668E-3</v>
      </c>
      <c r="P2889" s="7">
        <f t="shared" si="273"/>
        <v>5</v>
      </c>
      <c r="Q2889" t="str">
        <f t="shared" si="274"/>
        <v>theater</v>
      </c>
      <c r="R2889" t="str">
        <f t="shared" si="275"/>
        <v>plays</v>
      </c>
      <c r="S2889" s="12">
        <f t="shared" si="270"/>
        <v>41985.427361111113</v>
      </c>
      <c r="T2889" s="12">
        <f t="shared" si="271"/>
        <v>42015.427361111113</v>
      </c>
      <c r="U2889" s="7">
        <f>Data[[#This Row],[goal]]*VLOOKUP(Data[[#This Row],[currency]], 'Exchange Rates'!$A$1:$C$14, 3, 0)</f>
        <v>3000</v>
      </c>
      <c r="V2889" s="7">
        <f>Data[[#This Row],[pledged]]*VLOOKUP(Data[[#This Row],[currency]], 'Exchange Rates'!$A$1:$C$14, 3, 0)</f>
        <v>5</v>
      </c>
    </row>
    <row r="2890" spans="1:22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 s="7">
        <f t="shared" si="273"/>
        <v>0</v>
      </c>
      <c r="Q2890" t="str">
        <f t="shared" si="274"/>
        <v>theater</v>
      </c>
      <c r="R2890" t="str">
        <f t="shared" si="275"/>
        <v>plays</v>
      </c>
      <c r="S2890" s="12">
        <f t="shared" si="270"/>
        <v>41922.535185185188</v>
      </c>
      <c r="T2890" s="12">
        <f t="shared" si="271"/>
        <v>41930.207638888889</v>
      </c>
      <c r="U2890" s="7">
        <f>Data[[#This Row],[goal]]*VLOOKUP(Data[[#This Row],[currency]], 'Exchange Rates'!$A$1:$C$14, 3, 0)</f>
        <v>30000</v>
      </c>
      <c r="V2890" s="7">
        <f>Data[[#This Row],[pledged]]*VLOOKUP(Data[[#This Row],[currency]], 'Exchange Rates'!$A$1:$C$14, 3, 0)</f>
        <v>0</v>
      </c>
    </row>
    <row r="2891" spans="1:22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0.38066666666666665</v>
      </c>
      <c r="P2891" s="7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2">
        <f t="shared" si="270"/>
        <v>41850.863252314812</v>
      </c>
      <c r="T2891" s="12">
        <f t="shared" si="271"/>
        <v>41880.863252314812</v>
      </c>
      <c r="U2891" s="7">
        <f>Data[[#This Row],[goal]]*VLOOKUP(Data[[#This Row],[currency]], 'Exchange Rates'!$A$1:$C$14, 3, 0)</f>
        <v>3000</v>
      </c>
      <c r="V2891" s="7">
        <f>Data[[#This Row],[pledged]]*VLOOKUP(Data[[#This Row],[currency]], 'Exchange Rates'!$A$1:$C$14, 3, 0)</f>
        <v>1142</v>
      </c>
    </row>
    <row r="2892" spans="1:22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1.0500000000000001E-2</v>
      </c>
      <c r="P2892" s="7">
        <f t="shared" si="273"/>
        <v>7</v>
      </c>
      <c r="Q2892" t="str">
        <f t="shared" si="274"/>
        <v>theater</v>
      </c>
      <c r="R2892" t="str">
        <f t="shared" si="275"/>
        <v>plays</v>
      </c>
      <c r="S2892" s="12">
        <f t="shared" si="270"/>
        <v>41831.742962962962</v>
      </c>
      <c r="T2892" s="12">
        <f t="shared" si="271"/>
        <v>41860.125</v>
      </c>
      <c r="U2892" s="7">
        <f>Data[[#This Row],[goal]]*VLOOKUP(Data[[#This Row],[currency]], 'Exchange Rates'!$A$1:$C$14, 3, 0)</f>
        <v>2000</v>
      </c>
      <c r="V2892" s="7">
        <f>Data[[#This Row],[pledged]]*VLOOKUP(Data[[#This Row],[currency]], 'Exchange Rates'!$A$1:$C$14, 3, 0)</f>
        <v>21</v>
      </c>
    </row>
    <row r="2893" spans="1:22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2.7300000000000001E-2</v>
      </c>
      <c r="P2893" s="7">
        <f t="shared" si="273"/>
        <v>27.3</v>
      </c>
      <c r="Q2893" t="str">
        <f t="shared" si="274"/>
        <v>theater</v>
      </c>
      <c r="R2893" t="str">
        <f t="shared" si="275"/>
        <v>plays</v>
      </c>
      <c r="S2893" s="12">
        <f t="shared" si="270"/>
        <v>42415.883425925931</v>
      </c>
      <c r="T2893" s="12">
        <f t="shared" si="271"/>
        <v>42475.84175925926</v>
      </c>
      <c r="U2893" s="7">
        <f>Data[[#This Row],[goal]]*VLOOKUP(Data[[#This Row],[currency]], 'Exchange Rates'!$A$1:$C$14, 3, 0)</f>
        <v>10000</v>
      </c>
      <c r="V2893" s="7">
        <f>Data[[#This Row],[pledged]]*VLOOKUP(Data[[#This Row],[currency]], 'Exchange Rates'!$A$1:$C$14, 3, 0)</f>
        <v>273</v>
      </c>
    </row>
    <row r="2894" spans="1:22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9.0909090909090912E-2</v>
      </c>
      <c r="P2894" s="7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2">
        <f t="shared" si="270"/>
        <v>41869.714166666665</v>
      </c>
      <c r="T2894" s="12">
        <f t="shared" si="271"/>
        <v>41876.875</v>
      </c>
      <c r="U2894" s="7">
        <f>Data[[#This Row],[goal]]*VLOOKUP(Data[[#This Row],[currency]], 'Exchange Rates'!$A$1:$C$14, 3, 0)</f>
        <v>5500</v>
      </c>
      <c r="V2894" s="7">
        <f>Data[[#This Row],[pledged]]*VLOOKUP(Data[[#This Row],[currency]], 'Exchange Rates'!$A$1:$C$14, 3, 0)</f>
        <v>500</v>
      </c>
    </row>
    <row r="2895" spans="1:22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5.0000000000000001E-3</v>
      </c>
      <c r="P2895" s="7">
        <f t="shared" si="273"/>
        <v>12.5</v>
      </c>
      <c r="Q2895" t="str">
        <f t="shared" si="274"/>
        <v>theater</v>
      </c>
      <c r="R2895" t="str">
        <f t="shared" si="275"/>
        <v>plays</v>
      </c>
      <c r="S2895" s="12">
        <f t="shared" si="270"/>
        <v>41953.773090277777</v>
      </c>
      <c r="T2895" s="12">
        <f t="shared" si="271"/>
        <v>42013.083333333328</v>
      </c>
      <c r="U2895" s="7">
        <f>Data[[#This Row],[goal]]*VLOOKUP(Data[[#This Row],[currency]], 'Exchange Rates'!$A$1:$C$14, 3, 0)</f>
        <v>5000</v>
      </c>
      <c r="V2895" s="7">
        <f>Data[[#This Row],[pledged]]*VLOOKUP(Data[[#This Row],[currency]], 'Exchange Rates'!$A$1:$C$14, 3, 0)</f>
        <v>25</v>
      </c>
    </row>
    <row r="2896" spans="1:22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 s="7">
        <f t="shared" si="273"/>
        <v>0</v>
      </c>
      <c r="Q2896" t="str">
        <f t="shared" si="274"/>
        <v>theater</v>
      </c>
      <c r="R2896" t="str">
        <f t="shared" si="275"/>
        <v>plays</v>
      </c>
      <c r="S2896" s="12">
        <f t="shared" si="270"/>
        <v>42037.986284722225</v>
      </c>
      <c r="T2896" s="12">
        <f t="shared" si="271"/>
        <v>42097.944618055553</v>
      </c>
      <c r="U2896" s="7">
        <f>Data[[#This Row],[goal]]*VLOOKUP(Data[[#This Row],[currency]], 'Exchange Rates'!$A$1:$C$14, 3, 0)</f>
        <v>50000</v>
      </c>
      <c r="V2896" s="7">
        <f>Data[[#This Row],[pledged]]*VLOOKUP(Data[[#This Row],[currency]], 'Exchange Rates'!$A$1:$C$14, 3, 0)</f>
        <v>0</v>
      </c>
    </row>
    <row r="2897" spans="1:22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4.5999999999999999E-2</v>
      </c>
      <c r="P2897" s="7">
        <f t="shared" si="273"/>
        <v>5.75</v>
      </c>
      <c r="Q2897" t="str">
        <f t="shared" si="274"/>
        <v>theater</v>
      </c>
      <c r="R2897" t="str">
        <f t="shared" si="275"/>
        <v>plays</v>
      </c>
      <c r="S2897" s="12">
        <f t="shared" si="270"/>
        <v>41811.555462962962</v>
      </c>
      <c r="T2897" s="12">
        <f t="shared" si="271"/>
        <v>41812.875</v>
      </c>
      <c r="U2897" s="7">
        <f>Data[[#This Row],[goal]]*VLOOKUP(Data[[#This Row],[currency]], 'Exchange Rates'!$A$1:$C$14, 3, 0)</f>
        <v>500</v>
      </c>
      <c r="V2897" s="7">
        <f>Data[[#This Row],[pledged]]*VLOOKUP(Data[[#This Row],[currency]], 'Exchange Rates'!$A$1:$C$14, 3, 0)</f>
        <v>23</v>
      </c>
    </row>
    <row r="2898" spans="1:22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0.20833333333333334</v>
      </c>
      <c r="P2898" s="7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2">
        <f t="shared" si="270"/>
        <v>42701.908807870372</v>
      </c>
      <c r="T2898" s="12">
        <f t="shared" si="271"/>
        <v>42716.25</v>
      </c>
      <c r="U2898" s="7">
        <f>Data[[#This Row],[goal]]*VLOOKUP(Data[[#This Row],[currency]], 'Exchange Rates'!$A$1:$C$14, 3, 0)</f>
        <v>3000</v>
      </c>
      <c r="V2898" s="7">
        <f>Data[[#This Row],[pledged]]*VLOOKUP(Data[[#This Row],[currency]], 'Exchange Rates'!$A$1:$C$14, 3, 0)</f>
        <v>625</v>
      </c>
    </row>
    <row r="2899" spans="1:22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4.583333333333333E-2</v>
      </c>
      <c r="P2899" s="7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2">
        <f t="shared" si="270"/>
        <v>42258.646504629629</v>
      </c>
      <c r="T2899" s="12">
        <f t="shared" si="271"/>
        <v>42288.645196759258</v>
      </c>
      <c r="U2899" s="7">
        <f>Data[[#This Row],[goal]]*VLOOKUP(Data[[#This Row],[currency]], 'Exchange Rates'!$A$1:$C$14, 3, 0)</f>
        <v>12000</v>
      </c>
      <c r="V2899" s="7">
        <f>Data[[#This Row],[pledged]]*VLOOKUP(Data[[#This Row],[currency]], 'Exchange Rates'!$A$1:$C$14, 3, 0)</f>
        <v>550</v>
      </c>
    </row>
    <row r="2900" spans="1:22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4.2133333333333335E-2</v>
      </c>
      <c r="P2900" s="7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2">
        <f t="shared" si="270"/>
        <v>42278.664965277778</v>
      </c>
      <c r="T2900" s="12">
        <f t="shared" si="271"/>
        <v>42308.664965277778</v>
      </c>
      <c r="U2900" s="7">
        <f>Data[[#This Row],[goal]]*VLOOKUP(Data[[#This Row],[currency]], 'Exchange Rates'!$A$1:$C$14, 3, 0)</f>
        <v>7500</v>
      </c>
      <c r="V2900" s="7">
        <f>Data[[#This Row],[pledged]]*VLOOKUP(Data[[#This Row],[currency]], 'Exchange Rates'!$A$1:$C$14, 3, 0)</f>
        <v>316</v>
      </c>
    </row>
    <row r="2901" spans="1:22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 s="7">
        <f t="shared" si="273"/>
        <v>0</v>
      </c>
      <c r="Q2901" t="str">
        <f t="shared" si="274"/>
        <v>theater</v>
      </c>
      <c r="R2901" t="str">
        <f t="shared" si="275"/>
        <v>plays</v>
      </c>
      <c r="S2901" s="12">
        <f t="shared" si="270"/>
        <v>42515.078217592592</v>
      </c>
      <c r="T2901" s="12">
        <f t="shared" si="271"/>
        <v>42575.078217592592</v>
      </c>
      <c r="U2901" s="7">
        <f>Data[[#This Row],[goal]]*VLOOKUP(Data[[#This Row],[currency]], 'Exchange Rates'!$A$1:$C$14, 3, 0)</f>
        <v>10000</v>
      </c>
      <c r="V2901" s="7">
        <f>Data[[#This Row],[pledged]]*VLOOKUP(Data[[#This Row],[currency]], 'Exchange Rates'!$A$1:$C$14, 3, 0)</f>
        <v>0</v>
      </c>
    </row>
    <row r="2902" spans="1:22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0.61909090909090914</v>
      </c>
      <c r="P2902" s="7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2">
        <f t="shared" si="270"/>
        <v>41830.234166666669</v>
      </c>
      <c r="T2902" s="12">
        <f t="shared" si="271"/>
        <v>41860.234166666669</v>
      </c>
      <c r="U2902" s="7">
        <f>Data[[#This Row],[goal]]*VLOOKUP(Data[[#This Row],[currency]], 'Exchange Rates'!$A$1:$C$14, 3, 0)</f>
        <v>5500</v>
      </c>
      <c r="V2902" s="7">
        <f>Data[[#This Row],[pledged]]*VLOOKUP(Data[[#This Row],[currency]], 'Exchange Rates'!$A$1:$C$14, 3, 0)</f>
        <v>3405</v>
      </c>
    </row>
    <row r="2903" spans="1:22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8.0000000000000002E-3</v>
      </c>
      <c r="P2903" s="7">
        <f t="shared" si="273"/>
        <v>3</v>
      </c>
      <c r="Q2903" t="str">
        <f t="shared" si="274"/>
        <v>theater</v>
      </c>
      <c r="R2903" t="str">
        <f t="shared" si="275"/>
        <v>plays</v>
      </c>
      <c r="S2903" s="12">
        <f t="shared" si="270"/>
        <v>41982.904386574075</v>
      </c>
      <c r="T2903" s="12">
        <f t="shared" si="271"/>
        <v>42042.904386574075</v>
      </c>
      <c r="U2903" s="7">
        <f>Data[[#This Row],[goal]]*VLOOKUP(Data[[#This Row],[currency]], 'Exchange Rates'!$A$1:$C$14, 3, 0)</f>
        <v>750</v>
      </c>
      <c r="V2903" s="7">
        <f>Data[[#This Row],[pledged]]*VLOOKUP(Data[[#This Row],[currency]], 'Exchange Rates'!$A$1:$C$14, 3, 0)</f>
        <v>6</v>
      </c>
    </row>
    <row r="2904" spans="1:22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1.6666666666666666E-4</v>
      </c>
      <c r="P2904" s="7">
        <f t="shared" si="273"/>
        <v>25</v>
      </c>
      <c r="Q2904" t="str">
        <f t="shared" si="274"/>
        <v>theater</v>
      </c>
      <c r="R2904" t="str">
        <f t="shared" si="275"/>
        <v>plays</v>
      </c>
      <c r="S2904" s="12">
        <f t="shared" si="270"/>
        <v>42210.439768518518</v>
      </c>
      <c r="T2904" s="12">
        <f t="shared" si="271"/>
        <v>42240.439768518518</v>
      </c>
      <c r="U2904" s="7">
        <f>Data[[#This Row],[goal]]*VLOOKUP(Data[[#This Row],[currency]], 'Exchange Rates'!$A$1:$C$14, 3, 0)</f>
        <v>150000</v>
      </c>
      <c r="V2904" s="7">
        <f>Data[[#This Row],[pledged]]*VLOOKUP(Data[[#This Row],[currency]], 'Exchange Rates'!$A$1:$C$14, 3, 0)</f>
        <v>25</v>
      </c>
    </row>
    <row r="2905" spans="1:22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7.7999999999999996E-3</v>
      </c>
      <c r="P2905" s="7">
        <f t="shared" si="273"/>
        <v>9.75</v>
      </c>
      <c r="Q2905" t="str">
        <f t="shared" si="274"/>
        <v>theater</v>
      </c>
      <c r="R2905" t="str">
        <f t="shared" si="275"/>
        <v>plays</v>
      </c>
      <c r="S2905" s="12">
        <f t="shared" si="270"/>
        <v>42196.166874999995</v>
      </c>
      <c r="T2905" s="12">
        <f t="shared" si="271"/>
        <v>42256.166874999995</v>
      </c>
      <c r="U2905" s="7">
        <f>Data[[#This Row],[goal]]*VLOOKUP(Data[[#This Row],[currency]], 'Exchange Rates'!$A$1:$C$14, 3, 0)</f>
        <v>5000</v>
      </c>
      <c r="V2905" s="7">
        <f>Data[[#This Row],[pledged]]*VLOOKUP(Data[[#This Row],[currency]], 'Exchange Rates'!$A$1:$C$14, 3, 0)</f>
        <v>39</v>
      </c>
    </row>
    <row r="2906" spans="1:22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0.05</v>
      </c>
      <c r="P2906" s="7">
        <f t="shared" si="273"/>
        <v>18.75</v>
      </c>
      <c r="Q2906" t="str">
        <f t="shared" si="274"/>
        <v>theater</v>
      </c>
      <c r="R2906" t="str">
        <f t="shared" si="275"/>
        <v>plays</v>
      </c>
      <c r="S2906" s="12">
        <f t="shared" si="270"/>
        <v>41940.967951388891</v>
      </c>
      <c r="T2906" s="12">
        <f t="shared" si="271"/>
        <v>41952.5</v>
      </c>
      <c r="U2906" s="7">
        <f>Data[[#This Row],[goal]]*VLOOKUP(Data[[#This Row],[currency]], 'Exchange Rates'!$A$1:$C$14, 3, 0)</f>
        <v>1155</v>
      </c>
      <c r="V2906" s="7">
        <f>Data[[#This Row],[pledged]]*VLOOKUP(Data[[#This Row],[currency]], 'Exchange Rates'!$A$1:$C$14, 3, 0)</f>
        <v>57.75</v>
      </c>
    </row>
    <row r="2907" spans="1:22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0.17771428571428571</v>
      </c>
      <c r="P2907" s="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2">
        <f t="shared" si="270"/>
        <v>42606.056863425925</v>
      </c>
      <c r="T2907" s="12">
        <f t="shared" si="271"/>
        <v>42620.056863425925</v>
      </c>
      <c r="U2907" s="7">
        <f>Data[[#This Row],[goal]]*VLOOKUP(Data[[#This Row],[currency]], 'Exchange Rates'!$A$1:$C$14, 3, 0)</f>
        <v>3500</v>
      </c>
      <c r="V2907" s="7">
        <f>Data[[#This Row],[pledged]]*VLOOKUP(Data[[#This Row],[currency]], 'Exchange Rates'!$A$1:$C$14, 3, 0)</f>
        <v>622</v>
      </c>
    </row>
    <row r="2908" spans="1:22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9.4166666666666662E-2</v>
      </c>
      <c r="P2908" s="7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2">
        <f t="shared" si="270"/>
        <v>42199.648912037039</v>
      </c>
      <c r="T2908" s="12">
        <f t="shared" si="271"/>
        <v>42217.041666666672</v>
      </c>
      <c r="U2908" s="7">
        <f>Data[[#This Row],[goal]]*VLOOKUP(Data[[#This Row],[currency]], 'Exchange Rates'!$A$1:$C$14, 3, 0)</f>
        <v>6000</v>
      </c>
      <c r="V2908" s="7">
        <f>Data[[#This Row],[pledged]]*VLOOKUP(Data[[#This Row],[currency]], 'Exchange Rates'!$A$1:$C$14, 3, 0)</f>
        <v>565</v>
      </c>
    </row>
    <row r="2909" spans="1:22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8.0000000000000004E-4</v>
      </c>
      <c r="P2909" s="7">
        <f t="shared" si="273"/>
        <v>1</v>
      </c>
      <c r="Q2909" t="str">
        <f t="shared" si="274"/>
        <v>theater</v>
      </c>
      <c r="R2909" t="str">
        <f t="shared" si="275"/>
        <v>plays</v>
      </c>
      <c r="S2909" s="12">
        <f t="shared" si="270"/>
        <v>42444.877743055549</v>
      </c>
      <c r="T2909" s="12">
        <f t="shared" si="271"/>
        <v>42504.877743055549</v>
      </c>
      <c r="U2909" s="7">
        <f>Data[[#This Row],[goal]]*VLOOKUP(Data[[#This Row],[currency]], 'Exchange Rates'!$A$1:$C$14, 3, 0)</f>
        <v>2500</v>
      </c>
      <c r="V2909" s="7">
        <f>Data[[#This Row],[pledged]]*VLOOKUP(Data[[#This Row],[currency]], 'Exchange Rates'!$A$1:$C$14, 3, 0)</f>
        <v>2</v>
      </c>
    </row>
    <row r="2910" spans="1:22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2.75E-2</v>
      </c>
      <c r="P2910" s="7">
        <f t="shared" si="273"/>
        <v>52.8</v>
      </c>
      <c r="Q2910" t="str">
        <f t="shared" si="274"/>
        <v>theater</v>
      </c>
      <c r="R2910" t="str">
        <f t="shared" si="275"/>
        <v>plays</v>
      </c>
      <c r="S2910" s="12">
        <f t="shared" si="270"/>
        <v>42499.731701388882</v>
      </c>
      <c r="T2910" s="12">
        <f t="shared" si="271"/>
        <v>42529.731701388882</v>
      </c>
      <c r="U2910" s="7">
        <f>Data[[#This Row],[goal]]*VLOOKUP(Data[[#This Row],[currency]], 'Exchange Rates'!$A$1:$C$14, 3, 0)</f>
        <v>9600</v>
      </c>
      <c r="V2910" s="7">
        <f>Data[[#This Row],[pledged]]*VLOOKUP(Data[[#This Row],[currency]], 'Exchange Rates'!$A$1:$C$14, 3, 0)</f>
        <v>264</v>
      </c>
    </row>
    <row r="2911" spans="1:22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1.1111111111111112E-4</v>
      </c>
      <c r="P2911" s="7">
        <f t="shared" si="273"/>
        <v>20</v>
      </c>
      <c r="Q2911" t="str">
        <f t="shared" si="274"/>
        <v>theater</v>
      </c>
      <c r="R2911" t="str">
        <f t="shared" si="275"/>
        <v>plays</v>
      </c>
      <c r="S2911" s="12">
        <f t="shared" si="270"/>
        <v>41929.266215277778</v>
      </c>
      <c r="T2911" s="12">
        <f t="shared" si="271"/>
        <v>41968.823611111111</v>
      </c>
      <c r="U2911" s="7">
        <f>Data[[#This Row],[goal]]*VLOOKUP(Data[[#This Row],[currency]], 'Exchange Rates'!$A$1:$C$14, 3, 0)</f>
        <v>180000</v>
      </c>
      <c r="V2911" s="7">
        <f>Data[[#This Row],[pledged]]*VLOOKUP(Data[[#This Row],[currency]], 'Exchange Rates'!$A$1:$C$14, 3, 0)</f>
        <v>20</v>
      </c>
    </row>
    <row r="2912" spans="1:22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3.3333333333333335E-5</v>
      </c>
      <c r="P2912" s="7">
        <f t="shared" si="273"/>
        <v>1</v>
      </c>
      <c r="Q2912" t="str">
        <f t="shared" si="274"/>
        <v>theater</v>
      </c>
      <c r="R2912" t="str">
        <f t="shared" si="275"/>
        <v>plays</v>
      </c>
      <c r="S2912" s="12">
        <f t="shared" si="270"/>
        <v>42107.841284722221</v>
      </c>
      <c r="T2912" s="12">
        <f t="shared" si="271"/>
        <v>42167.841284722221</v>
      </c>
      <c r="U2912" s="7">
        <f>Data[[#This Row],[goal]]*VLOOKUP(Data[[#This Row],[currency]], 'Exchange Rates'!$A$1:$C$14, 3, 0)</f>
        <v>23100</v>
      </c>
      <c r="V2912" s="7">
        <f>Data[[#This Row],[pledged]]*VLOOKUP(Data[[#This Row],[currency]], 'Exchange Rates'!$A$1:$C$14, 3, 0)</f>
        <v>0.77</v>
      </c>
    </row>
    <row r="2913" spans="1:22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0.36499999999999999</v>
      </c>
      <c r="P2913" s="7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2">
        <f t="shared" si="270"/>
        <v>42142.768819444449</v>
      </c>
      <c r="T2913" s="12">
        <f t="shared" si="271"/>
        <v>42182.768819444449</v>
      </c>
      <c r="U2913" s="7">
        <f>Data[[#This Row],[goal]]*VLOOKUP(Data[[#This Row],[currency]], 'Exchange Rates'!$A$1:$C$14, 3, 0)</f>
        <v>1800</v>
      </c>
      <c r="V2913" s="7">
        <f>Data[[#This Row],[pledged]]*VLOOKUP(Data[[#This Row],[currency]], 'Exchange Rates'!$A$1:$C$14, 3, 0)</f>
        <v>657</v>
      </c>
    </row>
    <row r="2914" spans="1:22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0.14058171745152354</v>
      </c>
      <c r="P2914" s="7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2">
        <f t="shared" si="270"/>
        <v>42354.131643518514</v>
      </c>
      <c r="T2914" s="12">
        <f t="shared" si="271"/>
        <v>42384.131643518514</v>
      </c>
      <c r="U2914" s="7">
        <f>Data[[#This Row],[goal]]*VLOOKUP(Data[[#This Row],[currency]], 'Exchange Rates'!$A$1:$C$14, 3, 0)</f>
        <v>14440</v>
      </c>
      <c r="V2914" s="7">
        <f>Data[[#This Row],[pledged]]*VLOOKUP(Data[[#This Row],[currency]], 'Exchange Rates'!$A$1:$C$14, 3, 0)</f>
        <v>2030</v>
      </c>
    </row>
    <row r="2915" spans="1:22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2.0000000000000001E-4</v>
      </c>
      <c r="P2915" s="7">
        <f t="shared" si="273"/>
        <v>1</v>
      </c>
      <c r="Q2915" t="str">
        <f t="shared" si="274"/>
        <v>theater</v>
      </c>
      <c r="R2915" t="str">
        <f t="shared" si="275"/>
        <v>plays</v>
      </c>
      <c r="S2915" s="12">
        <f t="shared" si="270"/>
        <v>41828.922905092593</v>
      </c>
      <c r="T2915" s="12">
        <f t="shared" si="271"/>
        <v>41888.922905092593</v>
      </c>
      <c r="U2915" s="7">
        <f>Data[[#This Row],[goal]]*VLOOKUP(Data[[#This Row],[currency]], 'Exchange Rates'!$A$1:$C$14, 3, 0)</f>
        <v>10000</v>
      </c>
      <c r="V2915" s="7">
        <f>Data[[#This Row],[pledged]]*VLOOKUP(Data[[#This Row],[currency]], 'Exchange Rates'!$A$1:$C$14, 3, 0)</f>
        <v>2</v>
      </c>
    </row>
    <row r="2916" spans="1:22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4.0000000000000003E-5</v>
      </c>
      <c r="P2916" s="7">
        <f t="shared" si="273"/>
        <v>1</v>
      </c>
      <c r="Q2916" t="str">
        <f t="shared" si="274"/>
        <v>theater</v>
      </c>
      <c r="R2916" t="str">
        <f t="shared" si="275"/>
        <v>plays</v>
      </c>
      <c r="S2916" s="12">
        <f t="shared" si="270"/>
        <v>42017.907337962963</v>
      </c>
      <c r="T2916" s="12">
        <f t="shared" si="271"/>
        <v>42077.865671296298</v>
      </c>
      <c r="U2916" s="7">
        <f>Data[[#This Row],[goal]]*VLOOKUP(Data[[#This Row],[currency]], 'Exchange Rates'!$A$1:$C$14, 3, 0)</f>
        <v>19250</v>
      </c>
      <c r="V2916" s="7">
        <f>Data[[#This Row],[pledged]]*VLOOKUP(Data[[#This Row],[currency]], 'Exchange Rates'!$A$1:$C$14, 3, 0)</f>
        <v>0.77</v>
      </c>
    </row>
    <row r="2917" spans="1:22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0.61099999999999999</v>
      </c>
      <c r="P2917" s="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2">
        <f t="shared" si="270"/>
        <v>42415.398032407407</v>
      </c>
      <c r="T2917" s="12">
        <f t="shared" si="271"/>
        <v>42445.356365740736</v>
      </c>
      <c r="U2917" s="7">
        <f>Data[[#This Row],[goal]]*VLOOKUP(Data[[#This Row],[currency]], 'Exchange Rates'!$A$1:$C$14, 3, 0)</f>
        <v>770</v>
      </c>
      <c r="V2917" s="7">
        <f>Data[[#This Row],[pledged]]*VLOOKUP(Data[[#This Row],[currency]], 'Exchange Rates'!$A$1:$C$14, 3, 0)</f>
        <v>470.47</v>
      </c>
    </row>
    <row r="2918" spans="1:22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7.8378378378378383E-2</v>
      </c>
      <c r="P2918" s="7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2">
        <f t="shared" si="270"/>
        <v>41755.476724537039</v>
      </c>
      <c r="T2918" s="12">
        <f t="shared" si="271"/>
        <v>41778.476724537039</v>
      </c>
      <c r="U2918" s="7">
        <f>Data[[#This Row],[goal]]*VLOOKUP(Data[[#This Row],[currency]], 'Exchange Rates'!$A$1:$C$14, 3, 0)</f>
        <v>1424.5</v>
      </c>
      <c r="V2918" s="7">
        <f>Data[[#This Row],[pledged]]*VLOOKUP(Data[[#This Row],[currency]], 'Exchange Rates'!$A$1:$C$14, 3, 0)</f>
        <v>111.65</v>
      </c>
    </row>
    <row r="2919" spans="1:22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0.2185</v>
      </c>
      <c r="P2919" s="7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2">
        <f t="shared" si="270"/>
        <v>42245.234340277777</v>
      </c>
      <c r="T2919" s="12">
        <f t="shared" si="271"/>
        <v>42263.234340277777</v>
      </c>
      <c r="U2919" s="7">
        <f>Data[[#This Row],[goal]]*VLOOKUP(Data[[#This Row],[currency]], 'Exchange Rates'!$A$1:$C$14, 3, 0)</f>
        <v>2000</v>
      </c>
      <c r="V2919" s="7">
        <f>Data[[#This Row],[pledged]]*VLOOKUP(Data[[#This Row],[currency]], 'Exchange Rates'!$A$1:$C$14, 3, 0)</f>
        <v>437</v>
      </c>
    </row>
    <row r="2920" spans="1:22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0.27239999999999998</v>
      </c>
      <c r="P2920" s="7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2">
        <f t="shared" si="270"/>
        <v>42278.629710648151</v>
      </c>
      <c r="T2920" s="12">
        <f t="shared" si="271"/>
        <v>42306.629710648151</v>
      </c>
      <c r="U2920" s="7">
        <f>Data[[#This Row],[goal]]*VLOOKUP(Data[[#This Row],[currency]], 'Exchange Rates'!$A$1:$C$14, 3, 0)</f>
        <v>5000</v>
      </c>
      <c r="V2920" s="7">
        <f>Data[[#This Row],[pledged]]*VLOOKUP(Data[[#This Row],[currency]], 'Exchange Rates'!$A$1:$C$14, 3, 0)</f>
        <v>1362</v>
      </c>
    </row>
    <row r="2921" spans="1:22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8.5000000000000006E-2</v>
      </c>
      <c r="P2921" s="7">
        <f t="shared" si="273"/>
        <v>8.5</v>
      </c>
      <c r="Q2921" t="str">
        <f t="shared" si="274"/>
        <v>theater</v>
      </c>
      <c r="R2921" t="str">
        <f t="shared" si="275"/>
        <v>plays</v>
      </c>
      <c r="S2921" s="12">
        <f t="shared" si="270"/>
        <v>41826.61954861111</v>
      </c>
      <c r="T2921" s="12">
        <f t="shared" si="271"/>
        <v>41856.61954861111</v>
      </c>
      <c r="U2921" s="7">
        <f>Data[[#This Row],[goal]]*VLOOKUP(Data[[#This Row],[currency]], 'Exchange Rates'!$A$1:$C$14, 3, 0)</f>
        <v>600</v>
      </c>
      <c r="V2921" s="7">
        <f>Data[[#This Row],[pledged]]*VLOOKUP(Data[[#This Row],[currency]], 'Exchange Rates'!$A$1:$C$14, 3, 0)</f>
        <v>51</v>
      </c>
    </row>
    <row r="2922" spans="1:22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0.26840000000000003</v>
      </c>
      <c r="P2922" s="7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2">
        <f t="shared" si="270"/>
        <v>42058.792476851857</v>
      </c>
      <c r="T2922" s="12">
        <f t="shared" si="271"/>
        <v>42088.750810185185</v>
      </c>
      <c r="U2922" s="7">
        <f>Data[[#This Row],[goal]]*VLOOKUP(Data[[#This Row],[currency]], 'Exchange Rates'!$A$1:$C$14, 3, 0)</f>
        <v>3300</v>
      </c>
      <c r="V2922" s="7">
        <f>Data[[#This Row],[pledged]]*VLOOKUP(Data[[#This Row],[currency]], 'Exchange Rates'!$A$1:$C$14, 3, 0)</f>
        <v>885.72</v>
      </c>
    </row>
    <row r="2923" spans="1:22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1.29</v>
      </c>
      <c r="P2923" s="7">
        <f t="shared" si="273"/>
        <v>43</v>
      </c>
      <c r="Q2923" t="str">
        <f t="shared" si="274"/>
        <v>theater</v>
      </c>
      <c r="R2923" t="str">
        <f t="shared" si="275"/>
        <v>musical</v>
      </c>
      <c r="S2923" s="12">
        <f t="shared" si="270"/>
        <v>41877.886620370373</v>
      </c>
      <c r="T2923" s="12">
        <f t="shared" si="271"/>
        <v>41907.886620370373</v>
      </c>
      <c r="U2923" s="7">
        <f>Data[[#This Row],[goal]]*VLOOKUP(Data[[#This Row],[currency]], 'Exchange Rates'!$A$1:$C$14, 3, 0)</f>
        <v>100</v>
      </c>
      <c r="V2923" s="7">
        <f>Data[[#This Row],[pledged]]*VLOOKUP(Data[[#This Row],[currency]], 'Exchange Rates'!$A$1:$C$14, 3, 0)</f>
        <v>129</v>
      </c>
    </row>
    <row r="2924" spans="1:22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</v>
      </c>
      <c r="P2924" s="7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2">
        <f t="shared" si="270"/>
        <v>42097.874155092592</v>
      </c>
      <c r="T2924" s="12">
        <f t="shared" si="271"/>
        <v>42142.874155092592</v>
      </c>
      <c r="U2924" s="7">
        <f>Data[[#This Row],[goal]]*VLOOKUP(Data[[#This Row],[currency]], 'Exchange Rates'!$A$1:$C$14, 3, 0)</f>
        <v>385</v>
      </c>
      <c r="V2924" s="7">
        <f>Data[[#This Row],[pledged]]*VLOOKUP(Data[[#This Row],[currency]], 'Exchange Rates'!$A$1:$C$14, 3, 0)</f>
        <v>385</v>
      </c>
    </row>
    <row r="2925" spans="1:22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</v>
      </c>
      <c r="P2925" s="7">
        <f t="shared" si="273"/>
        <v>30</v>
      </c>
      <c r="Q2925" t="str">
        <f t="shared" si="274"/>
        <v>theater</v>
      </c>
      <c r="R2925" t="str">
        <f t="shared" si="275"/>
        <v>musical</v>
      </c>
      <c r="S2925" s="12">
        <f t="shared" si="270"/>
        <v>42013.15253472222</v>
      </c>
      <c r="T2925" s="12">
        <f t="shared" si="271"/>
        <v>42028.125</v>
      </c>
      <c r="U2925" s="7">
        <f>Data[[#This Row],[goal]]*VLOOKUP(Data[[#This Row],[currency]], 'Exchange Rates'!$A$1:$C$14, 3, 0)</f>
        <v>300</v>
      </c>
      <c r="V2925" s="7">
        <f>Data[[#This Row],[pledged]]*VLOOKUP(Data[[#This Row],[currency]], 'Exchange Rates'!$A$1:$C$14, 3, 0)</f>
        <v>300</v>
      </c>
    </row>
    <row r="2926" spans="1:22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1.032</v>
      </c>
      <c r="P2926" s="7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2">
        <f t="shared" si="270"/>
        <v>42103.556828703702</v>
      </c>
      <c r="T2926" s="12">
        <f t="shared" si="271"/>
        <v>42133.165972222225</v>
      </c>
      <c r="U2926" s="7">
        <f>Data[[#This Row],[goal]]*VLOOKUP(Data[[#This Row],[currency]], 'Exchange Rates'!$A$1:$C$14, 3, 0)</f>
        <v>25000</v>
      </c>
      <c r="V2926" s="7">
        <f>Data[[#This Row],[pledged]]*VLOOKUP(Data[[#This Row],[currency]], 'Exchange Rates'!$A$1:$C$14, 3, 0)</f>
        <v>25800</v>
      </c>
    </row>
    <row r="2927" spans="1:22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1.0244597777777777</v>
      </c>
      <c r="P2927" s="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2">
        <f t="shared" si="270"/>
        <v>41863.584120370368</v>
      </c>
      <c r="T2927" s="12">
        <f t="shared" si="271"/>
        <v>41893.584120370368</v>
      </c>
      <c r="U2927" s="7">
        <f>Data[[#This Row],[goal]]*VLOOKUP(Data[[#This Row],[currency]], 'Exchange Rates'!$A$1:$C$14, 3, 0)</f>
        <v>45000</v>
      </c>
      <c r="V2927" s="7">
        <f>Data[[#This Row],[pledged]]*VLOOKUP(Data[[#This Row],[currency]], 'Exchange Rates'!$A$1:$C$14, 3, 0)</f>
        <v>46100.69</v>
      </c>
    </row>
    <row r="2928" spans="1:22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1.25</v>
      </c>
      <c r="P2928" s="7">
        <f t="shared" si="273"/>
        <v>75</v>
      </c>
      <c r="Q2928" t="str">
        <f t="shared" si="274"/>
        <v>theater</v>
      </c>
      <c r="R2928" t="str">
        <f t="shared" si="275"/>
        <v>musical</v>
      </c>
      <c r="S2928" s="12">
        <f t="shared" si="270"/>
        <v>42044.765960648147</v>
      </c>
      <c r="T2928" s="12">
        <f t="shared" si="271"/>
        <v>42058.765960648147</v>
      </c>
      <c r="U2928" s="7">
        <f>Data[[#This Row],[goal]]*VLOOKUP(Data[[#This Row],[currency]], 'Exchange Rates'!$A$1:$C$14, 3, 0)</f>
        <v>3000</v>
      </c>
      <c r="V2928" s="7">
        <f>Data[[#This Row],[pledged]]*VLOOKUP(Data[[#This Row],[currency]], 'Exchange Rates'!$A$1:$C$14, 3, 0)</f>
        <v>3750</v>
      </c>
    </row>
    <row r="2929" spans="1:22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1.3083333333333333</v>
      </c>
      <c r="P2929" s="7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2">
        <f t="shared" si="270"/>
        <v>41806.669317129628</v>
      </c>
      <c r="T2929" s="12">
        <f t="shared" si="271"/>
        <v>41835.208333333336</v>
      </c>
      <c r="U2929" s="7">
        <f>Data[[#This Row],[goal]]*VLOOKUP(Data[[#This Row],[currency]], 'Exchange Rates'!$A$1:$C$14, 3, 0)</f>
        <v>1800</v>
      </c>
      <c r="V2929" s="7">
        <f>Data[[#This Row],[pledged]]*VLOOKUP(Data[[#This Row],[currency]], 'Exchange Rates'!$A$1:$C$14, 3, 0)</f>
        <v>2355</v>
      </c>
    </row>
    <row r="2930" spans="1:22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</v>
      </c>
      <c r="P2930" s="7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2">
        <f t="shared" si="270"/>
        <v>42403.998217592598</v>
      </c>
      <c r="T2930" s="12">
        <f t="shared" si="271"/>
        <v>42433.998217592598</v>
      </c>
      <c r="U2930" s="7">
        <f>Data[[#This Row],[goal]]*VLOOKUP(Data[[#This Row],[currency]], 'Exchange Rates'!$A$1:$C$14, 3, 0)</f>
        <v>1000</v>
      </c>
      <c r="V2930" s="7">
        <f>Data[[#This Row],[pledged]]*VLOOKUP(Data[[#This Row],[currency]], 'Exchange Rates'!$A$1:$C$14, 3, 0)</f>
        <v>1000</v>
      </c>
    </row>
    <row r="2931" spans="1:22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1.02069375</v>
      </c>
      <c r="P2931" s="7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2">
        <f t="shared" si="270"/>
        <v>41754.564328703702</v>
      </c>
      <c r="T2931" s="12">
        <f t="shared" si="271"/>
        <v>41784.564328703702</v>
      </c>
      <c r="U2931" s="7">
        <f>Data[[#This Row],[goal]]*VLOOKUP(Data[[#This Row],[currency]], 'Exchange Rates'!$A$1:$C$14, 3, 0)</f>
        <v>8000</v>
      </c>
      <c r="V2931" s="7">
        <f>Data[[#This Row],[pledged]]*VLOOKUP(Data[[#This Row],[currency]], 'Exchange Rates'!$A$1:$C$14, 3, 0)</f>
        <v>8165.55</v>
      </c>
    </row>
    <row r="2932" spans="1:22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1.0092000000000001</v>
      </c>
      <c r="P2932" s="7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2">
        <f t="shared" si="270"/>
        <v>42101.584074074075</v>
      </c>
      <c r="T2932" s="12">
        <f t="shared" si="271"/>
        <v>42131.584074074075</v>
      </c>
      <c r="U2932" s="7">
        <f>Data[[#This Row],[goal]]*VLOOKUP(Data[[#This Row],[currency]], 'Exchange Rates'!$A$1:$C$14, 3, 0)</f>
        <v>7700</v>
      </c>
      <c r="V2932" s="7">
        <f>Data[[#This Row],[pledged]]*VLOOKUP(Data[[#This Row],[currency]], 'Exchange Rates'!$A$1:$C$14, 3, 0)</f>
        <v>7770.84</v>
      </c>
    </row>
    <row r="2933" spans="1:22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1.06</v>
      </c>
      <c r="P2933" s="7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2">
        <f t="shared" si="270"/>
        <v>41872.291238425925</v>
      </c>
      <c r="T2933" s="12">
        <f t="shared" si="271"/>
        <v>41897.255555555559</v>
      </c>
      <c r="U2933" s="7">
        <f>Data[[#This Row],[goal]]*VLOOKUP(Data[[#This Row],[currency]], 'Exchange Rates'!$A$1:$C$14, 3, 0)</f>
        <v>990</v>
      </c>
      <c r="V2933" s="7">
        <f>Data[[#This Row],[pledged]]*VLOOKUP(Data[[#This Row],[currency]], 'Exchange Rates'!$A$1:$C$14, 3, 0)</f>
        <v>1049.4000000000001</v>
      </c>
    </row>
    <row r="2934" spans="1:22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1.0509677419354839</v>
      </c>
      <c r="P2934" s="7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2">
        <f t="shared" si="270"/>
        <v>42025.164780092593</v>
      </c>
      <c r="T2934" s="12">
        <f t="shared" si="271"/>
        <v>42056.458333333328</v>
      </c>
      <c r="U2934" s="7">
        <f>Data[[#This Row],[goal]]*VLOOKUP(Data[[#This Row],[currency]], 'Exchange Rates'!$A$1:$C$14, 3, 0)</f>
        <v>4247</v>
      </c>
      <c r="V2934" s="7">
        <f>Data[[#This Row],[pledged]]*VLOOKUP(Data[[#This Row],[currency]], 'Exchange Rates'!$A$1:$C$14, 3, 0)</f>
        <v>4463.46</v>
      </c>
    </row>
    <row r="2935" spans="1:22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1.0276000000000001</v>
      </c>
      <c r="P2935" s="7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2">
        <f t="shared" si="270"/>
        <v>42495.956631944442</v>
      </c>
      <c r="T2935" s="12">
        <f t="shared" si="271"/>
        <v>42525.956631944442</v>
      </c>
      <c r="U2935" s="7">
        <f>Data[[#This Row],[goal]]*VLOOKUP(Data[[#This Row],[currency]], 'Exchange Rates'!$A$1:$C$14, 3, 0)</f>
        <v>2500</v>
      </c>
      <c r="V2935" s="7">
        <f>Data[[#This Row],[pledged]]*VLOOKUP(Data[[#This Row],[currency]], 'Exchange Rates'!$A$1:$C$14, 3, 0)</f>
        <v>2569</v>
      </c>
    </row>
    <row r="2936" spans="1:22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1.08</v>
      </c>
      <c r="P2936" s="7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2">
        <f t="shared" si="270"/>
        <v>41775.636157407411</v>
      </c>
      <c r="T2936" s="12">
        <f t="shared" si="271"/>
        <v>41805.636157407411</v>
      </c>
      <c r="U2936" s="7">
        <f>Data[[#This Row],[goal]]*VLOOKUP(Data[[#This Row],[currency]], 'Exchange Rates'!$A$1:$C$14, 3, 0)</f>
        <v>3300</v>
      </c>
      <c r="V2936" s="7">
        <f>Data[[#This Row],[pledged]]*VLOOKUP(Data[[#This Row],[currency]], 'Exchange Rates'!$A$1:$C$14, 3, 0)</f>
        <v>3564</v>
      </c>
    </row>
    <row r="2937" spans="1:22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1.0088571428571429</v>
      </c>
      <c r="P2937" s="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2">
        <f t="shared" si="270"/>
        <v>42553.583425925928</v>
      </c>
      <c r="T2937" s="12">
        <f t="shared" si="271"/>
        <v>42611.708333333328</v>
      </c>
      <c r="U2937" s="7">
        <f>Data[[#This Row],[goal]]*VLOOKUP(Data[[#This Row],[currency]], 'Exchange Rates'!$A$1:$C$14, 3, 0)</f>
        <v>3500</v>
      </c>
      <c r="V2937" s="7">
        <f>Data[[#This Row],[pledged]]*VLOOKUP(Data[[#This Row],[currency]], 'Exchange Rates'!$A$1:$C$14, 3, 0)</f>
        <v>3531</v>
      </c>
    </row>
    <row r="2938" spans="1:22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1.28</v>
      </c>
      <c r="P2938" s="7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2">
        <f t="shared" si="270"/>
        <v>41912.650729166664</v>
      </c>
      <c r="T2938" s="12">
        <f t="shared" si="271"/>
        <v>41925.207638888889</v>
      </c>
      <c r="U2938" s="7">
        <f>Data[[#This Row],[goal]]*VLOOKUP(Data[[#This Row],[currency]], 'Exchange Rates'!$A$1:$C$14, 3, 0)</f>
        <v>1000</v>
      </c>
      <c r="V2938" s="7">
        <f>Data[[#This Row],[pledged]]*VLOOKUP(Data[[#This Row],[currency]], 'Exchange Rates'!$A$1:$C$14, 3, 0)</f>
        <v>1280</v>
      </c>
    </row>
    <row r="2939" spans="1:22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1.3333333333333333</v>
      </c>
      <c r="P2939" s="7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2">
        <f t="shared" si="270"/>
        <v>41803.457326388889</v>
      </c>
      <c r="T2939" s="12">
        <f t="shared" si="271"/>
        <v>41833.457326388889</v>
      </c>
      <c r="U2939" s="7">
        <f>Data[[#This Row],[goal]]*VLOOKUP(Data[[#This Row],[currency]], 'Exchange Rates'!$A$1:$C$14, 3, 0)</f>
        <v>1155</v>
      </c>
      <c r="V2939" s="7">
        <f>Data[[#This Row],[pledged]]*VLOOKUP(Data[[#This Row],[currency]], 'Exchange Rates'!$A$1:$C$14, 3, 0)</f>
        <v>1540</v>
      </c>
    </row>
    <row r="2940" spans="1:22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1.0137499999999999</v>
      </c>
      <c r="P2940" s="7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2">
        <f t="shared" si="270"/>
        <v>42004.703865740739</v>
      </c>
      <c r="T2940" s="12">
        <f t="shared" si="271"/>
        <v>42034.703865740739</v>
      </c>
      <c r="U2940" s="7">
        <f>Data[[#This Row],[goal]]*VLOOKUP(Data[[#This Row],[currency]], 'Exchange Rates'!$A$1:$C$14, 3, 0)</f>
        <v>4000</v>
      </c>
      <c r="V2940" s="7">
        <f>Data[[#This Row],[pledged]]*VLOOKUP(Data[[#This Row],[currency]], 'Exchange Rates'!$A$1:$C$14, 3, 0)</f>
        <v>4055</v>
      </c>
    </row>
    <row r="2941" spans="1:22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1.0287500000000001</v>
      </c>
      <c r="P2941" s="7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2">
        <f t="shared" si="270"/>
        <v>41845.809166666666</v>
      </c>
      <c r="T2941" s="12">
        <f t="shared" si="271"/>
        <v>41879.041666666664</v>
      </c>
      <c r="U2941" s="7">
        <f>Data[[#This Row],[goal]]*VLOOKUP(Data[[#This Row],[currency]], 'Exchange Rates'!$A$1:$C$14, 3, 0)</f>
        <v>8000</v>
      </c>
      <c r="V2941" s="7">
        <f>Data[[#This Row],[pledged]]*VLOOKUP(Data[[#This Row],[currency]], 'Exchange Rates'!$A$1:$C$14, 3, 0)</f>
        <v>8230</v>
      </c>
    </row>
    <row r="2942" spans="1:22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1.0724</v>
      </c>
      <c r="P2942" s="7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2">
        <f t="shared" si="270"/>
        <v>41982.773356481484</v>
      </c>
      <c r="T2942" s="12">
        <f t="shared" si="271"/>
        <v>42022.773356481484</v>
      </c>
      <c r="U2942" s="7">
        <f>Data[[#This Row],[goal]]*VLOOKUP(Data[[#This Row],[currency]], 'Exchange Rates'!$A$1:$C$14, 3, 0)</f>
        <v>2500</v>
      </c>
      <c r="V2942" s="7">
        <f>Data[[#This Row],[pledged]]*VLOOKUP(Data[[#This Row],[currency]], 'Exchange Rates'!$A$1:$C$14, 3, 0)</f>
        <v>2681</v>
      </c>
    </row>
    <row r="2943" spans="1:22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4.0000000000000003E-5</v>
      </c>
      <c r="P2943" s="7">
        <f t="shared" si="273"/>
        <v>1</v>
      </c>
      <c r="Q2943" t="str">
        <f t="shared" si="274"/>
        <v>theater</v>
      </c>
      <c r="R2943" t="str">
        <f t="shared" si="275"/>
        <v>spaces</v>
      </c>
      <c r="S2943" s="12">
        <f t="shared" si="270"/>
        <v>42034.960127314815</v>
      </c>
      <c r="T2943" s="12">
        <f t="shared" si="271"/>
        <v>42064.960127314815</v>
      </c>
      <c r="U2943" s="7">
        <f>Data[[#This Row],[goal]]*VLOOKUP(Data[[#This Row],[currency]], 'Exchange Rates'!$A$1:$C$14, 3, 0)</f>
        <v>25000</v>
      </c>
      <c r="V2943" s="7">
        <f>Data[[#This Row],[pledged]]*VLOOKUP(Data[[#This Row],[currency]], 'Exchange Rates'!$A$1:$C$14, 3, 0)</f>
        <v>1</v>
      </c>
    </row>
    <row r="2944" spans="1:22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0.20424999999999999</v>
      </c>
      <c r="P2944" s="7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2">
        <f t="shared" si="270"/>
        <v>42334.803923611107</v>
      </c>
      <c r="T2944" s="12">
        <f t="shared" si="271"/>
        <v>42354.845833333333</v>
      </c>
      <c r="U2944" s="7">
        <f>Data[[#This Row],[goal]]*VLOOKUP(Data[[#This Row],[currency]], 'Exchange Rates'!$A$1:$C$14, 3, 0)</f>
        <v>264000</v>
      </c>
      <c r="V2944" s="7">
        <f>Data[[#This Row],[pledged]]*VLOOKUP(Data[[#This Row],[currency]], 'Exchange Rates'!$A$1:$C$14, 3, 0)</f>
        <v>53922</v>
      </c>
    </row>
    <row r="2945" spans="1:22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 s="7">
        <f t="shared" si="273"/>
        <v>0</v>
      </c>
      <c r="Q2945" t="str">
        <f t="shared" si="274"/>
        <v>theater</v>
      </c>
      <c r="R2945" t="str">
        <f t="shared" si="275"/>
        <v>spaces</v>
      </c>
      <c r="S2945" s="12">
        <f t="shared" si="270"/>
        <v>42077.129398148143</v>
      </c>
      <c r="T2945" s="12">
        <f t="shared" si="271"/>
        <v>42107.129398148143</v>
      </c>
      <c r="U2945" s="7">
        <f>Data[[#This Row],[goal]]*VLOOKUP(Data[[#This Row],[currency]], 'Exchange Rates'!$A$1:$C$14, 3, 0)</f>
        <v>3000</v>
      </c>
      <c r="V2945" s="7">
        <f>Data[[#This Row],[pledged]]*VLOOKUP(Data[[#This Row],[currency]], 'Exchange Rates'!$A$1:$C$14, 3, 0)</f>
        <v>0</v>
      </c>
    </row>
    <row r="2946" spans="1:22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0.01</v>
      </c>
      <c r="P2946" s="7">
        <f t="shared" si="273"/>
        <v>100</v>
      </c>
      <c r="Q2946" t="str">
        <f t="shared" si="274"/>
        <v>theater</v>
      </c>
      <c r="R2946" t="str">
        <f t="shared" si="275"/>
        <v>spaces</v>
      </c>
      <c r="S2946" s="12">
        <f t="shared" ref="S2946:S3009" si="276">(((J2946/60)/60)/24)+DATE(1970,1,1)</f>
        <v>42132.9143287037</v>
      </c>
      <c r="T2946" s="12">
        <f t="shared" ref="T2946:T3009" si="277">(((I2946/60)/60)/24)+DATE(1970,1,1)</f>
        <v>42162.9143287037</v>
      </c>
      <c r="U2946" s="7">
        <f>Data[[#This Row],[goal]]*VLOOKUP(Data[[#This Row],[currency]], 'Exchange Rates'!$A$1:$C$14, 3, 0)</f>
        <v>10000</v>
      </c>
      <c r="V2946" s="7">
        <f>Data[[#This Row],[pledged]]*VLOOKUP(Data[[#This Row],[currency]], 'Exchange Rates'!$A$1:$C$14, 3, 0)</f>
        <v>100</v>
      </c>
    </row>
    <row r="2947" spans="1:22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E2947/D2947</f>
        <v>0</v>
      </c>
      <c r="P2947" s="7">
        <f t="shared" ref="P2947:P3010" si="279">IF(L2947 = 0, 0, E2947/L2947)</f>
        <v>0</v>
      </c>
      <c r="Q2947" t="str">
        <f t="shared" ref="Q2947:Q3010" si="280">MID(N2947, 1, FIND("/", N2947)-1)</f>
        <v>theater</v>
      </c>
      <c r="R2947" t="str">
        <f t="shared" ref="R2947:R3010" si="281">MID(N2947,  FIND("/", N2947)+1, 100)</f>
        <v>spaces</v>
      </c>
      <c r="S2947" s="12">
        <f t="shared" si="276"/>
        <v>42118.139583333337</v>
      </c>
      <c r="T2947" s="12">
        <f t="shared" si="277"/>
        <v>42148.139583333337</v>
      </c>
      <c r="U2947" s="7">
        <f>Data[[#This Row],[goal]]*VLOOKUP(Data[[#This Row],[currency]], 'Exchange Rates'!$A$1:$C$14, 3, 0)</f>
        <v>50000</v>
      </c>
      <c r="V2947" s="7">
        <f>Data[[#This Row],[pledged]]*VLOOKUP(Data[[#This Row],[currency]], 'Exchange Rates'!$A$1:$C$14, 3, 0)</f>
        <v>0</v>
      </c>
    </row>
    <row r="2948" spans="1:22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1E-3</v>
      </c>
      <c r="P2948" s="7">
        <f t="shared" si="279"/>
        <v>1</v>
      </c>
      <c r="Q2948" t="str">
        <f t="shared" si="280"/>
        <v>theater</v>
      </c>
      <c r="R2948" t="str">
        <f t="shared" si="281"/>
        <v>spaces</v>
      </c>
      <c r="S2948" s="12">
        <f t="shared" si="276"/>
        <v>42567.531157407408</v>
      </c>
      <c r="T2948" s="12">
        <f t="shared" si="277"/>
        <v>42597.531157407408</v>
      </c>
      <c r="U2948" s="7">
        <f>Data[[#This Row],[goal]]*VLOOKUP(Data[[#This Row],[currency]], 'Exchange Rates'!$A$1:$C$14, 3, 0)</f>
        <v>1540</v>
      </c>
      <c r="V2948" s="7">
        <f>Data[[#This Row],[pledged]]*VLOOKUP(Data[[#This Row],[currency]], 'Exchange Rates'!$A$1:$C$14, 3, 0)</f>
        <v>1.54</v>
      </c>
    </row>
    <row r="2949" spans="1:22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4.2880000000000001E-2</v>
      </c>
      <c r="P2949" s="7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2">
        <f t="shared" si="276"/>
        <v>42649.562118055561</v>
      </c>
      <c r="T2949" s="12">
        <f t="shared" si="277"/>
        <v>42698.715972222228</v>
      </c>
      <c r="U2949" s="7">
        <f>Data[[#This Row],[goal]]*VLOOKUP(Data[[#This Row],[currency]], 'Exchange Rates'!$A$1:$C$14, 3, 0)</f>
        <v>25000</v>
      </c>
      <c r="V2949" s="7">
        <f>Data[[#This Row],[pledged]]*VLOOKUP(Data[[#This Row],[currency]], 'Exchange Rates'!$A$1:$C$14, 3, 0)</f>
        <v>1072</v>
      </c>
    </row>
    <row r="2950" spans="1:22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4.8000000000000001E-5</v>
      </c>
      <c r="P2950" s="7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2">
        <f t="shared" si="276"/>
        <v>42097.649224537032</v>
      </c>
      <c r="T2950" s="12">
        <f t="shared" si="277"/>
        <v>42157.649224537032</v>
      </c>
      <c r="U2950" s="7">
        <f>Data[[#This Row],[goal]]*VLOOKUP(Data[[#This Row],[currency]], 'Exchange Rates'!$A$1:$C$14, 3, 0)</f>
        <v>500000</v>
      </c>
      <c r="V2950" s="7">
        <f>Data[[#This Row],[pledged]]*VLOOKUP(Data[[#This Row],[currency]], 'Exchange Rates'!$A$1:$C$14, 3, 0)</f>
        <v>24</v>
      </c>
    </row>
    <row r="2951" spans="1:22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2.5000000000000001E-2</v>
      </c>
      <c r="P2951" s="7">
        <f t="shared" si="279"/>
        <v>12.5</v>
      </c>
      <c r="Q2951" t="str">
        <f t="shared" si="280"/>
        <v>theater</v>
      </c>
      <c r="R2951" t="str">
        <f t="shared" si="281"/>
        <v>spaces</v>
      </c>
      <c r="S2951" s="12">
        <f t="shared" si="276"/>
        <v>42297.823113425926</v>
      </c>
      <c r="T2951" s="12">
        <f t="shared" si="277"/>
        <v>42327.864780092597</v>
      </c>
      <c r="U2951" s="7">
        <f>Data[[#This Row],[goal]]*VLOOKUP(Data[[#This Row],[currency]], 'Exchange Rates'!$A$1:$C$14, 3, 0)</f>
        <v>1000</v>
      </c>
      <c r="V2951" s="7">
        <f>Data[[#This Row],[pledged]]*VLOOKUP(Data[[#This Row],[currency]], 'Exchange Rates'!$A$1:$C$14, 3, 0)</f>
        <v>25</v>
      </c>
    </row>
    <row r="2952" spans="1:22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 s="7">
        <f t="shared" si="279"/>
        <v>0</v>
      </c>
      <c r="Q2952" t="str">
        <f t="shared" si="280"/>
        <v>theater</v>
      </c>
      <c r="R2952" t="str">
        <f t="shared" si="281"/>
        <v>spaces</v>
      </c>
      <c r="S2952" s="12">
        <f t="shared" si="276"/>
        <v>42362.36518518519</v>
      </c>
      <c r="T2952" s="12">
        <f t="shared" si="277"/>
        <v>42392.36518518519</v>
      </c>
      <c r="U2952" s="7">
        <f>Data[[#This Row],[goal]]*VLOOKUP(Data[[#This Row],[currency]], 'Exchange Rates'!$A$1:$C$14, 3, 0)</f>
        <v>5000000</v>
      </c>
      <c r="V2952" s="7">
        <f>Data[[#This Row],[pledged]]*VLOOKUP(Data[[#This Row],[currency]], 'Exchange Rates'!$A$1:$C$14, 3, 0)</f>
        <v>0</v>
      </c>
    </row>
    <row r="2953" spans="1:22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2.1919999999999999E-2</v>
      </c>
      <c r="P2953" s="7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2">
        <f t="shared" si="276"/>
        <v>41872.802928240737</v>
      </c>
      <c r="T2953" s="12">
        <f t="shared" si="277"/>
        <v>41917.802928240737</v>
      </c>
      <c r="U2953" s="7">
        <f>Data[[#This Row],[goal]]*VLOOKUP(Data[[#This Row],[currency]], 'Exchange Rates'!$A$1:$C$14, 3, 0)</f>
        <v>50000</v>
      </c>
      <c r="V2953" s="7">
        <f>Data[[#This Row],[pledged]]*VLOOKUP(Data[[#This Row],[currency]], 'Exchange Rates'!$A$1:$C$14, 3, 0)</f>
        <v>1096</v>
      </c>
    </row>
    <row r="2954" spans="1:22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8.0250000000000002E-2</v>
      </c>
      <c r="P2954" s="7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2">
        <f t="shared" si="276"/>
        <v>42628.690266203703</v>
      </c>
      <c r="T2954" s="12">
        <f t="shared" si="277"/>
        <v>42660.166666666672</v>
      </c>
      <c r="U2954" s="7">
        <f>Data[[#This Row],[goal]]*VLOOKUP(Data[[#This Row],[currency]], 'Exchange Rates'!$A$1:$C$14, 3, 0)</f>
        <v>20000</v>
      </c>
      <c r="V2954" s="7">
        <f>Data[[#This Row],[pledged]]*VLOOKUP(Data[[#This Row],[currency]], 'Exchange Rates'!$A$1:$C$14, 3, 0)</f>
        <v>1605</v>
      </c>
    </row>
    <row r="2955" spans="1:22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1.5125E-3</v>
      </c>
      <c r="P2955" s="7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2">
        <f t="shared" si="276"/>
        <v>42255.791909722218</v>
      </c>
      <c r="T2955" s="12">
        <f t="shared" si="277"/>
        <v>42285.791909722218</v>
      </c>
      <c r="U2955" s="7">
        <f>Data[[#This Row],[goal]]*VLOOKUP(Data[[#This Row],[currency]], 'Exchange Rates'!$A$1:$C$14, 3, 0)</f>
        <v>400000</v>
      </c>
      <c r="V2955" s="7">
        <f>Data[[#This Row],[pledged]]*VLOOKUP(Data[[#This Row],[currency]], 'Exchange Rates'!$A$1:$C$14, 3, 0)</f>
        <v>605</v>
      </c>
    </row>
    <row r="2956" spans="1:22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 s="7">
        <f t="shared" si="279"/>
        <v>0</v>
      </c>
      <c r="Q2956" t="str">
        <f t="shared" si="280"/>
        <v>theater</v>
      </c>
      <c r="R2956" t="str">
        <f t="shared" si="281"/>
        <v>spaces</v>
      </c>
      <c r="S2956" s="12">
        <f t="shared" si="276"/>
        <v>42790.583368055552</v>
      </c>
      <c r="T2956" s="12">
        <f t="shared" si="277"/>
        <v>42810.541701388895</v>
      </c>
      <c r="U2956" s="7">
        <f>Data[[#This Row],[goal]]*VLOOKUP(Data[[#This Row],[currency]], 'Exchange Rates'!$A$1:$C$14, 3, 0)</f>
        <v>15000</v>
      </c>
      <c r="V2956" s="7">
        <f>Data[[#This Row],[pledged]]*VLOOKUP(Data[[#This Row],[currency]], 'Exchange Rates'!$A$1:$C$14, 3, 0)</f>
        <v>0</v>
      </c>
    </row>
    <row r="2957" spans="1:22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0.59583333333333333</v>
      </c>
      <c r="P2957" s="7">
        <f t="shared" si="279"/>
        <v>65</v>
      </c>
      <c r="Q2957" t="str">
        <f t="shared" si="280"/>
        <v>theater</v>
      </c>
      <c r="R2957" t="str">
        <f t="shared" si="281"/>
        <v>spaces</v>
      </c>
      <c r="S2957" s="12">
        <f t="shared" si="276"/>
        <v>42141.741307870368</v>
      </c>
      <c r="T2957" s="12">
        <f t="shared" si="277"/>
        <v>42171.741307870368</v>
      </c>
      <c r="U2957" s="7">
        <f>Data[[#This Row],[goal]]*VLOOKUP(Data[[#This Row],[currency]], 'Exchange Rates'!$A$1:$C$14, 3, 0)</f>
        <v>1200</v>
      </c>
      <c r="V2957" s="7">
        <f>Data[[#This Row],[pledged]]*VLOOKUP(Data[[#This Row],[currency]], 'Exchange Rates'!$A$1:$C$14, 3, 0)</f>
        <v>715</v>
      </c>
    </row>
    <row r="2958" spans="1:22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0.16734177215189874</v>
      </c>
      <c r="P2958" s="7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2">
        <f t="shared" si="276"/>
        <v>42464.958912037036</v>
      </c>
      <c r="T2958" s="12">
        <f t="shared" si="277"/>
        <v>42494.958912037036</v>
      </c>
      <c r="U2958" s="7">
        <f>Data[[#This Row],[goal]]*VLOOKUP(Data[[#This Row],[currency]], 'Exchange Rates'!$A$1:$C$14, 3, 0)</f>
        <v>7900</v>
      </c>
      <c r="V2958" s="7">
        <f>Data[[#This Row],[pledged]]*VLOOKUP(Data[[#This Row],[currency]], 'Exchange Rates'!$A$1:$C$14, 3, 0)</f>
        <v>1322</v>
      </c>
    </row>
    <row r="2959" spans="1:22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1.8666666666666668E-2</v>
      </c>
      <c r="P2959" s="7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2">
        <f t="shared" si="276"/>
        <v>42031.011249999996</v>
      </c>
      <c r="T2959" s="12">
        <f t="shared" si="277"/>
        <v>42090.969583333332</v>
      </c>
      <c r="U2959" s="7">
        <f>Data[[#This Row],[goal]]*VLOOKUP(Data[[#This Row],[currency]], 'Exchange Rates'!$A$1:$C$14, 3, 0)</f>
        <v>15000</v>
      </c>
      <c r="V2959" s="7">
        <f>Data[[#This Row],[pledged]]*VLOOKUP(Data[[#This Row],[currency]], 'Exchange Rates'!$A$1:$C$14, 3, 0)</f>
        <v>280</v>
      </c>
    </row>
    <row r="2960" spans="1:22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 s="7">
        <f t="shared" si="279"/>
        <v>0</v>
      </c>
      <c r="Q2960" t="str">
        <f t="shared" si="280"/>
        <v>theater</v>
      </c>
      <c r="R2960" t="str">
        <f t="shared" si="281"/>
        <v>spaces</v>
      </c>
      <c r="S2960" s="12">
        <f t="shared" si="276"/>
        <v>42438.779131944444</v>
      </c>
      <c r="T2960" s="12">
        <f t="shared" si="277"/>
        <v>42498.73746527778</v>
      </c>
      <c r="U2960" s="7">
        <f>Data[[#This Row],[goal]]*VLOOKUP(Data[[#This Row],[currency]], 'Exchange Rates'!$A$1:$C$14, 3, 0)</f>
        <v>80000</v>
      </c>
      <c r="V2960" s="7">
        <f>Data[[#This Row],[pledged]]*VLOOKUP(Data[[#This Row],[currency]], 'Exchange Rates'!$A$1:$C$14, 3, 0)</f>
        <v>0</v>
      </c>
    </row>
    <row r="2961" spans="1:22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 s="7">
        <f t="shared" si="279"/>
        <v>0</v>
      </c>
      <c r="Q2961" t="str">
        <f t="shared" si="280"/>
        <v>theater</v>
      </c>
      <c r="R2961" t="str">
        <f t="shared" si="281"/>
        <v>spaces</v>
      </c>
      <c r="S2961" s="12">
        <f t="shared" si="276"/>
        <v>42498.008391203708</v>
      </c>
      <c r="T2961" s="12">
        <f t="shared" si="277"/>
        <v>42528.008391203708</v>
      </c>
      <c r="U2961" s="7">
        <f>Data[[#This Row],[goal]]*VLOOKUP(Data[[#This Row],[currency]], 'Exchange Rates'!$A$1:$C$14, 3, 0)</f>
        <v>7700</v>
      </c>
      <c r="V2961" s="7">
        <f>Data[[#This Row],[pledged]]*VLOOKUP(Data[[#This Row],[currency]], 'Exchange Rates'!$A$1:$C$14, 3, 0)</f>
        <v>0</v>
      </c>
    </row>
    <row r="2962" spans="1:22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 s="7">
        <f t="shared" si="279"/>
        <v>0</v>
      </c>
      <c r="Q2962" t="str">
        <f t="shared" si="280"/>
        <v>theater</v>
      </c>
      <c r="R2962" t="str">
        <f t="shared" si="281"/>
        <v>spaces</v>
      </c>
      <c r="S2962" s="12">
        <f t="shared" si="276"/>
        <v>41863.757210648146</v>
      </c>
      <c r="T2962" s="12">
        <f t="shared" si="277"/>
        <v>41893.757210648146</v>
      </c>
      <c r="U2962" s="7">
        <f>Data[[#This Row],[goal]]*VLOOKUP(Data[[#This Row],[currency]], 'Exchange Rates'!$A$1:$C$14, 3, 0)</f>
        <v>30000000</v>
      </c>
      <c r="V2962" s="7">
        <f>Data[[#This Row],[pledged]]*VLOOKUP(Data[[#This Row],[currency]], 'Exchange Rates'!$A$1:$C$14, 3, 0)</f>
        <v>0</v>
      </c>
    </row>
    <row r="2963" spans="1:22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1.0962000000000001</v>
      </c>
      <c r="P2963" s="7">
        <f t="shared" si="279"/>
        <v>50.75</v>
      </c>
      <c r="Q2963" t="str">
        <f t="shared" si="280"/>
        <v>theater</v>
      </c>
      <c r="R2963" t="str">
        <f t="shared" si="281"/>
        <v>plays</v>
      </c>
      <c r="S2963" s="12">
        <f t="shared" si="276"/>
        <v>42061.212488425925</v>
      </c>
      <c r="T2963" s="12">
        <f t="shared" si="277"/>
        <v>42089.166666666672</v>
      </c>
      <c r="U2963" s="7">
        <f>Data[[#This Row],[goal]]*VLOOKUP(Data[[#This Row],[currency]], 'Exchange Rates'!$A$1:$C$14, 3, 0)</f>
        <v>5000</v>
      </c>
      <c r="V2963" s="7">
        <f>Data[[#This Row],[pledged]]*VLOOKUP(Data[[#This Row],[currency]], 'Exchange Rates'!$A$1:$C$14, 3, 0)</f>
        <v>5481</v>
      </c>
    </row>
    <row r="2964" spans="1:22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1.218</v>
      </c>
      <c r="P2964" s="7">
        <f t="shared" si="279"/>
        <v>60.9</v>
      </c>
      <c r="Q2964" t="str">
        <f t="shared" si="280"/>
        <v>theater</v>
      </c>
      <c r="R2964" t="str">
        <f t="shared" si="281"/>
        <v>plays</v>
      </c>
      <c r="S2964" s="12">
        <f t="shared" si="276"/>
        <v>42036.24428240741</v>
      </c>
      <c r="T2964" s="12">
        <f t="shared" si="277"/>
        <v>42064.290972222225</v>
      </c>
      <c r="U2964" s="7">
        <f>Data[[#This Row],[goal]]*VLOOKUP(Data[[#This Row],[currency]], 'Exchange Rates'!$A$1:$C$14, 3, 0)</f>
        <v>1000</v>
      </c>
      <c r="V2964" s="7">
        <f>Data[[#This Row],[pledged]]*VLOOKUP(Data[[#This Row],[currency]], 'Exchange Rates'!$A$1:$C$14, 3, 0)</f>
        <v>1218</v>
      </c>
    </row>
    <row r="2965" spans="1:22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1.0685</v>
      </c>
      <c r="P2965" s="7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2">
        <f t="shared" si="276"/>
        <v>42157.470185185186</v>
      </c>
      <c r="T2965" s="12">
        <f t="shared" si="277"/>
        <v>42187.470185185186</v>
      </c>
      <c r="U2965" s="7">
        <f>Data[[#This Row],[goal]]*VLOOKUP(Data[[#This Row],[currency]], 'Exchange Rates'!$A$1:$C$14, 3, 0)</f>
        <v>10000</v>
      </c>
      <c r="V2965" s="7">
        <f>Data[[#This Row],[pledged]]*VLOOKUP(Data[[#This Row],[currency]], 'Exchange Rates'!$A$1:$C$14, 3, 0)</f>
        <v>10685</v>
      </c>
    </row>
    <row r="2966" spans="1:22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1.0071379999999999</v>
      </c>
      <c r="P2966" s="7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2">
        <f t="shared" si="276"/>
        <v>41827.909942129627</v>
      </c>
      <c r="T2966" s="12">
        <f t="shared" si="277"/>
        <v>41857.897222222222</v>
      </c>
      <c r="U2966" s="7">
        <f>Data[[#This Row],[goal]]*VLOOKUP(Data[[#This Row],[currency]], 'Exchange Rates'!$A$1:$C$14, 3, 0)</f>
        <v>5000</v>
      </c>
      <c r="V2966" s="7">
        <f>Data[[#This Row],[pledged]]*VLOOKUP(Data[[#This Row],[currency]], 'Exchange Rates'!$A$1:$C$14, 3, 0)</f>
        <v>5035.6899999999996</v>
      </c>
    </row>
    <row r="2967" spans="1:22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1.0900000000000001</v>
      </c>
      <c r="P2967" s="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2">
        <f t="shared" si="276"/>
        <v>42162.729548611111</v>
      </c>
      <c r="T2967" s="12">
        <f t="shared" si="277"/>
        <v>42192.729548611111</v>
      </c>
      <c r="U2967" s="7">
        <f>Data[[#This Row],[goal]]*VLOOKUP(Data[[#This Row],[currency]], 'Exchange Rates'!$A$1:$C$14, 3, 0)</f>
        <v>1500</v>
      </c>
      <c r="V2967" s="7">
        <f>Data[[#This Row],[pledged]]*VLOOKUP(Data[[#This Row],[currency]], 'Exchange Rates'!$A$1:$C$14, 3, 0)</f>
        <v>1635</v>
      </c>
    </row>
    <row r="2968" spans="1:22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1.1363000000000001</v>
      </c>
      <c r="P2968" s="7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2">
        <f t="shared" si="276"/>
        <v>42233.738564814819</v>
      </c>
      <c r="T2968" s="12">
        <f t="shared" si="277"/>
        <v>42263.738564814819</v>
      </c>
      <c r="U2968" s="7">
        <f>Data[[#This Row],[goal]]*VLOOKUP(Data[[#This Row],[currency]], 'Exchange Rates'!$A$1:$C$14, 3, 0)</f>
        <v>10000</v>
      </c>
      <c r="V2968" s="7">
        <f>Data[[#This Row],[pledged]]*VLOOKUP(Data[[#This Row],[currency]], 'Exchange Rates'!$A$1:$C$14, 3, 0)</f>
        <v>11363</v>
      </c>
    </row>
    <row r="2969" spans="1:22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1.1392</v>
      </c>
      <c r="P2969" s="7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2">
        <f t="shared" si="276"/>
        <v>42042.197824074072</v>
      </c>
      <c r="T2969" s="12">
        <f t="shared" si="277"/>
        <v>42072.156157407408</v>
      </c>
      <c r="U2969" s="7">
        <f>Data[[#This Row],[goal]]*VLOOKUP(Data[[#This Row],[currency]], 'Exchange Rates'!$A$1:$C$14, 3, 0)</f>
        <v>5000</v>
      </c>
      <c r="V2969" s="7">
        <f>Data[[#This Row],[pledged]]*VLOOKUP(Data[[#This Row],[currency]], 'Exchange Rates'!$A$1:$C$14, 3, 0)</f>
        <v>5696</v>
      </c>
    </row>
    <row r="2970" spans="1:22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1.06</v>
      </c>
      <c r="P2970" s="7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2">
        <f t="shared" si="276"/>
        <v>42585.523842592593</v>
      </c>
      <c r="T2970" s="12">
        <f t="shared" si="277"/>
        <v>42599.165972222225</v>
      </c>
      <c r="U2970" s="7">
        <f>Data[[#This Row],[goal]]*VLOOKUP(Data[[#This Row],[currency]], 'Exchange Rates'!$A$1:$C$14, 3, 0)</f>
        <v>3500</v>
      </c>
      <c r="V2970" s="7">
        <f>Data[[#This Row],[pledged]]*VLOOKUP(Data[[#This Row],[currency]], 'Exchange Rates'!$A$1:$C$14, 3, 0)</f>
        <v>3710</v>
      </c>
    </row>
    <row r="2971" spans="1:22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1.625</v>
      </c>
      <c r="P2971" s="7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2">
        <f t="shared" si="276"/>
        <v>42097.786493055552</v>
      </c>
      <c r="T2971" s="12">
        <f t="shared" si="277"/>
        <v>42127.952083333337</v>
      </c>
      <c r="U2971" s="7">
        <f>Data[[#This Row],[goal]]*VLOOKUP(Data[[#This Row],[currency]], 'Exchange Rates'!$A$1:$C$14, 3, 0)</f>
        <v>1320</v>
      </c>
      <c r="V2971" s="7">
        <f>Data[[#This Row],[pledged]]*VLOOKUP(Data[[#This Row],[currency]], 'Exchange Rates'!$A$1:$C$14, 3, 0)</f>
        <v>2145</v>
      </c>
    </row>
    <row r="2972" spans="1:22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1.06</v>
      </c>
      <c r="P2972" s="7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2">
        <f t="shared" si="276"/>
        <v>41808.669571759259</v>
      </c>
      <c r="T2972" s="12">
        <f t="shared" si="277"/>
        <v>41838.669571759259</v>
      </c>
      <c r="U2972" s="7">
        <f>Data[[#This Row],[goal]]*VLOOKUP(Data[[#This Row],[currency]], 'Exchange Rates'!$A$1:$C$14, 3, 0)</f>
        <v>6000</v>
      </c>
      <c r="V2972" s="7">
        <f>Data[[#This Row],[pledged]]*VLOOKUP(Data[[#This Row],[currency]], 'Exchange Rates'!$A$1:$C$14, 3, 0)</f>
        <v>6360</v>
      </c>
    </row>
    <row r="2973" spans="1:22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1.0015624999999999</v>
      </c>
      <c r="P2973" s="7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2">
        <f t="shared" si="276"/>
        <v>41852.658310185187</v>
      </c>
      <c r="T2973" s="12">
        <f t="shared" si="277"/>
        <v>41882.658310185187</v>
      </c>
      <c r="U2973" s="7">
        <f>Data[[#This Row],[goal]]*VLOOKUP(Data[[#This Row],[currency]], 'Exchange Rates'!$A$1:$C$14, 3, 0)</f>
        <v>3200</v>
      </c>
      <c r="V2973" s="7">
        <f>Data[[#This Row],[pledged]]*VLOOKUP(Data[[#This Row],[currency]], 'Exchange Rates'!$A$1:$C$14, 3, 0)</f>
        <v>3205</v>
      </c>
    </row>
    <row r="2974" spans="1:22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1.0535000000000001</v>
      </c>
      <c r="P2974" s="7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2">
        <f t="shared" si="276"/>
        <v>42694.110185185185</v>
      </c>
      <c r="T2974" s="12">
        <f t="shared" si="277"/>
        <v>42709.041666666672</v>
      </c>
      <c r="U2974" s="7">
        <f>Data[[#This Row],[goal]]*VLOOKUP(Data[[#This Row],[currency]], 'Exchange Rates'!$A$1:$C$14, 3, 0)</f>
        <v>2000</v>
      </c>
      <c r="V2974" s="7">
        <f>Data[[#This Row],[pledged]]*VLOOKUP(Data[[#This Row],[currency]], 'Exchange Rates'!$A$1:$C$14, 3, 0)</f>
        <v>2107</v>
      </c>
    </row>
    <row r="2975" spans="1:22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1.748</v>
      </c>
      <c r="P2975" s="7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2">
        <f t="shared" si="276"/>
        <v>42341.818379629629</v>
      </c>
      <c r="T2975" s="12">
        <f t="shared" si="277"/>
        <v>42370.166666666672</v>
      </c>
      <c r="U2975" s="7">
        <f>Data[[#This Row],[goal]]*VLOOKUP(Data[[#This Row],[currency]], 'Exchange Rates'!$A$1:$C$14, 3, 0)</f>
        <v>5000</v>
      </c>
      <c r="V2975" s="7">
        <f>Data[[#This Row],[pledged]]*VLOOKUP(Data[[#This Row],[currency]], 'Exchange Rates'!$A$1:$C$14, 3, 0)</f>
        <v>8740</v>
      </c>
    </row>
    <row r="2976" spans="1:22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1.02</v>
      </c>
      <c r="P2976" s="7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2">
        <f t="shared" si="276"/>
        <v>41880.061006944445</v>
      </c>
      <c r="T2976" s="12">
        <f t="shared" si="277"/>
        <v>41908.065972222219</v>
      </c>
      <c r="U2976" s="7">
        <f>Data[[#This Row],[goal]]*VLOOKUP(Data[[#This Row],[currency]], 'Exchange Rates'!$A$1:$C$14, 3, 0)</f>
        <v>5000</v>
      </c>
      <c r="V2976" s="7">
        <f>Data[[#This Row],[pledged]]*VLOOKUP(Data[[#This Row],[currency]], 'Exchange Rates'!$A$1:$C$14, 3, 0)</f>
        <v>5100</v>
      </c>
    </row>
    <row r="2977" spans="1:22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1.00125</v>
      </c>
      <c r="P2977" s="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2">
        <f t="shared" si="276"/>
        <v>41941.683865740742</v>
      </c>
      <c r="T2977" s="12">
        <f t="shared" si="277"/>
        <v>41970.125</v>
      </c>
      <c r="U2977" s="7">
        <f>Data[[#This Row],[goal]]*VLOOKUP(Data[[#This Row],[currency]], 'Exchange Rates'!$A$1:$C$14, 3, 0)</f>
        <v>8000</v>
      </c>
      <c r="V2977" s="7">
        <f>Data[[#This Row],[pledged]]*VLOOKUP(Data[[#This Row],[currency]], 'Exchange Rates'!$A$1:$C$14, 3, 0)</f>
        <v>8010</v>
      </c>
    </row>
    <row r="2978" spans="1:22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1.7142857142857142</v>
      </c>
      <c r="P2978" s="7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2">
        <f t="shared" si="276"/>
        <v>42425.730671296296</v>
      </c>
      <c r="T2978" s="12">
        <f t="shared" si="277"/>
        <v>42442.5</v>
      </c>
      <c r="U2978" s="7">
        <f>Data[[#This Row],[goal]]*VLOOKUP(Data[[#This Row],[currency]], 'Exchange Rates'!$A$1:$C$14, 3, 0)</f>
        <v>53.9</v>
      </c>
      <c r="V2978" s="7">
        <f>Data[[#This Row],[pledged]]*VLOOKUP(Data[[#This Row],[currency]], 'Exchange Rates'!$A$1:$C$14, 3, 0)</f>
        <v>92.4</v>
      </c>
    </row>
    <row r="2979" spans="1:22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1.1356666666666666</v>
      </c>
      <c r="P2979" s="7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2">
        <f t="shared" si="276"/>
        <v>42026.88118055556</v>
      </c>
      <c r="T2979" s="12">
        <f t="shared" si="277"/>
        <v>42086.093055555553</v>
      </c>
      <c r="U2979" s="7">
        <f>Data[[#This Row],[goal]]*VLOOKUP(Data[[#This Row],[currency]], 'Exchange Rates'!$A$1:$C$14, 3, 0)</f>
        <v>3000</v>
      </c>
      <c r="V2979" s="7">
        <f>Data[[#This Row],[pledged]]*VLOOKUP(Data[[#This Row],[currency]], 'Exchange Rates'!$A$1:$C$14, 3, 0)</f>
        <v>3407</v>
      </c>
    </row>
    <row r="2980" spans="1:22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1.2946666666666666</v>
      </c>
      <c r="P2980" s="7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2">
        <f t="shared" si="276"/>
        <v>41922.640590277777</v>
      </c>
      <c r="T2980" s="12">
        <f t="shared" si="277"/>
        <v>41932.249305555553</v>
      </c>
      <c r="U2980" s="7">
        <f>Data[[#This Row],[goal]]*VLOOKUP(Data[[#This Row],[currency]], 'Exchange Rates'!$A$1:$C$14, 3, 0)</f>
        <v>750</v>
      </c>
      <c r="V2980" s="7">
        <f>Data[[#This Row],[pledged]]*VLOOKUP(Data[[#This Row],[currency]], 'Exchange Rates'!$A$1:$C$14, 3, 0)</f>
        <v>971</v>
      </c>
    </row>
    <row r="2981" spans="1:22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1.014</v>
      </c>
      <c r="P2981" s="7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2">
        <f t="shared" si="276"/>
        <v>41993.824340277773</v>
      </c>
      <c r="T2981" s="12">
        <f t="shared" si="277"/>
        <v>42010.25</v>
      </c>
      <c r="U2981" s="7">
        <f>Data[[#This Row],[goal]]*VLOOKUP(Data[[#This Row],[currency]], 'Exchange Rates'!$A$1:$C$14, 3, 0)</f>
        <v>5000</v>
      </c>
      <c r="V2981" s="7">
        <f>Data[[#This Row],[pledged]]*VLOOKUP(Data[[#This Row],[currency]], 'Exchange Rates'!$A$1:$C$14, 3, 0)</f>
        <v>5070</v>
      </c>
    </row>
    <row r="2982" spans="1:22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1.0916666666666666</v>
      </c>
      <c r="P2982" s="7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2">
        <f t="shared" si="276"/>
        <v>42219.915856481486</v>
      </c>
      <c r="T2982" s="12">
        <f t="shared" si="277"/>
        <v>42240.083333333328</v>
      </c>
      <c r="U2982" s="7">
        <f>Data[[#This Row],[goal]]*VLOOKUP(Data[[#This Row],[currency]], 'Exchange Rates'!$A$1:$C$14, 3, 0)</f>
        <v>3000</v>
      </c>
      <c r="V2982" s="7">
        <f>Data[[#This Row],[pledged]]*VLOOKUP(Data[[#This Row],[currency]], 'Exchange Rates'!$A$1:$C$14, 3, 0)</f>
        <v>3275</v>
      </c>
    </row>
    <row r="2983" spans="1:22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1.28925</v>
      </c>
      <c r="P2983" s="7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2">
        <f t="shared" si="276"/>
        <v>42225.559675925921</v>
      </c>
      <c r="T2983" s="12">
        <f t="shared" si="277"/>
        <v>42270.559675925921</v>
      </c>
      <c r="U2983" s="7">
        <f>Data[[#This Row],[goal]]*VLOOKUP(Data[[#This Row],[currency]], 'Exchange Rates'!$A$1:$C$14, 3, 0)</f>
        <v>3360</v>
      </c>
      <c r="V2983" s="7">
        <f>Data[[#This Row],[pledged]]*VLOOKUP(Data[[#This Row],[currency]], 'Exchange Rates'!$A$1:$C$14, 3, 0)</f>
        <v>4331.88</v>
      </c>
    </row>
    <row r="2984" spans="1:22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1.0206</v>
      </c>
      <c r="P2984" s="7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2">
        <f t="shared" si="276"/>
        <v>42381.686840277776</v>
      </c>
      <c r="T2984" s="12">
        <f t="shared" si="277"/>
        <v>42411.686840277776</v>
      </c>
      <c r="U2984" s="7">
        <f>Data[[#This Row],[goal]]*VLOOKUP(Data[[#This Row],[currency]], 'Exchange Rates'!$A$1:$C$14, 3, 0)</f>
        <v>3850</v>
      </c>
      <c r="V2984" s="7">
        <f>Data[[#This Row],[pledged]]*VLOOKUP(Data[[#This Row],[currency]], 'Exchange Rates'!$A$1:$C$14, 3, 0)</f>
        <v>3929.31</v>
      </c>
    </row>
    <row r="2985" spans="1:22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1.465395775862069</v>
      </c>
      <c r="P2985" s="7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2">
        <f t="shared" si="276"/>
        <v>41894.632361111115</v>
      </c>
      <c r="T2985" s="12">
        <f t="shared" si="277"/>
        <v>41954.674027777779</v>
      </c>
      <c r="U2985" s="7">
        <f>Data[[#This Row],[goal]]*VLOOKUP(Data[[#This Row],[currency]], 'Exchange Rates'!$A$1:$C$14, 3, 0)</f>
        <v>116000</v>
      </c>
      <c r="V2985" s="7">
        <f>Data[[#This Row],[pledged]]*VLOOKUP(Data[[#This Row],[currency]], 'Exchange Rates'!$A$1:$C$14, 3, 0)</f>
        <v>169985.91</v>
      </c>
    </row>
    <row r="2986" spans="1:22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1.00352</v>
      </c>
      <c r="P2986" s="7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2">
        <f t="shared" si="276"/>
        <v>42576.278715277775</v>
      </c>
      <c r="T2986" s="12">
        <f t="shared" si="277"/>
        <v>42606.278715277775</v>
      </c>
      <c r="U2986" s="7">
        <f>Data[[#This Row],[goal]]*VLOOKUP(Data[[#This Row],[currency]], 'Exchange Rates'!$A$1:$C$14, 3, 0)</f>
        <v>25000</v>
      </c>
      <c r="V2986" s="7">
        <f>Data[[#This Row],[pledged]]*VLOOKUP(Data[[#This Row],[currency]], 'Exchange Rates'!$A$1:$C$14, 3, 0)</f>
        <v>25088</v>
      </c>
    </row>
    <row r="2987" spans="1:22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1.2164999999999999</v>
      </c>
      <c r="P2987" s="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2">
        <f t="shared" si="276"/>
        <v>42654.973703703698</v>
      </c>
      <c r="T2987" s="12">
        <f t="shared" si="277"/>
        <v>42674.166666666672</v>
      </c>
      <c r="U2987" s="7">
        <f>Data[[#This Row],[goal]]*VLOOKUP(Data[[#This Row],[currency]], 'Exchange Rates'!$A$1:$C$14, 3, 0)</f>
        <v>14900</v>
      </c>
      <c r="V2987" s="7">
        <f>Data[[#This Row],[pledged]]*VLOOKUP(Data[[#This Row],[currency]], 'Exchange Rates'!$A$1:$C$14, 3, 0)</f>
        <v>18125.849999999999</v>
      </c>
    </row>
    <row r="2988" spans="1:22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1.0549999999999999</v>
      </c>
      <c r="P2988" s="7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2">
        <f t="shared" si="276"/>
        <v>42431.500069444446</v>
      </c>
      <c r="T2988" s="12">
        <f t="shared" si="277"/>
        <v>42491.458402777775</v>
      </c>
      <c r="U2988" s="7">
        <f>Data[[#This Row],[goal]]*VLOOKUP(Data[[#This Row],[currency]], 'Exchange Rates'!$A$1:$C$14, 3, 0)</f>
        <v>1848</v>
      </c>
      <c r="V2988" s="7">
        <f>Data[[#This Row],[pledged]]*VLOOKUP(Data[[#This Row],[currency]], 'Exchange Rates'!$A$1:$C$14, 3, 0)</f>
        <v>1949.64</v>
      </c>
    </row>
    <row r="2989" spans="1:22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1.1040080000000001</v>
      </c>
      <c r="P2989" s="7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2">
        <f t="shared" si="276"/>
        <v>42627.307303240741</v>
      </c>
      <c r="T2989" s="12">
        <f t="shared" si="277"/>
        <v>42656</v>
      </c>
      <c r="U2989" s="7">
        <f>Data[[#This Row],[goal]]*VLOOKUP(Data[[#This Row],[currency]], 'Exchange Rates'!$A$1:$C$14, 3, 0)</f>
        <v>25000</v>
      </c>
      <c r="V2989" s="7">
        <f>Data[[#This Row],[pledged]]*VLOOKUP(Data[[#This Row],[currency]], 'Exchange Rates'!$A$1:$C$14, 3, 0)</f>
        <v>27600.2</v>
      </c>
    </row>
    <row r="2990" spans="1:22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</v>
      </c>
      <c r="P2990" s="7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2">
        <f t="shared" si="276"/>
        <v>42511.362048611118</v>
      </c>
      <c r="T2990" s="12">
        <f t="shared" si="277"/>
        <v>42541.362048611118</v>
      </c>
      <c r="U2990" s="7">
        <f>Data[[#This Row],[goal]]*VLOOKUP(Data[[#This Row],[currency]], 'Exchange Rates'!$A$1:$C$14, 3, 0)</f>
        <v>770</v>
      </c>
      <c r="V2990" s="7">
        <f>Data[[#This Row],[pledged]]*VLOOKUP(Data[[#This Row],[currency]], 'Exchange Rates'!$A$1:$C$14, 3, 0)</f>
        <v>770</v>
      </c>
    </row>
    <row r="2991" spans="1:22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1.76535</v>
      </c>
      <c r="P2991" s="7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2">
        <f t="shared" si="276"/>
        <v>42337.02039351852</v>
      </c>
      <c r="T2991" s="12">
        <f t="shared" si="277"/>
        <v>42359.207638888889</v>
      </c>
      <c r="U2991" s="7">
        <f>Data[[#This Row],[goal]]*VLOOKUP(Data[[#This Row],[currency]], 'Exchange Rates'!$A$1:$C$14, 3, 0)</f>
        <v>20000</v>
      </c>
      <c r="V2991" s="7">
        <f>Data[[#This Row],[pledged]]*VLOOKUP(Data[[#This Row],[currency]], 'Exchange Rates'!$A$1:$C$14, 3, 0)</f>
        <v>35307</v>
      </c>
    </row>
    <row r="2992" spans="1:22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</v>
      </c>
      <c r="P2992" s="7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2">
        <f t="shared" si="276"/>
        <v>42341.57430555555</v>
      </c>
      <c r="T2992" s="12">
        <f t="shared" si="277"/>
        <v>42376.57430555555</v>
      </c>
      <c r="U2992" s="7">
        <f>Data[[#This Row],[goal]]*VLOOKUP(Data[[#This Row],[currency]], 'Exchange Rates'!$A$1:$C$14, 3, 0)</f>
        <v>10000</v>
      </c>
      <c r="V2992" s="7">
        <f>Data[[#This Row],[pledged]]*VLOOKUP(Data[[#This Row],[currency]], 'Exchange Rates'!$A$1:$C$14, 3, 0)</f>
        <v>10000</v>
      </c>
    </row>
    <row r="2993" spans="1:22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1.0329411764705883</v>
      </c>
      <c r="P2993" s="7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2">
        <f t="shared" si="276"/>
        <v>42740.837152777778</v>
      </c>
      <c r="T2993" s="12">
        <f t="shared" si="277"/>
        <v>42762.837152777778</v>
      </c>
      <c r="U2993" s="7">
        <f>Data[[#This Row],[goal]]*VLOOKUP(Data[[#This Row],[currency]], 'Exchange Rates'!$A$1:$C$14, 3, 0)</f>
        <v>8500</v>
      </c>
      <c r="V2993" s="7">
        <f>Data[[#This Row],[pledged]]*VLOOKUP(Data[[#This Row],[currency]], 'Exchange Rates'!$A$1:$C$14, 3, 0)</f>
        <v>8780</v>
      </c>
    </row>
    <row r="2994" spans="1:22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1.0449999999999999</v>
      </c>
      <c r="P2994" s="7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2">
        <f t="shared" si="276"/>
        <v>42622.767476851848</v>
      </c>
      <c r="T2994" s="12">
        <f t="shared" si="277"/>
        <v>42652.767476851848</v>
      </c>
      <c r="U2994" s="7">
        <f>Data[[#This Row],[goal]]*VLOOKUP(Data[[#This Row],[currency]], 'Exchange Rates'!$A$1:$C$14, 3, 0)</f>
        <v>3000</v>
      </c>
      <c r="V2994" s="7">
        <f>Data[[#This Row],[pledged]]*VLOOKUP(Data[[#This Row],[currency]], 'Exchange Rates'!$A$1:$C$14, 3, 0)</f>
        <v>3135</v>
      </c>
    </row>
    <row r="2995" spans="1:22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1.0029999999999999</v>
      </c>
      <c r="P2995" s="7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2">
        <f t="shared" si="276"/>
        <v>42390.838738425926</v>
      </c>
      <c r="T2995" s="12">
        <f t="shared" si="277"/>
        <v>42420.838738425926</v>
      </c>
      <c r="U2995" s="7">
        <f>Data[[#This Row],[goal]]*VLOOKUP(Data[[#This Row],[currency]], 'Exchange Rates'!$A$1:$C$14, 3, 0)</f>
        <v>1000</v>
      </c>
      <c r="V2995" s="7">
        <f>Data[[#This Row],[pledged]]*VLOOKUP(Data[[#This Row],[currency]], 'Exchange Rates'!$A$1:$C$14, 3, 0)</f>
        <v>1003</v>
      </c>
    </row>
    <row r="2996" spans="1:22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4.577466666666667</v>
      </c>
      <c r="P2996" s="7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2">
        <f t="shared" si="276"/>
        <v>41885.478842592594</v>
      </c>
      <c r="T2996" s="12">
        <f t="shared" si="277"/>
        <v>41915.478842592594</v>
      </c>
      <c r="U2996" s="7">
        <f>Data[[#This Row],[goal]]*VLOOKUP(Data[[#This Row],[currency]], 'Exchange Rates'!$A$1:$C$14, 3, 0)</f>
        <v>231</v>
      </c>
      <c r="V2996" s="7">
        <f>Data[[#This Row],[pledged]]*VLOOKUP(Data[[#This Row],[currency]], 'Exchange Rates'!$A$1:$C$14, 3, 0)</f>
        <v>1057.3948</v>
      </c>
    </row>
    <row r="2997" spans="1:22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1.0496000000000001</v>
      </c>
      <c r="P2997" s="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2">
        <f t="shared" si="276"/>
        <v>42724.665173611109</v>
      </c>
      <c r="T2997" s="12">
        <f t="shared" si="277"/>
        <v>42754.665173611109</v>
      </c>
      <c r="U2997" s="7">
        <f>Data[[#This Row],[goal]]*VLOOKUP(Data[[#This Row],[currency]], 'Exchange Rates'!$A$1:$C$14, 3, 0)</f>
        <v>15000</v>
      </c>
      <c r="V2997" s="7">
        <f>Data[[#This Row],[pledged]]*VLOOKUP(Data[[#This Row],[currency]], 'Exchange Rates'!$A$1:$C$14, 3, 0)</f>
        <v>15744</v>
      </c>
    </row>
    <row r="2998" spans="1:22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1.7194285714285715</v>
      </c>
      <c r="P2998" s="7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2">
        <f t="shared" si="276"/>
        <v>42090.912500000006</v>
      </c>
      <c r="T2998" s="12">
        <f t="shared" si="277"/>
        <v>42150.912500000006</v>
      </c>
      <c r="U2998" s="7">
        <f>Data[[#This Row],[goal]]*VLOOKUP(Data[[#This Row],[currency]], 'Exchange Rates'!$A$1:$C$14, 3, 0)</f>
        <v>35000</v>
      </c>
      <c r="V2998" s="7">
        <f>Data[[#This Row],[pledged]]*VLOOKUP(Data[[#This Row],[currency]], 'Exchange Rates'!$A$1:$C$14, 3, 0)</f>
        <v>60180</v>
      </c>
    </row>
    <row r="2999" spans="1:22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1.0373000000000001</v>
      </c>
      <c r="P2999" s="7">
        <f t="shared" si="279"/>
        <v>90.2</v>
      </c>
      <c r="Q2999" t="str">
        <f t="shared" si="280"/>
        <v>theater</v>
      </c>
      <c r="R2999" t="str">
        <f t="shared" si="281"/>
        <v>spaces</v>
      </c>
      <c r="S2999" s="12">
        <f t="shared" si="276"/>
        <v>42775.733715277776</v>
      </c>
      <c r="T2999" s="12">
        <f t="shared" si="277"/>
        <v>42793.207638888889</v>
      </c>
      <c r="U2999" s="7">
        <f>Data[[#This Row],[goal]]*VLOOKUP(Data[[#This Row],[currency]], 'Exchange Rates'!$A$1:$C$14, 3, 0)</f>
        <v>10000</v>
      </c>
      <c r="V2999" s="7">
        <f>Data[[#This Row],[pledged]]*VLOOKUP(Data[[#This Row],[currency]], 'Exchange Rates'!$A$1:$C$14, 3, 0)</f>
        <v>10373</v>
      </c>
    </row>
    <row r="3000" spans="1:22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1.0302899999999999</v>
      </c>
      <c r="P3000" s="7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2">
        <f t="shared" si="276"/>
        <v>41778.193622685183</v>
      </c>
      <c r="T3000" s="12">
        <f t="shared" si="277"/>
        <v>41806.184027777781</v>
      </c>
      <c r="U3000" s="7">
        <f>Data[[#This Row],[goal]]*VLOOKUP(Data[[#This Row],[currency]], 'Exchange Rates'!$A$1:$C$14, 3, 0)</f>
        <v>50000</v>
      </c>
      <c r="V3000" s="7">
        <f>Data[[#This Row],[pledged]]*VLOOKUP(Data[[#This Row],[currency]], 'Exchange Rates'!$A$1:$C$14, 3, 0)</f>
        <v>51514.5</v>
      </c>
    </row>
    <row r="3001" spans="1:22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1.1888888888888889</v>
      </c>
      <c r="P3001" s="7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2">
        <f t="shared" si="276"/>
        <v>42780.740277777775</v>
      </c>
      <c r="T3001" s="12">
        <f t="shared" si="277"/>
        <v>42795.083333333328</v>
      </c>
      <c r="U3001" s="7">
        <f>Data[[#This Row],[goal]]*VLOOKUP(Data[[#This Row],[currency]], 'Exchange Rates'!$A$1:$C$14, 3, 0)</f>
        <v>1350</v>
      </c>
      <c r="V3001" s="7">
        <f>Data[[#This Row],[pledged]]*VLOOKUP(Data[[#This Row],[currency]], 'Exchange Rates'!$A$1:$C$14, 3, 0)</f>
        <v>1605</v>
      </c>
    </row>
    <row r="3002" spans="1:22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</v>
      </c>
      <c r="P3002" s="7">
        <f t="shared" si="279"/>
        <v>62.5</v>
      </c>
      <c r="Q3002" t="str">
        <f t="shared" si="280"/>
        <v>theater</v>
      </c>
      <c r="R3002" t="str">
        <f t="shared" si="281"/>
        <v>spaces</v>
      </c>
      <c r="S3002" s="12">
        <f t="shared" si="276"/>
        <v>42752.827199074076</v>
      </c>
      <c r="T3002" s="12">
        <f t="shared" si="277"/>
        <v>42766.75</v>
      </c>
      <c r="U3002" s="7">
        <f>Data[[#This Row],[goal]]*VLOOKUP(Data[[#This Row],[currency]], 'Exchange Rates'!$A$1:$C$14, 3, 0)</f>
        <v>500</v>
      </c>
      <c r="V3002" s="7">
        <f>Data[[#This Row],[pledged]]*VLOOKUP(Data[[#This Row],[currency]], 'Exchange Rates'!$A$1:$C$14, 3, 0)</f>
        <v>500</v>
      </c>
    </row>
    <row r="3003" spans="1:22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3.1869988910451896</v>
      </c>
      <c r="P3003" s="7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2">
        <f t="shared" si="276"/>
        <v>42534.895625000005</v>
      </c>
      <c r="T3003" s="12">
        <f t="shared" si="277"/>
        <v>42564.895625000005</v>
      </c>
      <c r="U3003" s="7">
        <f>Data[[#This Row],[goal]]*VLOOKUP(Data[[#This Row],[currency]], 'Exchange Rates'!$A$1:$C$14, 3, 0)</f>
        <v>7214</v>
      </c>
      <c r="V3003" s="7">
        <f>Data[[#This Row],[pledged]]*VLOOKUP(Data[[#This Row],[currency]], 'Exchange Rates'!$A$1:$C$14, 3, 0)</f>
        <v>22991.01</v>
      </c>
    </row>
    <row r="3004" spans="1:22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1.0850614285714286</v>
      </c>
      <c r="P3004" s="7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2">
        <f t="shared" si="276"/>
        <v>41239.83625</v>
      </c>
      <c r="T3004" s="12">
        <f t="shared" si="277"/>
        <v>41269.83625</v>
      </c>
      <c r="U3004" s="7">
        <f>Data[[#This Row],[goal]]*VLOOKUP(Data[[#This Row],[currency]], 'Exchange Rates'!$A$1:$C$14, 3, 0)</f>
        <v>7000</v>
      </c>
      <c r="V3004" s="7">
        <f>Data[[#This Row],[pledged]]*VLOOKUP(Data[[#This Row],[currency]], 'Exchange Rates'!$A$1:$C$14, 3, 0)</f>
        <v>7595.43</v>
      </c>
    </row>
    <row r="3005" spans="1:22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1.0116666666666667</v>
      </c>
      <c r="P3005" s="7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2">
        <f t="shared" si="276"/>
        <v>42398.849259259259</v>
      </c>
      <c r="T3005" s="12">
        <f t="shared" si="277"/>
        <v>42430.249305555553</v>
      </c>
      <c r="U3005" s="7">
        <f>Data[[#This Row],[goal]]*VLOOKUP(Data[[#This Row],[currency]], 'Exchange Rates'!$A$1:$C$14, 3, 0)</f>
        <v>3000</v>
      </c>
      <c r="V3005" s="7">
        <f>Data[[#This Row],[pledged]]*VLOOKUP(Data[[#This Row],[currency]], 'Exchange Rates'!$A$1:$C$14, 3, 0)</f>
        <v>3035</v>
      </c>
    </row>
    <row r="3006" spans="1:22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1.12815</v>
      </c>
      <c r="P3006" s="7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2">
        <f t="shared" si="276"/>
        <v>41928.881064814814</v>
      </c>
      <c r="T3006" s="12">
        <f t="shared" si="277"/>
        <v>41958.922731481478</v>
      </c>
      <c r="U3006" s="7">
        <f>Data[[#This Row],[goal]]*VLOOKUP(Data[[#This Row],[currency]], 'Exchange Rates'!$A$1:$C$14, 3, 0)</f>
        <v>40000</v>
      </c>
      <c r="V3006" s="7">
        <f>Data[[#This Row],[pledged]]*VLOOKUP(Data[[#This Row],[currency]], 'Exchange Rates'!$A$1:$C$14, 3, 0)</f>
        <v>45126</v>
      </c>
    </row>
    <row r="3007" spans="1:22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1.2049622641509434</v>
      </c>
      <c r="P3007" s="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2">
        <f t="shared" si="276"/>
        <v>41888.674826388888</v>
      </c>
      <c r="T3007" s="12">
        <f t="shared" si="277"/>
        <v>41918.674826388888</v>
      </c>
      <c r="U3007" s="7">
        <f>Data[[#This Row],[goal]]*VLOOKUP(Data[[#This Row],[currency]], 'Exchange Rates'!$A$1:$C$14, 3, 0)</f>
        <v>10600</v>
      </c>
      <c r="V3007" s="7">
        <f>Data[[#This Row],[pledged]]*VLOOKUP(Data[[#This Row],[currency]], 'Exchange Rates'!$A$1:$C$14, 3, 0)</f>
        <v>12772.6</v>
      </c>
    </row>
    <row r="3008" spans="1:22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1.0774999999999999</v>
      </c>
      <c r="P3008" s="7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2">
        <f t="shared" si="276"/>
        <v>41957.756840277783</v>
      </c>
      <c r="T3008" s="12">
        <f t="shared" si="277"/>
        <v>41987.756840277783</v>
      </c>
      <c r="U3008" s="7">
        <f>Data[[#This Row],[goal]]*VLOOKUP(Data[[#This Row],[currency]], 'Exchange Rates'!$A$1:$C$14, 3, 0)</f>
        <v>10560</v>
      </c>
      <c r="V3008" s="7">
        <f>Data[[#This Row],[pledged]]*VLOOKUP(Data[[#This Row],[currency]], 'Exchange Rates'!$A$1:$C$14, 3, 0)</f>
        <v>11378.4</v>
      </c>
    </row>
    <row r="3009" spans="1:22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1.8</v>
      </c>
      <c r="P3009" s="7">
        <f t="shared" si="279"/>
        <v>54</v>
      </c>
      <c r="Q3009" t="str">
        <f t="shared" si="280"/>
        <v>theater</v>
      </c>
      <c r="R3009" t="str">
        <f t="shared" si="281"/>
        <v>spaces</v>
      </c>
      <c r="S3009" s="12">
        <f t="shared" si="276"/>
        <v>42098.216238425928</v>
      </c>
      <c r="T3009" s="12">
        <f t="shared" si="277"/>
        <v>42119.216238425928</v>
      </c>
      <c r="U3009" s="7">
        <f>Data[[#This Row],[goal]]*VLOOKUP(Data[[#This Row],[currency]], 'Exchange Rates'!$A$1:$C$14, 3, 0)</f>
        <v>600</v>
      </c>
      <c r="V3009" s="7">
        <f>Data[[#This Row],[pledged]]*VLOOKUP(Data[[#This Row],[currency]], 'Exchange Rates'!$A$1:$C$14, 3, 0)</f>
        <v>1080</v>
      </c>
    </row>
    <row r="3010" spans="1:22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1.0116666666666667</v>
      </c>
      <c r="P3010" s="7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2">
        <f t="shared" ref="S3010:S3073" si="282">(((J3010/60)/60)/24)+DATE(1970,1,1)</f>
        <v>42360.212025462963</v>
      </c>
      <c r="T3010" s="12">
        <f t="shared" ref="T3010:T3073" si="283">(((I3010/60)/60)/24)+DATE(1970,1,1)</f>
        <v>42390.212025462963</v>
      </c>
      <c r="U3010" s="7">
        <f>Data[[#This Row],[goal]]*VLOOKUP(Data[[#This Row],[currency]], 'Exchange Rates'!$A$1:$C$14, 3, 0)</f>
        <v>3000</v>
      </c>
      <c r="V3010" s="7">
        <f>Data[[#This Row],[pledged]]*VLOOKUP(Data[[#This Row],[currency]], 'Exchange Rates'!$A$1:$C$14, 3, 0)</f>
        <v>3035</v>
      </c>
    </row>
    <row r="3011" spans="1:22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E3011/D3011</f>
        <v>1.19756</v>
      </c>
      <c r="P3011" s="7">
        <f t="shared" ref="P3011:P3074" si="285">IF(L3011 = 0, 0, E3011/L3011)</f>
        <v>233.8984375</v>
      </c>
      <c r="Q3011" t="str">
        <f t="shared" ref="Q3011:Q3074" si="286">MID(N3011, 1, FIND("/", N3011)-1)</f>
        <v>theater</v>
      </c>
      <c r="R3011" t="str">
        <f t="shared" ref="R3011:R3074" si="287">MID(N3011,  FIND("/", N3011)+1, 100)</f>
        <v>spaces</v>
      </c>
      <c r="S3011" s="12">
        <f t="shared" si="282"/>
        <v>41939.569907407407</v>
      </c>
      <c r="T3011" s="12">
        <f t="shared" si="283"/>
        <v>41969.611574074079</v>
      </c>
      <c r="U3011" s="7">
        <f>Data[[#This Row],[goal]]*VLOOKUP(Data[[#This Row],[currency]], 'Exchange Rates'!$A$1:$C$14, 3, 0)</f>
        <v>25000</v>
      </c>
      <c r="V3011" s="7">
        <f>Data[[#This Row],[pledged]]*VLOOKUP(Data[[#This Row],[currency]], 'Exchange Rates'!$A$1:$C$14, 3, 0)</f>
        <v>29939</v>
      </c>
    </row>
    <row r="3012" spans="1:22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1.58</v>
      </c>
      <c r="P3012" s="7">
        <f t="shared" si="285"/>
        <v>158</v>
      </c>
      <c r="Q3012" t="str">
        <f t="shared" si="286"/>
        <v>theater</v>
      </c>
      <c r="R3012" t="str">
        <f t="shared" si="287"/>
        <v>spaces</v>
      </c>
      <c r="S3012" s="12">
        <f t="shared" si="282"/>
        <v>41996.832395833335</v>
      </c>
      <c r="T3012" s="12">
        <f t="shared" si="283"/>
        <v>42056.832395833335</v>
      </c>
      <c r="U3012" s="7">
        <f>Data[[#This Row],[goal]]*VLOOKUP(Data[[#This Row],[currency]], 'Exchange Rates'!$A$1:$C$14, 3, 0)</f>
        <v>1500</v>
      </c>
      <c r="V3012" s="7">
        <f>Data[[#This Row],[pledged]]*VLOOKUP(Data[[#This Row],[currency]], 'Exchange Rates'!$A$1:$C$14, 3, 0)</f>
        <v>2370</v>
      </c>
    </row>
    <row r="3013" spans="1:22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1.2366666666666666</v>
      </c>
      <c r="P3013" s="7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2">
        <f t="shared" si="282"/>
        <v>42334.468935185185</v>
      </c>
      <c r="T3013" s="12">
        <f t="shared" si="283"/>
        <v>42361.957638888889</v>
      </c>
      <c r="U3013" s="7">
        <f>Data[[#This Row],[goal]]*VLOOKUP(Data[[#This Row],[currency]], 'Exchange Rates'!$A$1:$C$14, 3, 0)</f>
        <v>252</v>
      </c>
      <c r="V3013" s="7">
        <f>Data[[#This Row],[pledged]]*VLOOKUP(Data[[#This Row],[currency]], 'Exchange Rates'!$A$1:$C$14, 3, 0)</f>
        <v>311.64</v>
      </c>
    </row>
    <row r="3014" spans="1:22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1.1712499999999999</v>
      </c>
      <c r="P3014" s="7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2">
        <f t="shared" si="282"/>
        <v>42024.702893518523</v>
      </c>
      <c r="T3014" s="12">
        <f t="shared" si="283"/>
        <v>42045.702893518523</v>
      </c>
      <c r="U3014" s="7">
        <f>Data[[#This Row],[goal]]*VLOOKUP(Data[[#This Row],[currency]], 'Exchange Rates'!$A$1:$C$14, 3, 0)</f>
        <v>4000</v>
      </c>
      <c r="V3014" s="7">
        <f>Data[[#This Row],[pledged]]*VLOOKUP(Data[[#This Row],[currency]], 'Exchange Rates'!$A$1:$C$14, 3, 0)</f>
        <v>4685</v>
      </c>
    </row>
    <row r="3015" spans="1:22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1.5696000000000001</v>
      </c>
      <c r="P3015" s="7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2">
        <f t="shared" si="282"/>
        <v>42146.836215277777</v>
      </c>
      <c r="T3015" s="12">
        <f t="shared" si="283"/>
        <v>42176.836215277777</v>
      </c>
      <c r="U3015" s="7">
        <f>Data[[#This Row],[goal]]*VLOOKUP(Data[[#This Row],[currency]], 'Exchange Rates'!$A$1:$C$14, 3, 0)</f>
        <v>10000</v>
      </c>
      <c r="V3015" s="7">
        <f>Data[[#This Row],[pledged]]*VLOOKUP(Data[[#This Row],[currency]], 'Exchange Rates'!$A$1:$C$14, 3, 0)</f>
        <v>15696</v>
      </c>
    </row>
    <row r="3016" spans="1:22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1.13104</v>
      </c>
      <c r="P3016" s="7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2">
        <f t="shared" si="282"/>
        <v>41920.123611111114</v>
      </c>
      <c r="T3016" s="12">
        <f t="shared" si="283"/>
        <v>41948.208333333336</v>
      </c>
      <c r="U3016" s="7">
        <f>Data[[#This Row],[goal]]*VLOOKUP(Data[[#This Row],[currency]], 'Exchange Rates'!$A$1:$C$14, 3, 0)</f>
        <v>25000</v>
      </c>
      <c r="V3016" s="7">
        <f>Data[[#This Row],[pledged]]*VLOOKUP(Data[[#This Row],[currency]], 'Exchange Rates'!$A$1:$C$14, 3, 0)</f>
        <v>28276</v>
      </c>
    </row>
    <row r="3017" spans="1:22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1.0317647058823529</v>
      </c>
      <c r="P3017" s="7">
        <f t="shared" si="285"/>
        <v>87.7</v>
      </c>
      <c r="Q3017" t="str">
        <f t="shared" si="286"/>
        <v>theater</v>
      </c>
      <c r="R3017" t="str">
        <f t="shared" si="287"/>
        <v>spaces</v>
      </c>
      <c r="S3017" s="12">
        <f t="shared" si="282"/>
        <v>41785.72729166667</v>
      </c>
      <c r="T3017" s="12">
        <f t="shared" si="283"/>
        <v>41801.166666666664</v>
      </c>
      <c r="U3017" s="7">
        <f>Data[[#This Row],[goal]]*VLOOKUP(Data[[#This Row],[currency]], 'Exchange Rates'!$A$1:$C$14, 3, 0)</f>
        <v>3400</v>
      </c>
      <c r="V3017" s="7">
        <f>Data[[#This Row],[pledged]]*VLOOKUP(Data[[#This Row],[currency]], 'Exchange Rates'!$A$1:$C$14, 3, 0)</f>
        <v>3508</v>
      </c>
    </row>
    <row r="3018" spans="1:22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1.0261176470588236</v>
      </c>
      <c r="P3018" s="7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2">
        <f t="shared" si="282"/>
        <v>41778.548055555555</v>
      </c>
      <c r="T3018" s="12">
        <f t="shared" si="283"/>
        <v>41838.548055555555</v>
      </c>
      <c r="U3018" s="7">
        <f>Data[[#This Row],[goal]]*VLOOKUP(Data[[#This Row],[currency]], 'Exchange Rates'!$A$1:$C$14, 3, 0)</f>
        <v>8500</v>
      </c>
      <c r="V3018" s="7">
        <f>Data[[#This Row],[pledged]]*VLOOKUP(Data[[#This Row],[currency]], 'Exchange Rates'!$A$1:$C$14, 3, 0)</f>
        <v>8722</v>
      </c>
    </row>
    <row r="3019" spans="1:22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1.0584090909090909</v>
      </c>
      <c r="P3019" s="7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2">
        <f t="shared" si="282"/>
        <v>41841.850034722222</v>
      </c>
      <c r="T3019" s="12">
        <f t="shared" si="283"/>
        <v>41871.850034722222</v>
      </c>
      <c r="U3019" s="7">
        <f>Data[[#This Row],[goal]]*VLOOKUP(Data[[#This Row],[currency]], 'Exchange Rates'!$A$1:$C$14, 3, 0)</f>
        <v>22000</v>
      </c>
      <c r="V3019" s="7">
        <f>Data[[#This Row],[pledged]]*VLOOKUP(Data[[#This Row],[currency]], 'Exchange Rates'!$A$1:$C$14, 3, 0)</f>
        <v>23285</v>
      </c>
    </row>
    <row r="3020" spans="1:22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1.0071428571428571</v>
      </c>
      <c r="P3020" s="7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2">
        <f t="shared" si="282"/>
        <v>42163.29833333334</v>
      </c>
      <c r="T3020" s="12">
        <f t="shared" si="283"/>
        <v>42205.916666666672</v>
      </c>
      <c r="U3020" s="7">
        <f>Data[[#This Row],[goal]]*VLOOKUP(Data[[#This Row],[currency]], 'Exchange Rates'!$A$1:$C$14, 3, 0)</f>
        <v>3528</v>
      </c>
      <c r="V3020" s="7">
        <f>Data[[#This Row],[pledged]]*VLOOKUP(Data[[#This Row],[currency]], 'Exchange Rates'!$A$1:$C$14, 3, 0)</f>
        <v>3553.2</v>
      </c>
    </row>
    <row r="3021" spans="1:22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1.2123333333333333</v>
      </c>
      <c r="P3021" s="7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2">
        <f t="shared" si="282"/>
        <v>41758.833564814813</v>
      </c>
      <c r="T3021" s="12">
        <f t="shared" si="283"/>
        <v>41786.125</v>
      </c>
      <c r="U3021" s="7">
        <f>Data[[#This Row],[goal]]*VLOOKUP(Data[[#This Row],[currency]], 'Exchange Rates'!$A$1:$C$14, 3, 0)</f>
        <v>15000</v>
      </c>
      <c r="V3021" s="7">
        <f>Data[[#This Row],[pledged]]*VLOOKUP(Data[[#This Row],[currency]], 'Exchange Rates'!$A$1:$C$14, 3, 0)</f>
        <v>18185</v>
      </c>
    </row>
    <row r="3022" spans="1:22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1.0057142857142858</v>
      </c>
      <c r="P3022" s="7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2">
        <f t="shared" si="282"/>
        <v>42170.846446759257</v>
      </c>
      <c r="T3022" s="12">
        <f t="shared" si="283"/>
        <v>42230.846446759257</v>
      </c>
      <c r="U3022" s="7">
        <f>Data[[#This Row],[goal]]*VLOOKUP(Data[[#This Row],[currency]], 'Exchange Rates'!$A$1:$C$14, 3, 0)</f>
        <v>7000</v>
      </c>
      <c r="V3022" s="7">
        <f>Data[[#This Row],[pledged]]*VLOOKUP(Data[[#This Row],[currency]], 'Exchange Rates'!$A$1:$C$14, 3, 0)</f>
        <v>7040</v>
      </c>
    </row>
    <row r="3023" spans="1:22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1.1602222222222223</v>
      </c>
      <c r="P3023" s="7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2">
        <f t="shared" si="282"/>
        <v>42660.618854166663</v>
      </c>
      <c r="T3023" s="12">
        <f t="shared" si="283"/>
        <v>42696.249305555553</v>
      </c>
      <c r="U3023" s="7">
        <f>Data[[#This Row],[goal]]*VLOOKUP(Data[[#This Row],[currency]], 'Exchange Rates'!$A$1:$C$14, 3, 0)</f>
        <v>4500</v>
      </c>
      <c r="V3023" s="7">
        <f>Data[[#This Row],[pledged]]*VLOOKUP(Data[[#This Row],[currency]], 'Exchange Rates'!$A$1:$C$14, 3, 0)</f>
        <v>5221</v>
      </c>
    </row>
    <row r="3024" spans="1:22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1.0087999999999999</v>
      </c>
      <c r="P3024" s="7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2">
        <f t="shared" si="282"/>
        <v>42564.95380787037</v>
      </c>
      <c r="T3024" s="12">
        <f t="shared" si="283"/>
        <v>42609.95380787037</v>
      </c>
      <c r="U3024" s="7">
        <f>Data[[#This Row],[goal]]*VLOOKUP(Data[[#This Row],[currency]], 'Exchange Rates'!$A$1:$C$14, 3, 0)</f>
        <v>10000</v>
      </c>
      <c r="V3024" s="7">
        <f>Data[[#This Row],[pledged]]*VLOOKUP(Data[[#This Row],[currency]], 'Exchange Rates'!$A$1:$C$14, 3, 0)</f>
        <v>10088</v>
      </c>
    </row>
    <row r="3025" spans="1:22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1.03</v>
      </c>
      <c r="P3025" s="7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2">
        <f t="shared" si="282"/>
        <v>42121.675763888896</v>
      </c>
      <c r="T3025" s="12">
        <f t="shared" si="283"/>
        <v>42166.675763888896</v>
      </c>
      <c r="U3025" s="7">
        <f>Data[[#This Row],[goal]]*VLOOKUP(Data[[#This Row],[currency]], 'Exchange Rates'!$A$1:$C$14, 3, 0)</f>
        <v>539</v>
      </c>
      <c r="V3025" s="7">
        <f>Data[[#This Row],[pledged]]*VLOOKUP(Data[[#This Row],[currency]], 'Exchange Rates'!$A$1:$C$14, 3, 0)</f>
        <v>555.16999999999996</v>
      </c>
    </row>
    <row r="3026" spans="1:22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2.4641999999999999</v>
      </c>
      <c r="P3026" s="7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2">
        <f t="shared" si="282"/>
        <v>41158.993923611109</v>
      </c>
      <c r="T3026" s="12">
        <f t="shared" si="283"/>
        <v>41188.993923611109</v>
      </c>
      <c r="U3026" s="7">
        <f>Data[[#This Row],[goal]]*VLOOKUP(Data[[#This Row],[currency]], 'Exchange Rates'!$A$1:$C$14, 3, 0)</f>
        <v>5000</v>
      </c>
      <c r="V3026" s="7">
        <f>Data[[#This Row],[pledged]]*VLOOKUP(Data[[#This Row],[currency]], 'Exchange Rates'!$A$1:$C$14, 3, 0)</f>
        <v>12321</v>
      </c>
    </row>
    <row r="3027" spans="1:22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3.0219999999999998</v>
      </c>
      <c r="P3027" s="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2">
        <f t="shared" si="282"/>
        <v>41761.509409722225</v>
      </c>
      <c r="T3027" s="12">
        <f t="shared" si="283"/>
        <v>41789.666666666664</v>
      </c>
      <c r="U3027" s="7">
        <f>Data[[#This Row],[goal]]*VLOOKUP(Data[[#This Row],[currency]], 'Exchange Rates'!$A$1:$C$14, 3, 0)</f>
        <v>1925</v>
      </c>
      <c r="V3027" s="7">
        <f>Data[[#This Row],[pledged]]*VLOOKUP(Data[[#This Row],[currency]], 'Exchange Rates'!$A$1:$C$14, 3, 0)</f>
        <v>5817.35</v>
      </c>
    </row>
    <row r="3028" spans="1:22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1.4333333333333333</v>
      </c>
      <c r="P3028" s="7">
        <f t="shared" si="285"/>
        <v>51.6</v>
      </c>
      <c r="Q3028" t="str">
        <f t="shared" si="286"/>
        <v>theater</v>
      </c>
      <c r="R3028" t="str">
        <f t="shared" si="287"/>
        <v>spaces</v>
      </c>
      <c r="S3028" s="12">
        <f t="shared" si="282"/>
        <v>42783.459398148145</v>
      </c>
      <c r="T3028" s="12">
        <f t="shared" si="283"/>
        <v>42797.459398148145</v>
      </c>
      <c r="U3028" s="7">
        <f>Data[[#This Row],[goal]]*VLOOKUP(Data[[#This Row],[currency]], 'Exchange Rates'!$A$1:$C$14, 3, 0)</f>
        <v>693</v>
      </c>
      <c r="V3028" s="7">
        <f>Data[[#This Row],[pledged]]*VLOOKUP(Data[[#This Row],[currency]], 'Exchange Rates'!$A$1:$C$14, 3, 0)</f>
        <v>993.30000000000007</v>
      </c>
    </row>
    <row r="3029" spans="1:22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1.3144</v>
      </c>
      <c r="P3029" s="7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2">
        <f t="shared" si="282"/>
        <v>42053.704293981486</v>
      </c>
      <c r="T3029" s="12">
        <f t="shared" si="283"/>
        <v>42083.662627314814</v>
      </c>
      <c r="U3029" s="7">
        <f>Data[[#This Row],[goal]]*VLOOKUP(Data[[#This Row],[currency]], 'Exchange Rates'!$A$1:$C$14, 3, 0)</f>
        <v>40000</v>
      </c>
      <c r="V3029" s="7">
        <f>Data[[#This Row],[pledged]]*VLOOKUP(Data[[#This Row],[currency]], 'Exchange Rates'!$A$1:$C$14, 3, 0)</f>
        <v>52576</v>
      </c>
    </row>
    <row r="3030" spans="1:22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1.6801999999999999</v>
      </c>
      <c r="P3030" s="7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2">
        <f t="shared" si="282"/>
        <v>42567.264178240745</v>
      </c>
      <c r="T3030" s="12">
        <f t="shared" si="283"/>
        <v>42597.264178240745</v>
      </c>
      <c r="U3030" s="7">
        <f>Data[[#This Row],[goal]]*VLOOKUP(Data[[#This Row],[currency]], 'Exchange Rates'!$A$1:$C$14, 3, 0)</f>
        <v>5000</v>
      </c>
      <c r="V3030" s="7">
        <f>Data[[#This Row],[pledged]]*VLOOKUP(Data[[#This Row],[currency]], 'Exchange Rates'!$A$1:$C$14, 3, 0)</f>
        <v>8401</v>
      </c>
    </row>
    <row r="3031" spans="1:22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1.0967666666666667</v>
      </c>
      <c r="P3031" s="7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2">
        <f t="shared" si="282"/>
        <v>41932.708877314813</v>
      </c>
      <c r="T3031" s="12">
        <f t="shared" si="283"/>
        <v>41961.190972222219</v>
      </c>
      <c r="U3031" s="7">
        <f>Data[[#This Row],[goal]]*VLOOKUP(Data[[#This Row],[currency]], 'Exchange Rates'!$A$1:$C$14, 3, 0)</f>
        <v>30000</v>
      </c>
      <c r="V3031" s="7">
        <f>Data[[#This Row],[pledged]]*VLOOKUP(Data[[#This Row],[currency]], 'Exchange Rates'!$A$1:$C$14, 3, 0)</f>
        <v>32903</v>
      </c>
    </row>
    <row r="3032" spans="1:22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1.0668571428571429</v>
      </c>
      <c r="P3032" s="7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2">
        <f t="shared" si="282"/>
        <v>42233.747349537036</v>
      </c>
      <c r="T3032" s="12">
        <f t="shared" si="283"/>
        <v>42263.747349537036</v>
      </c>
      <c r="U3032" s="7">
        <f>Data[[#This Row],[goal]]*VLOOKUP(Data[[#This Row],[currency]], 'Exchange Rates'!$A$1:$C$14, 3, 0)</f>
        <v>1750</v>
      </c>
      <c r="V3032" s="7">
        <f>Data[[#This Row],[pledged]]*VLOOKUP(Data[[#This Row],[currency]], 'Exchange Rates'!$A$1:$C$14, 3, 0)</f>
        <v>1867</v>
      </c>
    </row>
    <row r="3033" spans="1:22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</v>
      </c>
      <c r="P3033" s="7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2">
        <f t="shared" si="282"/>
        <v>42597.882488425923</v>
      </c>
      <c r="T3033" s="12">
        <f t="shared" si="283"/>
        <v>42657.882488425923</v>
      </c>
      <c r="U3033" s="7">
        <f>Data[[#This Row],[goal]]*VLOOKUP(Data[[#This Row],[currency]], 'Exchange Rates'!$A$1:$C$14, 3, 0)</f>
        <v>1500</v>
      </c>
      <c r="V3033" s="7">
        <f>Data[[#This Row],[pledged]]*VLOOKUP(Data[[#This Row],[currency]], 'Exchange Rates'!$A$1:$C$14, 3, 0)</f>
        <v>1500</v>
      </c>
    </row>
    <row r="3034" spans="1:22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1.272</v>
      </c>
      <c r="P3034" s="7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2">
        <f t="shared" si="282"/>
        <v>42228.044664351852</v>
      </c>
      <c r="T3034" s="12">
        <f t="shared" si="283"/>
        <v>42258.044664351852</v>
      </c>
      <c r="U3034" s="7">
        <f>Data[[#This Row],[goal]]*VLOOKUP(Data[[#This Row],[currency]], 'Exchange Rates'!$A$1:$C$14, 3, 0)</f>
        <v>1000</v>
      </c>
      <c r="V3034" s="7">
        <f>Data[[#This Row],[pledged]]*VLOOKUP(Data[[#This Row],[currency]], 'Exchange Rates'!$A$1:$C$14, 3, 0)</f>
        <v>1272</v>
      </c>
    </row>
    <row r="3035" spans="1:22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1.4653333333333334</v>
      </c>
      <c r="P3035" s="7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2">
        <f t="shared" si="282"/>
        <v>42570.110243055555</v>
      </c>
      <c r="T3035" s="12">
        <f t="shared" si="283"/>
        <v>42600.110243055555</v>
      </c>
      <c r="U3035" s="7">
        <f>Data[[#This Row],[goal]]*VLOOKUP(Data[[#This Row],[currency]], 'Exchange Rates'!$A$1:$C$14, 3, 0)</f>
        <v>3000</v>
      </c>
      <c r="V3035" s="7">
        <f>Data[[#This Row],[pledged]]*VLOOKUP(Data[[#This Row],[currency]], 'Exchange Rates'!$A$1:$C$14, 3, 0)</f>
        <v>4396</v>
      </c>
    </row>
    <row r="3036" spans="1:22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1.1253599999999999</v>
      </c>
      <c r="P3036" s="7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2">
        <f t="shared" si="282"/>
        <v>42644.535358796296</v>
      </c>
      <c r="T3036" s="12">
        <f t="shared" si="283"/>
        <v>42675.165972222225</v>
      </c>
      <c r="U3036" s="7">
        <f>Data[[#This Row],[goal]]*VLOOKUP(Data[[#This Row],[currency]], 'Exchange Rates'!$A$1:$C$14, 3, 0)</f>
        <v>100000</v>
      </c>
      <c r="V3036" s="7">
        <f>Data[[#This Row],[pledged]]*VLOOKUP(Data[[#This Row],[currency]], 'Exchange Rates'!$A$1:$C$14, 3, 0)</f>
        <v>112536</v>
      </c>
    </row>
    <row r="3037" spans="1:22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1.0878684000000001</v>
      </c>
      <c r="P3037" s="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2">
        <f t="shared" si="282"/>
        <v>41368.560289351852</v>
      </c>
      <c r="T3037" s="12">
        <f t="shared" si="283"/>
        <v>41398.560289351852</v>
      </c>
      <c r="U3037" s="7">
        <f>Data[[#This Row],[goal]]*VLOOKUP(Data[[#This Row],[currency]], 'Exchange Rates'!$A$1:$C$14, 3, 0)</f>
        <v>25000</v>
      </c>
      <c r="V3037" s="7">
        <f>Data[[#This Row],[pledged]]*VLOOKUP(Data[[#This Row],[currency]], 'Exchange Rates'!$A$1:$C$14, 3, 0)</f>
        <v>27196.71</v>
      </c>
    </row>
    <row r="3038" spans="1:22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1.26732</v>
      </c>
      <c r="P3038" s="7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2">
        <f t="shared" si="282"/>
        <v>41466.785231481481</v>
      </c>
      <c r="T3038" s="12">
        <f t="shared" si="283"/>
        <v>41502.499305555553</v>
      </c>
      <c r="U3038" s="7">
        <f>Data[[#This Row],[goal]]*VLOOKUP(Data[[#This Row],[currency]], 'Exchange Rates'!$A$1:$C$14, 3, 0)</f>
        <v>25000</v>
      </c>
      <c r="V3038" s="7">
        <f>Data[[#This Row],[pledged]]*VLOOKUP(Data[[#This Row],[currency]], 'Exchange Rates'!$A$1:$C$14, 3, 0)</f>
        <v>31683</v>
      </c>
    </row>
    <row r="3039" spans="1:22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2.1320000000000001</v>
      </c>
      <c r="P3039" s="7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2">
        <f t="shared" si="282"/>
        <v>40378.893206018518</v>
      </c>
      <c r="T3039" s="12">
        <f t="shared" si="283"/>
        <v>40453.207638888889</v>
      </c>
      <c r="U3039" s="7">
        <f>Data[[#This Row],[goal]]*VLOOKUP(Data[[#This Row],[currency]], 'Exchange Rates'!$A$1:$C$14, 3, 0)</f>
        <v>500</v>
      </c>
      <c r="V3039" s="7">
        <f>Data[[#This Row],[pledged]]*VLOOKUP(Data[[#This Row],[currency]], 'Exchange Rates'!$A$1:$C$14, 3, 0)</f>
        <v>1066</v>
      </c>
    </row>
    <row r="3040" spans="1:22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1.0049999999999999</v>
      </c>
      <c r="P3040" s="7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2">
        <f t="shared" si="282"/>
        <v>42373.252280092594</v>
      </c>
      <c r="T3040" s="12">
        <f t="shared" si="283"/>
        <v>42433.252280092594</v>
      </c>
      <c r="U3040" s="7">
        <f>Data[[#This Row],[goal]]*VLOOKUP(Data[[#This Row],[currency]], 'Exchange Rates'!$A$1:$C$14, 3, 0)</f>
        <v>1000</v>
      </c>
      <c r="V3040" s="7">
        <f>Data[[#This Row],[pledged]]*VLOOKUP(Data[[#This Row],[currency]], 'Exchange Rates'!$A$1:$C$14, 3, 0)</f>
        <v>1005</v>
      </c>
    </row>
    <row r="3041" spans="1:22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1.0871389999999999</v>
      </c>
      <c r="P3041" s="7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2">
        <f t="shared" si="282"/>
        <v>41610.794421296298</v>
      </c>
      <c r="T3041" s="12">
        <f t="shared" si="283"/>
        <v>41637.332638888889</v>
      </c>
      <c r="U3041" s="7">
        <f>Data[[#This Row],[goal]]*VLOOKUP(Data[[#This Row],[currency]], 'Exchange Rates'!$A$1:$C$14, 3, 0)</f>
        <v>20000</v>
      </c>
      <c r="V3041" s="7">
        <f>Data[[#This Row],[pledged]]*VLOOKUP(Data[[#This Row],[currency]], 'Exchange Rates'!$A$1:$C$14, 3, 0)</f>
        <v>21742.78</v>
      </c>
    </row>
    <row r="3042" spans="1:22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1.075</v>
      </c>
      <c r="P3042" s="7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2">
        <f t="shared" si="282"/>
        <v>42177.791909722218</v>
      </c>
      <c r="T3042" s="12">
        <f t="shared" si="283"/>
        <v>42181.958333333328</v>
      </c>
      <c r="U3042" s="7">
        <f>Data[[#This Row],[goal]]*VLOOKUP(Data[[#This Row],[currency]], 'Exchange Rates'!$A$1:$C$14, 3, 0)</f>
        <v>3000</v>
      </c>
      <c r="V3042" s="7">
        <f>Data[[#This Row],[pledged]]*VLOOKUP(Data[[#This Row],[currency]], 'Exchange Rates'!$A$1:$C$14, 3, 0)</f>
        <v>3225</v>
      </c>
    </row>
    <row r="3043" spans="1:22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1.1048192771084338</v>
      </c>
      <c r="P3043" s="7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2">
        <f t="shared" si="282"/>
        <v>42359.868611111116</v>
      </c>
      <c r="T3043" s="12">
        <f t="shared" si="283"/>
        <v>42389.868611111116</v>
      </c>
      <c r="U3043" s="7">
        <f>Data[[#This Row],[goal]]*VLOOKUP(Data[[#This Row],[currency]], 'Exchange Rates'!$A$1:$C$14, 3, 0)</f>
        <v>8300</v>
      </c>
      <c r="V3043" s="7">
        <f>Data[[#This Row],[pledged]]*VLOOKUP(Data[[#This Row],[currency]], 'Exchange Rates'!$A$1:$C$14, 3, 0)</f>
        <v>9170</v>
      </c>
    </row>
    <row r="3044" spans="1:22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1.28</v>
      </c>
      <c r="P3044" s="7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2">
        <f t="shared" si="282"/>
        <v>42253.688043981485</v>
      </c>
      <c r="T3044" s="12">
        <f t="shared" si="283"/>
        <v>42283.688043981485</v>
      </c>
      <c r="U3044" s="7">
        <f>Data[[#This Row],[goal]]*VLOOKUP(Data[[#This Row],[currency]], 'Exchange Rates'!$A$1:$C$14, 3, 0)</f>
        <v>1155</v>
      </c>
      <c r="V3044" s="7">
        <f>Data[[#This Row],[pledged]]*VLOOKUP(Data[[#This Row],[currency]], 'Exchange Rates'!$A$1:$C$14, 3, 0)</f>
        <v>1478.4</v>
      </c>
    </row>
    <row r="3045" spans="1:22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1.1000666666666667</v>
      </c>
      <c r="P3045" s="7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2">
        <f t="shared" si="282"/>
        <v>42083.070590277777</v>
      </c>
      <c r="T3045" s="12">
        <f t="shared" si="283"/>
        <v>42110.118055555555</v>
      </c>
      <c r="U3045" s="7">
        <f>Data[[#This Row],[goal]]*VLOOKUP(Data[[#This Row],[currency]], 'Exchange Rates'!$A$1:$C$14, 3, 0)</f>
        <v>19800</v>
      </c>
      <c r="V3045" s="7">
        <f>Data[[#This Row],[pledged]]*VLOOKUP(Data[[#This Row],[currency]], 'Exchange Rates'!$A$1:$C$14, 3, 0)</f>
        <v>21781.32</v>
      </c>
    </row>
    <row r="3046" spans="1:22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1.0934166666666667</v>
      </c>
      <c r="P3046" s="7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2">
        <f t="shared" si="282"/>
        <v>42387.7268287037</v>
      </c>
      <c r="T3046" s="12">
        <f t="shared" si="283"/>
        <v>42402.7268287037</v>
      </c>
      <c r="U3046" s="7">
        <f>Data[[#This Row],[goal]]*VLOOKUP(Data[[#This Row],[currency]], 'Exchange Rates'!$A$1:$C$14, 3, 0)</f>
        <v>12000</v>
      </c>
      <c r="V3046" s="7">
        <f>Data[[#This Row],[pledged]]*VLOOKUP(Data[[#This Row],[currency]], 'Exchange Rates'!$A$1:$C$14, 3, 0)</f>
        <v>13121</v>
      </c>
    </row>
    <row r="3047" spans="1:22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1.3270650000000002</v>
      </c>
      <c r="P3047" s="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2">
        <f t="shared" si="282"/>
        <v>41843.155729166669</v>
      </c>
      <c r="T3047" s="12">
        <f t="shared" si="283"/>
        <v>41873.155729166669</v>
      </c>
      <c r="U3047" s="7">
        <f>Data[[#This Row],[goal]]*VLOOKUP(Data[[#This Row],[currency]], 'Exchange Rates'!$A$1:$C$14, 3, 0)</f>
        <v>4000</v>
      </c>
      <c r="V3047" s="7">
        <f>Data[[#This Row],[pledged]]*VLOOKUP(Data[[#This Row],[currency]], 'Exchange Rates'!$A$1:$C$14, 3, 0)</f>
        <v>5308.26</v>
      </c>
    </row>
    <row r="3048" spans="1:22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1.9084810126582279</v>
      </c>
      <c r="P3048" s="7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2">
        <f t="shared" si="282"/>
        <v>41862.803078703706</v>
      </c>
      <c r="T3048" s="12">
        <f t="shared" si="283"/>
        <v>41892.202777777777</v>
      </c>
      <c r="U3048" s="7">
        <f>Data[[#This Row],[goal]]*VLOOKUP(Data[[#This Row],[currency]], 'Exchange Rates'!$A$1:$C$14, 3, 0)</f>
        <v>7900</v>
      </c>
      <c r="V3048" s="7">
        <f>Data[[#This Row],[pledged]]*VLOOKUP(Data[[#This Row],[currency]], 'Exchange Rates'!$A$1:$C$14, 3, 0)</f>
        <v>15077</v>
      </c>
    </row>
    <row r="3049" spans="1:22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1.49</v>
      </c>
      <c r="P3049" s="7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2">
        <f t="shared" si="282"/>
        <v>42443.989050925928</v>
      </c>
      <c r="T3049" s="12">
        <f t="shared" si="283"/>
        <v>42487.552777777775</v>
      </c>
      <c r="U3049" s="7">
        <f>Data[[#This Row],[goal]]*VLOOKUP(Data[[#This Row],[currency]], 'Exchange Rates'!$A$1:$C$14, 3, 0)</f>
        <v>500</v>
      </c>
      <c r="V3049" s="7">
        <f>Data[[#This Row],[pledged]]*VLOOKUP(Data[[#This Row],[currency]], 'Exchange Rates'!$A$1:$C$14, 3, 0)</f>
        <v>745</v>
      </c>
    </row>
    <row r="3050" spans="1:22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1.6639999999999999</v>
      </c>
      <c r="P3050" s="7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2">
        <f t="shared" si="282"/>
        <v>41975.901180555549</v>
      </c>
      <c r="T3050" s="12">
        <f t="shared" si="283"/>
        <v>42004.890277777777</v>
      </c>
      <c r="U3050" s="7">
        <f>Data[[#This Row],[goal]]*VLOOKUP(Data[[#This Row],[currency]], 'Exchange Rates'!$A$1:$C$14, 3, 0)</f>
        <v>5000</v>
      </c>
      <c r="V3050" s="7">
        <f>Data[[#This Row],[pledged]]*VLOOKUP(Data[[#This Row],[currency]], 'Exchange Rates'!$A$1:$C$14, 3, 0)</f>
        <v>8320</v>
      </c>
    </row>
    <row r="3051" spans="1:22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1.0666666666666667</v>
      </c>
      <c r="P3051" s="7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2">
        <f t="shared" si="282"/>
        <v>42139.014525462961</v>
      </c>
      <c r="T3051" s="12">
        <f t="shared" si="283"/>
        <v>42169.014525462961</v>
      </c>
      <c r="U3051" s="7">
        <f>Data[[#This Row],[goal]]*VLOOKUP(Data[[#This Row],[currency]], 'Exchange Rates'!$A$1:$C$14, 3, 0)</f>
        <v>3750</v>
      </c>
      <c r="V3051" s="7">
        <f>Data[[#This Row],[pledged]]*VLOOKUP(Data[[#This Row],[currency]], 'Exchange Rates'!$A$1:$C$14, 3, 0)</f>
        <v>4000</v>
      </c>
    </row>
    <row r="3052" spans="1:22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1.06</v>
      </c>
      <c r="P3052" s="7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2">
        <f t="shared" si="282"/>
        <v>42465.16851851852</v>
      </c>
      <c r="T3052" s="12">
        <f t="shared" si="283"/>
        <v>42495.16851851852</v>
      </c>
      <c r="U3052" s="7">
        <f>Data[[#This Row],[goal]]*VLOOKUP(Data[[#This Row],[currency]], 'Exchange Rates'!$A$1:$C$14, 3, 0)</f>
        <v>600</v>
      </c>
      <c r="V3052" s="7">
        <f>Data[[#This Row],[pledged]]*VLOOKUP(Data[[#This Row],[currency]], 'Exchange Rates'!$A$1:$C$14, 3, 0)</f>
        <v>636</v>
      </c>
    </row>
    <row r="3053" spans="1:22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0.23628571428571429</v>
      </c>
      <c r="P3053" s="7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2">
        <f t="shared" si="282"/>
        <v>42744.416030092587</v>
      </c>
      <c r="T3053" s="12">
        <f t="shared" si="283"/>
        <v>42774.416030092587</v>
      </c>
      <c r="U3053" s="7">
        <f>Data[[#This Row],[goal]]*VLOOKUP(Data[[#This Row],[currency]], 'Exchange Rates'!$A$1:$C$14, 3, 0)</f>
        <v>2695</v>
      </c>
      <c r="V3053" s="7">
        <f>Data[[#This Row],[pledged]]*VLOOKUP(Data[[#This Row],[currency]], 'Exchange Rates'!$A$1:$C$14, 3, 0)</f>
        <v>636.79</v>
      </c>
    </row>
    <row r="3054" spans="1:22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1.5E-3</v>
      </c>
      <c r="P3054" s="7">
        <f t="shared" si="285"/>
        <v>37.5</v>
      </c>
      <c r="Q3054" t="str">
        <f t="shared" si="286"/>
        <v>theater</v>
      </c>
      <c r="R3054" t="str">
        <f t="shared" si="287"/>
        <v>spaces</v>
      </c>
      <c r="S3054" s="12">
        <f t="shared" si="282"/>
        <v>42122.670069444444</v>
      </c>
      <c r="T3054" s="12">
        <f t="shared" si="283"/>
        <v>42152.665972222225</v>
      </c>
      <c r="U3054" s="7">
        <f>Data[[#This Row],[goal]]*VLOOKUP(Data[[#This Row],[currency]], 'Exchange Rates'!$A$1:$C$14, 3, 0)</f>
        <v>50000</v>
      </c>
      <c r="V3054" s="7">
        <f>Data[[#This Row],[pledged]]*VLOOKUP(Data[[#This Row],[currency]], 'Exchange Rates'!$A$1:$C$14, 3, 0)</f>
        <v>75</v>
      </c>
    </row>
    <row r="3055" spans="1:22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4.0000000000000001E-3</v>
      </c>
      <c r="P3055" s="7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2">
        <f t="shared" si="282"/>
        <v>41862.761724537035</v>
      </c>
      <c r="T3055" s="12">
        <f t="shared" si="283"/>
        <v>41914.165972222225</v>
      </c>
      <c r="U3055" s="7">
        <f>Data[[#This Row],[goal]]*VLOOKUP(Data[[#This Row],[currency]], 'Exchange Rates'!$A$1:$C$14, 3, 0)</f>
        <v>10000</v>
      </c>
      <c r="V3055" s="7">
        <f>Data[[#This Row],[pledged]]*VLOOKUP(Data[[#This Row],[currency]], 'Exchange Rates'!$A$1:$C$14, 3, 0)</f>
        <v>40</v>
      </c>
    </row>
    <row r="3056" spans="1:22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 s="7">
        <f t="shared" si="285"/>
        <v>0</v>
      </c>
      <c r="Q3056" t="str">
        <f t="shared" si="286"/>
        <v>theater</v>
      </c>
      <c r="R3056" t="str">
        <f t="shared" si="287"/>
        <v>spaces</v>
      </c>
      <c r="S3056" s="12">
        <f t="shared" si="282"/>
        <v>42027.832800925928</v>
      </c>
      <c r="T3056" s="12">
        <f t="shared" si="283"/>
        <v>42065.044444444444</v>
      </c>
      <c r="U3056" s="7">
        <f>Data[[#This Row],[goal]]*VLOOKUP(Data[[#This Row],[currency]], 'Exchange Rates'!$A$1:$C$14, 3, 0)</f>
        <v>300</v>
      </c>
      <c r="V3056" s="7">
        <f>Data[[#This Row],[pledged]]*VLOOKUP(Data[[#This Row],[currency]], 'Exchange Rates'!$A$1:$C$14, 3, 0)</f>
        <v>0</v>
      </c>
    </row>
    <row r="3057" spans="1:22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5.0000000000000002E-5</v>
      </c>
      <c r="P3057" s="7">
        <f t="shared" si="285"/>
        <v>1</v>
      </c>
      <c r="Q3057" t="str">
        <f t="shared" si="286"/>
        <v>theater</v>
      </c>
      <c r="R3057" t="str">
        <f t="shared" si="287"/>
        <v>spaces</v>
      </c>
      <c r="S3057" s="12">
        <f t="shared" si="282"/>
        <v>41953.95821759259</v>
      </c>
      <c r="T3057" s="12">
        <f t="shared" si="283"/>
        <v>42013.95821759259</v>
      </c>
      <c r="U3057" s="7">
        <f>Data[[#This Row],[goal]]*VLOOKUP(Data[[#This Row],[currency]], 'Exchange Rates'!$A$1:$C$14, 3, 0)</f>
        <v>20000</v>
      </c>
      <c r="V3057" s="7">
        <f>Data[[#This Row],[pledged]]*VLOOKUP(Data[[#This Row],[currency]], 'Exchange Rates'!$A$1:$C$14, 3, 0)</f>
        <v>1</v>
      </c>
    </row>
    <row r="3058" spans="1:22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 s="7">
        <f t="shared" si="285"/>
        <v>0</v>
      </c>
      <c r="Q3058" t="str">
        <f t="shared" si="286"/>
        <v>theater</v>
      </c>
      <c r="R3058" t="str">
        <f t="shared" si="287"/>
        <v>spaces</v>
      </c>
      <c r="S3058" s="12">
        <f t="shared" si="282"/>
        <v>41851.636388888888</v>
      </c>
      <c r="T3058" s="12">
        <f t="shared" si="283"/>
        <v>41911.636388888888</v>
      </c>
      <c r="U3058" s="7">
        <f>Data[[#This Row],[goal]]*VLOOKUP(Data[[#This Row],[currency]], 'Exchange Rates'!$A$1:$C$14, 3, 0)</f>
        <v>25000</v>
      </c>
      <c r="V3058" s="7">
        <f>Data[[#This Row],[pledged]]*VLOOKUP(Data[[#This Row],[currency]], 'Exchange Rates'!$A$1:$C$14, 3, 0)</f>
        <v>0</v>
      </c>
    </row>
    <row r="3059" spans="1:22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 s="7">
        <f t="shared" si="285"/>
        <v>0</v>
      </c>
      <c r="Q3059" t="str">
        <f t="shared" si="286"/>
        <v>theater</v>
      </c>
      <c r="R3059" t="str">
        <f t="shared" si="287"/>
        <v>spaces</v>
      </c>
      <c r="S3059" s="12">
        <f t="shared" si="282"/>
        <v>42433.650590277779</v>
      </c>
      <c r="T3059" s="12">
        <f t="shared" si="283"/>
        <v>42463.608923611115</v>
      </c>
      <c r="U3059" s="7">
        <f>Data[[#This Row],[goal]]*VLOOKUP(Data[[#This Row],[currency]], 'Exchange Rates'!$A$1:$C$14, 3, 0)</f>
        <v>38500</v>
      </c>
      <c r="V3059" s="7">
        <f>Data[[#This Row],[pledged]]*VLOOKUP(Data[[#This Row],[currency]], 'Exchange Rates'!$A$1:$C$14, 3, 0)</f>
        <v>0</v>
      </c>
    </row>
    <row r="3060" spans="1:22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1.6666666666666666E-4</v>
      </c>
      <c r="P3060" s="7">
        <f t="shared" si="285"/>
        <v>1</v>
      </c>
      <c r="Q3060" t="str">
        <f t="shared" si="286"/>
        <v>theater</v>
      </c>
      <c r="R3060" t="str">
        <f t="shared" si="287"/>
        <v>spaces</v>
      </c>
      <c r="S3060" s="12">
        <f t="shared" si="282"/>
        <v>42460.374305555553</v>
      </c>
      <c r="T3060" s="12">
        <f t="shared" si="283"/>
        <v>42510.374305555553</v>
      </c>
      <c r="U3060" s="7">
        <f>Data[[#This Row],[goal]]*VLOOKUP(Data[[#This Row],[currency]], 'Exchange Rates'!$A$1:$C$14, 3, 0)</f>
        <v>15120</v>
      </c>
      <c r="V3060" s="7">
        <f>Data[[#This Row],[pledged]]*VLOOKUP(Data[[#This Row],[currency]], 'Exchange Rates'!$A$1:$C$14, 3, 0)</f>
        <v>2.52</v>
      </c>
    </row>
    <row r="3061" spans="1:22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3.0066666666666665E-2</v>
      </c>
      <c r="P3061" s="7">
        <f t="shared" si="285"/>
        <v>41</v>
      </c>
      <c r="Q3061" t="str">
        <f t="shared" si="286"/>
        <v>theater</v>
      </c>
      <c r="R3061" t="str">
        <f t="shared" si="287"/>
        <v>spaces</v>
      </c>
      <c r="S3061" s="12">
        <f t="shared" si="282"/>
        <v>41829.935717592591</v>
      </c>
      <c r="T3061" s="12">
        <f t="shared" si="283"/>
        <v>41859.935717592591</v>
      </c>
      <c r="U3061" s="7">
        <f>Data[[#This Row],[goal]]*VLOOKUP(Data[[#This Row],[currency]], 'Exchange Rates'!$A$1:$C$14, 3, 0)</f>
        <v>15000</v>
      </c>
      <c r="V3061" s="7">
        <f>Data[[#This Row],[pledged]]*VLOOKUP(Data[[#This Row],[currency]], 'Exchange Rates'!$A$1:$C$14, 3, 0)</f>
        <v>451</v>
      </c>
    </row>
    <row r="3062" spans="1:22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1.5227272727272728E-3</v>
      </c>
      <c r="P3062" s="7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2">
        <f t="shared" si="282"/>
        <v>42245.274699074071</v>
      </c>
      <c r="T3062" s="12">
        <f t="shared" si="283"/>
        <v>42275.274699074071</v>
      </c>
      <c r="U3062" s="7">
        <f>Data[[#This Row],[goal]]*VLOOKUP(Data[[#This Row],[currency]], 'Exchange Rates'!$A$1:$C$14, 3, 0)</f>
        <v>220000</v>
      </c>
      <c r="V3062" s="7">
        <f>Data[[#This Row],[pledged]]*VLOOKUP(Data[[#This Row],[currency]], 'Exchange Rates'!$A$1:$C$14, 3, 0)</f>
        <v>335</v>
      </c>
    </row>
    <row r="3063" spans="1:22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 s="7">
        <f t="shared" si="285"/>
        <v>0</v>
      </c>
      <c r="Q3063" t="str">
        <f t="shared" si="286"/>
        <v>theater</v>
      </c>
      <c r="R3063" t="str">
        <f t="shared" si="287"/>
        <v>spaces</v>
      </c>
      <c r="S3063" s="12">
        <f t="shared" si="282"/>
        <v>41834.784120370372</v>
      </c>
      <c r="T3063" s="12">
        <f t="shared" si="283"/>
        <v>41864.784120370372</v>
      </c>
      <c r="U3063" s="7">
        <f>Data[[#This Row],[goal]]*VLOOKUP(Data[[#This Row],[currency]], 'Exchange Rates'!$A$1:$C$14, 3, 0)</f>
        <v>1000000</v>
      </c>
      <c r="V3063" s="7">
        <f>Data[[#This Row],[pledged]]*VLOOKUP(Data[[#This Row],[currency]], 'Exchange Rates'!$A$1:$C$14, 3, 0)</f>
        <v>0</v>
      </c>
    </row>
    <row r="3064" spans="1:22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0.66839999999999999</v>
      </c>
      <c r="P3064" s="7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2">
        <f t="shared" si="282"/>
        <v>42248.535787037035</v>
      </c>
      <c r="T3064" s="12">
        <f t="shared" si="283"/>
        <v>42277.75</v>
      </c>
      <c r="U3064" s="7">
        <f>Data[[#This Row],[goal]]*VLOOKUP(Data[[#This Row],[currency]], 'Exchange Rates'!$A$1:$C$14, 3, 0)</f>
        <v>10000</v>
      </c>
      <c r="V3064" s="7">
        <f>Data[[#This Row],[pledged]]*VLOOKUP(Data[[#This Row],[currency]], 'Exchange Rates'!$A$1:$C$14, 3, 0)</f>
        <v>6684</v>
      </c>
    </row>
    <row r="3065" spans="1:22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0.19566666666666666</v>
      </c>
      <c r="P3065" s="7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2">
        <f t="shared" si="282"/>
        <v>42630.922893518517</v>
      </c>
      <c r="T3065" s="12">
        <f t="shared" si="283"/>
        <v>42665.922893518517</v>
      </c>
      <c r="U3065" s="7">
        <f>Data[[#This Row],[goal]]*VLOOKUP(Data[[#This Row],[currency]], 'Exchange Rates'!$A$1:$C$14, 3, 0)</f>
        <v>3000</v>
      </c>
      <c r="V3065" s="7">
        <f>Data[[#This Row],[pledged]]*VLOOKUP(Data[[#This Row],[currency]], 'Exchange Rates'!$A$1:$C$14, 3, 0)</f>
        <v>587</v>
      </c>
    </row>
    <row r="3066" spans="1:22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0.11294666666666667</v>
      </c>
      <c r="P3066" s="7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2">
        <f t="shared" si="282"/>
        <v>42299.130162037036</v>
      </c>
      <c r="T3066" s="12">
        <f t="shared" si="283"/>
        <v>42330.290972222225</v>
      </c>
      <c r="U3066" s="7">
        <f>Data[[#This Row],[goal]]*VLOOKUP(Data[[#This Row],[currency]], 'Exchange Rates'!$A$1:$C$14, 3, 0)</f>
        <v>75000</v>
      </c>
      <c r="V3066" s="7">
        <f>Data[[#This Row],[pledged]]*VLOOKUP(Data[[#This Row],[currency]], 'Exchange Rates'!$A$1:$C$14, 3, 0)</f>
        <v>8471</v>
      </c>
    </row>
    <row r="3067" spans="1:22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4.0000000000000002E-4</v>
      </c>
      <c r="P3067" s="7">
        <f t="shared" si="285"/>
        <v>5</v>
      </c>
      <c r="Q3067" t="str">
        <f t="shared" si="286"/>
        <v>theater</v>
      </c>
      <c r="R3067" t="str">
        <f t="shared" si="287"/>
        <v>spaces</v>
      </c>
      <c r="S3067" s="12">
        <f t="shared" si="282"/>
        <v>41825.055231481485</v>
      </c>
      <c r="T3067" s="12">
        <f t="shared" si="283"/>
        <v>41850.055231481485</v>
      </c>
      <c r="U3067" s="7">
        <f>Data[[#This Row],[goal]]*VLOOKUP(Data[[#This Row],[currency]], 'Exchange Rates'!$A$1:$C$14, 3, 0)</f>
        <v>25000</v>
      </c>
      <c r="V3067" s="7">
        <f>Data[[#This Row],[pledged]]*VLOOKUP(Data[[#This Row],[currency]], 'Exchange Rates'!$A$1:$C$14, 3, 0)</f>
        <v>10</v>
      </c>
    </row>
    <row r="3068" spans="1:22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0.11985714285714286</v>
      </c>
      <c r="P3068" s="7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2">
        <f t="shared" si="282"/>
        <v>42531.228437500002</v>
      </c>
      <c r="T3068" s="12">
        <f t="shared" si="283"/>
        <v>42561.228437500002</v>
      </c>
      <c r="U3068" s="7">
        <f>Data[[#This Row],[goal]]*VLOOKUP(Data[[#This Row],[currency]], 'Exchange Rates'!$A$1:$C$14, 3, 0)</f>
        <v>479500.00000000006</v>
      </c>
      <c r="V3068" s="7">
        <f>Data[[#This Row],[pledged]]*VLOOKUP(Data[[#This Row],[currency]], 'Exchange Rates'!$A$1:$C$14, 3, 0)</f>
        <v>57471.500000000007</v>
      </c>
    </row>
    <row r="3069" spans="1:22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2.5000000000000001E-2</v>
      </c>
      <c r="P3069" s="7">
        <f t="shared" si="285"/>
        <v>200</v>
      </c>
      <c r="Q3069" t="str">
        <f t="shared" si="286"/>
        <v>theater</v>
      </c>
      <c r="R3069" t="str">
        <f t="shared" si="287"/>
        <v>spaces</v>
      </c>
      <c r="S3069" s="12">
        <f t="shared" si="282"/>
        <v>42226.938414351855</v>
      </c>
      <c r="T3069" s="12">
        <f t="shared" si="283"/>
        <v>42256.938414351855</v>
      </c>
      <c r="U3069" s="7">
        <f>Data[[#This Row],[goal]]*VLOOKUP(Data[[#This Row],[currency]], 'Exchange Rates'!$A$1:$C$14, 3, 0)</f>
        <v>11920</v>
      </c>
      <c r="V3069" s="7">
        <f>Data[[#This Row],[pledged]]*VLOOKUP(Data[[#This Row],[currency]], 'Exchange Rates'!$A$1:$C$14, 3, 0)</f>
        <v>298</v>
      </c>
    </row>
    <row r="3070" spans="1:22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6.9999999999999999E-4</v>
      </c>
      <c r="P3070" s="7">
        <f t="shared" si="285"/>
        <v>87.5</v>
      </c>
      <c r="Q3070" t="str">
        <f t="shared" si="286"/>
        <v>theater</v>
      </c>
      <c r="R3070" t="str">
        <f t="shared" si="287"/>
        <v>spaces</v>
      </c>
      <c r="S3070" s="12">
        <f t="shared" si="282"/>
        <v>42263.691574074073</v>
      </c>
      <c r="T3070" s="12">
        <f t="shared" si="283"/>
        <v>42293.691574074073</v>
      </c>
      <c r="U3070" s="7">
        <f>Data[[#This Row],[goal]]*VLOOKUP(Data[[#This Row],[currency]], 'Exchange Rates'!$A$1:$C$14, 3, 0)</f>
        <v>250000</v>
      </c>
      <c r="V3070" s="7">
        <f>Data[[#This Row],[pledged]]*VLOOKUP(Data[[#This Row],[currency]], 'Exchange Rates'!$A$1:$C$14, 3, 0)</f>
        <v>175</v>
      </c>
    </row>
    <row r="3071" spans="1:22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0.14099999999999999</v>
      </c>
      <c r="P3071" s="7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2">
        <f t="shared" si="282"/>
        <v>41957.833726851852</v>
      </c>
      <c r="T3071" s="12">
        <f t="shared" si="283"/>
        <v>41987.833726851852</v>
      </c>
      <c r="U3071" s="7">
        <f>Data[[#This Row],[goal]]*VLOOKUP(Data[[#This Row],[currency]], 'Exchange Rates'!$A$1:$C$14, 3, 0)</f>
        <v>1000</v>
      </c>
      <c r="V3071" s="7">
        <f>Data[[#This Row],[pledged]]*VLOOKUP(Data[[#This Row],[currency]], 'Exchange Rates'!$A$1:$C$14, 3, 0)</f>
        <v>141</v>
      </c>
    </row>
    <row r="3072" spans="1:22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3.3399999999999999E-2</v>
      </c>
      <c r="P3072" s="7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2">
        <f t="shared" si="282"/>
        <v>42690.733437499999</v>
      </c>
      <c r="T3072" s="12">
        <f t="shared" si="283"/>
        <v>42711.733437499999</v>
      </c>
      <c r="U3072" s="7">
        <f>Data[[#This Row],[goal]]*VLOOKUP(Data[[#This Row],[currency]], 'Exchange Rates'!$A$1:$C$14, 3, 0)</f>
        <v>7700</v>
      </c>
      <c r="V3072" s="7">
        <f>Data[[#This Row],[pledged]]*VLOOKUP(Data[[#This Row],[currency]], 'Exchange Rates'!$A$1:$C$14, 3, 0)</f>
        <v>257.18</v>
      </c>
    </row>
    <row r="3073" spans="1:22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0.59775</v>
      </c>
      <c r="P3073" s="7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2">
        <f t="shared" si="282"/>
        <v>42097.732418981483</v>
      </c>
      <c r="T3073" s="12">
        <f t="shared" si="283"/>
        <v>42115.249305555553</v>
      </c>
      <c r="U3073" s="7">
        <f>Data[[#This Row],[goal]]*VLOOKUP(Data[[#This Row],[currency]], 'Exchange Rates'!$A$1:$C$14, 3, 0)</f>
        <v>12000</v>
      </c>
      <c r="V3073" s="7">
        <f>Data[[#This Row],[pledged]]*VLOOKUP(Data[[#This Row],[currency]], 'Exchange Rates'!$A$1:$C$14, 3, 0)</f>
        <v>7173</v>
      </c>
    </row>
    <row r="3074" spans="1:22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1.6666666666666666E-4</v>
      </c>
      <c r="P3074" s="7">
        <f t="shared" si="285"/>
        <v>1</v>
      </c>
      <c r="Q3074" t="str">
        <f t="shared" si="286"/>
        <v>theater</v>
      </c>
      <c r="R3074" t="str">
        <f t="shared" si="287"/>
        <v>spaces</v>
      </c>
      <c r="S3074" s="12">
        <f t="shared" ref="S3074:S3137" si="288">(((J3074/60)/60)/24)+DATE(1970,1,1)</f>
        <v>42658.690532407403</v>
      </c>
      <c r="T3074" s="12">
        <f t="shared" ref="T3074:T3137" si="289">(((I3074/60)/60)/24)+DATE(1970,1,1)</f>
        <v>42673.073611111111</v>
      </c>
      <c r="U3074" s="7">
        <f>Data[[#This Row],[goal]]*VLOOKUP(Data[[#This Row],[currency]], 'Exchange Rates'!$A$1:$C$14, 3, 0)</f>
        <v>12000</v>
      </c>
      <c r="V3074" s="7">
        <f>Data[[#This Row],[pledged]]*VLOOKUP(Data[[#This Row],[currency]], 'Exchange Rates'!$A$1:$C$14, 3, 0)</f>
        <v>2</v>
      </c>
    </row>
    <row r="3075" spans="1:22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E3075/D3075</f>
        <v>2.3035714285714285E-4</v>
      </c>
      <c r="P3075" s="7">
        <f t="shared" ref="P3075:P3138" si="291">IF(L3075 = 0, 0, E3075/L3075)</f>
        <v>92.142857142857139</v>
      </c>
      <c r="Q3075" t="str">
        <f t="shared" ref="Q3075:Q3138" si="292">MID(N3075, 1, FIND("/", N3075)-1)</f>
        <v>theater</v>
      </c>
      <c r="R3075" t="str">
        <f t="shared" ref="R3075:R3138" si="293">MID(N3075,  FIND("/", N3075)+1, 100)</f>
        <v>spaces</v>
      </c>
      <c r="S3075" s="12">
        <f t="shared" si="288"/>
        <v>42111.684027777781</v>
      </c>
      <c r="T3075" s="12">
        <f t="shared" si="289"/>
        <v>42169.804861111115</v>
      </c>
      <c r="U3075" s="7">
        <f>Data[[#This Row],[goal]]*VLOOKUP(Data[[#This Row],[currency]], 'Exchange Rates'!$A$1:$C$14, 3, 0)</f>
        <v>2800000</v>
      </c>
      <c r="V3075" s="7">
        <f>Data[[#This Row],[pledged]]*VLOOKUP(Data[[#This Row],[currency]], 'Exchange Rates'!$A$1:$C$14, 3, 0)</f>
        <v>645</v>
      </c>
    </row>
    <row r="3076" spans="1:22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8.8000000000000003E-4</v>
      </c>
      <c r="P3076" s="7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2">
        <f t="shared" si="288"/>
        <v>42409.571284722217</v>
      </c>
      <c r="T3076" s="12">
        <f t="shared" si="289"/>
        <v>42439.571284722217</v>
      </c>
      <c r="U3076" s="7">
        <f>Data[[#This Row],[goal]]*VLOOKUP(Data[[#This Row],[currency]], 'Exchange Rates'!$A$1:$C$14, 3, 0)</f>
        <v>21000</v>
      </c>
      <c r="V3076" s="7">
        <f>Data[[#This Row],[pledged]]*VLOOKUP(Data[[#This Row],[currency]], 'Exchange Rates'!$A$1:$C$14, 3, 0)</f>
        <v>18.48</v>
      </c>
    </row>
    <row r="3077" spans="1:22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8.6400000000000005E-2</v>
      </c>
      <c r="P3077" s="7">
        <f t="shared" si="291"/>
        <v>64.8</v>
      </c>
      <c r="Q3077" t="str">
        <f t="shared" si="292"/>
        <v>theater</v>
      </c>
      <c r="R3077" t="str">
        <f t="shared" si="293"/>
        <v>spaces</v>
      </c>
      <c r="S3077" s="12">
        <f t="shared" si="288"/>
        <v>42551.102314814809</v>
      </c>
      <c r="T3077" s="12">
        <f t="shared" si="289"/>
        <v>42601.102314814809</v>
      </c>
      <c r="U3077" s="7">
        <f>Data[[#This Row],[goal]]*VLOOKUP(Data[[#This Row],[currency]], 'Exchange Rates'!$A$1:$C$14, 3, 0)</f>
        <v>15000</v>
      </c>
      <c r="V3077" s="7">
        <f>Data[[#This Row],[pledged]]*VLOOKUP(Data[[#This Row],[currency]], 'Exchange Rates'!$A$1:$C$14, 3, 0)</f>
        <v>1296</v>
      </c>
    </row>
    <row r="3078" spans="1:22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0.15060000000000001</v>
      </c>
      <c r="P3078" s="7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2">
        <f t="shared" si="288"/>
        <v>42226.651886574073</v>
      </c>
      <c r="T3078" s="12">
        <f t="shared" si="289"/>
        <v>42286.651886574073</v>
      </c>
      <c r="U3078" s="7">
        <f>Data[[#This Row],[goal]]*VLOOKUP(Data[[#This Row],[currency]], 'Exchange Rates'!$A$1:$C$14, 3, 0)</f>
        <v>10000</v>
      </c>
      <c r="V3078" s="7">
        <f>Data[[#This Row],[pledged]]*VLOOKUP(Data[[#This Row],[currency]], 'Exchange Rates'!$A$1:$C$14, 3, 0)</f>
        <v>1506</v>
      </c>
    </row>
    <row r="3079" spans="1:22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4.7727272727272731E-3</v>
      </c>
      <c r="P3079" s="7">
        <f t="shared" si="291"/>
        <v>52.5</v>
      </c>
      <c r="Q3079" t="str">
        <f t="shared" si="292"/>
        <v>theater</v>
      </c>
      <c r="R3079" t="str">
        <f t="shared" si="293"/>
        <v>spaces</v>
      </c>
      <c r="S3079" s="12">
        <f t="shared" si="288"/>
        <v>42766.956921296296</v>
      </c>
      <c r="T3079" s="12">
        <f t="shared" si="289"/>
        <v>42796.956921296296</v>
      </c>
      <c r="U3079" s="7">
        <f>Data[[#This Row],[goal]]*VLOOKUP(Data[[#This Row],[currency]], 'Exchange Rates'!$A$1:$C$14, 3, 0)</f>
        <v>29040</v>
      </c>
      <c r="V3079" s="7">
        <f>Data[[#This Row],[pledged]]*VLOOKUP(Data[[#This Row],[currency]], 'Exchange Rates'!$A$1:$C$14, 3, 0)</f>
        <v>138.6</v>
      </c>
    </row>
    <row r="3080" spans="1:22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1.1833333333333333E-3</v>
      </c>
      <c r="P3080" s="7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2">
        <f t="shared" si="288"/>
        <v>42031.138831018514</v>
      </c>
      <c r="T3080" s="12">
        <f t="shared" si="289"/>
        <v>42061.138831018514</v>
      </c>
      <c r="U3080" s="7">
        <f>Data[[#This Row],[goal]]*VLOOKUP(Data[[#This Row],[currency]], 'Exchange Rates'!$A$1:$C$14, 3, 0)</f>
        <v>60000</v>
      </c>
      <c r="V3080" s="7">
        <f>Data[[#This Row],[pledged]]*VLOOKUP(Data[[#This Row],[currency]], 'Exchange Rates'!$A$1:$C$14, 3, 0)</f>
        <v>71</v>
      </c>
    </row>
    <row r="3081" spans="1:22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8.4173998587352451E-3</v>
      </c>
      <c r="P3081" s="7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2">
        <f t="shared" si="288"/>
        <v>42055.713368055556</v>
      </c>
      <c r="T3081" s="12">
        <f t="shared" si="289"/>
        <v>42085.671701388885</v>
      </c>
      <c r="U3081" s="7">
        <f>Data[[#This Row],[goal]]*VLOOKUP(Data[[#This Row],[currency]], 'Exchange Rates'!$A$1:$C$14, 3, 0)</f>
        <v>1333666</v>
      </c>
      <c r="V3081" s="7">
        <f>Data[[#This Row],[pledged]]*VLOOKUP(Data[[#This Row],[currency]], 'Exchange Rates'!$A$1:$C$14, 3, 0)</f>
        <v>11226</v>
      </c>
    </row>
    <row r="3082" spans="1:22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1.8799999999999999E-4</v>
      </c>
      <c r="P3082" s="7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2">
        <f t="shared" si="288"/>
        <v>41940.028287037036</v>
      </c>
      <c r="T3082" s="12">
        <f t="shared" si="289"/>
        <v>42000.0699537037</v>
      </c>
      <c r="U3082" s="7">
        <f>Data[[#This Row],[goal]]*VLOOKUP(Data[[#This Row],[currency]], 'Exchange Rates'!$A$1:$C$14, 3, 0)</f>
        <v>2000000</v>
      </c>
      <c r="V3082" s="7">
        <f>Data[[#This Row],[pledged]]*VLOOKUP(Data[[#This Row],[currency]], 'Exchange Rates'!$A$1:$C$14, 3, 0)</f>
        <v>376</v>
      </c>
    </row>
    <row r="3083" spans="1:22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2.1029999999999998E-3</v>
      </c>
      <c r="P3083" s="7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2">
        <f t="shared" si="288"/>
        <v>42237.181608796294</v>
      </c>
      <c r="T3083" s="12">
        <f t="shared" si="289"/>
        <v>42267.181608796294</v>
      </c>
      <c r="U3083" s="7">
        <f>Data[[#This Row],[goal]]*VLOOKUP(Data[[#This Row],[currency]], 'Exchange Rates'!$A$1:$C$14, 3, 0)</f>
        <v>1000000</v>
      </c>
      <c r="V3083" s="7">
        <f>Data[[#This Row],[pledged]]*VLOOKUP(Data[[#This Row],[currency]], 'Exchange Rates'!$A$1:$C$14, 3, 0)</f>
        <v>2103</v>
      </c>
    </row>
    <row r="3084" spans="1:22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 s="7">
        <f t="shared" si="291"/>
        <v>0</v>
      </c>
      <c r="Q3084" t="str">
        <f t="shared" si="292"/>
        <v>theater</v>
      </c>
      <c r="R3084" t="str">
        <f t="shared" si="293"/>
        <v>spaces</v>
      </c>
      <c r="S3084" s="12">
        <f t="shared" si="288"/>
        <v>42293.922986111109</v>
      </c>
      <c r="T3084" s="12">
        <f t="shared" si="289"/>
        <v>42323.96465277778</v>
      </c>
      <c r="U3084" s="7">
        <f>Data[[#This Row],[goal]]*VLOOKUP(Data[[#This Row],[currency]], 'Exchange Rates'!$A$1:$C$14, 3, 0)</f>
        <v>9000</v>
      </c>
      <c r="V3084" s="7">
        <f>Data[[#This Row],[pledged]]*VLOOKUP(Data[[#This Row],[currency]], 'Exchange Rates'!$A$1:$C$14, 3, 0)</f>
        <v>0</v>
      </c>
    </row>
    <row r="3085" spans="1:22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2.8E-3</v>
      </c>
      <c r="P3085" s="7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2">
        <f t="shared" si="288"/>
        <v>41853.563402777778</v>
      </c>
      <c r="T3085" s="12">
        <f t="shared" si="289"/>
        <v>41883.208333333336</v>
      </c>
      <c r="U3085" s="7">
        <f>Data[[#This Row],[goal]]*VLOOKUP(Data[[#This Row],[currency]], 'Exchange Rates'!$A$1:$C$14, 3, 0)</f>
        <v>20000</v>
      </c>
      <c r="V3085" s="7">
        <f>Data[[#This Row],[pledged]]*VLOOKUP(Data[[#This Row],[currency]], 'Exchange Rates'!$A$1:$C$14, 3, 0)</f>
        <v>56</v>
      </c>
    </row>
    <row r="3086" spans="1:22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0.11579206701157921</v>
      </c>
      <c r="P3086" s="7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2">
        <f t="shared" si="288"/>
        <v>42100.723738425921</v>
      </c>
      <c r="T3086" s="12">
        <f t="shared" si="289"/>
        <v>42129.783333333333</v>
      </c>
      <c r="U3086" s="7">
        <f>Data[[#This Row],[goal]]*VLOOKUP(Data[[#This Row],[currency]], 'Exchange Rates'!$A$1:$C$14, 3, 0)</f>
        <v>4059</v>
      </c>
      <c r="V3086" s="7">
        <f>Data[[#This Row],[pledged]]*VLOOKUP(Data[[#This Row],[currency]], 'Exchange Rates'!$A$1:$C$14, 3, 0)</f>
        <v>470</v>
      </c>
    </row>
    <row r="3087" spans="1:22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2.4400000000000002E-2</v>
      </c>
      <c r="P3087" s="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2">
        <f t="shared" si="288"/>
        <v>42246.883784722217</v>
      </c>
      <c r="T3087" s="12">
        <f t="shared" si="289"/>
        <v>42276.883784722217</v>
      </c>
      <c r="U3087" s="7">
        <f>Data[[#This Row],[goal]]*VLOOKUP(Data[[#This Row],[currency]], 'Exchange Rates'!$A$1:$C$14, 3, 0)</f>
        <v>25000</v>
      </c>
      <c r="V3087" s="7">
        <f>Data[[#This Row],[pledged]]*VLOOKUP(Data[[#This Row],[currency]], 'Exchange Rates'!$A$1:$C$14, 3, 0)</f>
        <v>610</v>
      </c>
    </row>
    <row r="3088" spans="1:22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2.5000000000000001E-3</v>
      </c>
      <c r="P3088" s="7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2">
        <f t="shared" si="288"/>
        <v>42173.67082175926</v>
      </c>
      <c r="T3088" s="12">
        <f t="shared" si="289"/>
        <v>42233.67082175926</v>
      </c>
      <c r="U3088" s="7">
        <f>Data[[#This Row],[goal]]*VLOOKUP(Data[[#This Row],[currency]], 'Exchange Rates'!$A$1:$C$14, 3, 0)</f>
        <v>16800</v>
      </c>
      <c r="V3088" s="7">
        <f>Data[[#This Row],[pledged]]*VLOOKUP(Data[[#This Row],[currency]], 'Exchange Rates'!$A$1:$C$14, 3, 0)</f>
        <v>42</v>
      </c>
    </row>
    <row r="3089" spans="1:22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6.2500000000000003E-3</v>
      </c>
      <c r="P3089" s="7">
        <f t="shared" si="291"/>
        <v>62.5</v>
      </c>
      <c r="Q3089" t="str">
        <f t="shared" si="292"/>
        <v>theater</v>
      </c>
      <c r="R3089" t="str">
        <f t="shared" si="293"/>
        <v>spaces</v>
      </c>
      <c r="S3089" s="12">
        <f t="shared" si="288"/>
        <v>42665.150347222225</v>
      </c>
      <c r="T3089" s="12">
        <f t="shared" si="289"/>
        <v>42725.192013888889</v>
      </c>
      <c r="U3089" s="7">
        <f>Data[[#This Row],[goal]]*VLOOKUP(Data[[#This Row],[currency]], 'Exchange Rates'!$A$1:$C$14, 3, 0)</f>
        <v>20000</v>
      </c>
      <c r="V3089" s="7">
        <f>Data[[#This Row],[pledged]]*VLOOKUP(Data[[#This Row],[currency]], 'Exchange Rates'!$A$1:$C$14, 3, 0)</f>
        <v>125</v>
      </c>
    </row>
    <row r="3090" spans="1:22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1.9384615384615384E-3</v>
      </c>
      <c r="P3090" s="7">
        <f t="shared" si="291"/>
        <v>42</v>
      </c>
      <c r="Q3090" t="str">
        <f t="shared" si="292"/>
        <v>theater</v>
      </c>
      <c r="R3090" t="str">
        <f t="shared" si="293"/>
        <v>spaces</v>
      </c>
      <c r="S3090" s="12">
        <f t="shared" si="288"/>
        <v>41981.57230324074</v>
      </c>
      <c r="T3090" s="12">
        <f t="shared" si="289"/>
        <v>42012.570138888885</v>
      </c>
      <c r="U3090" s="7">
        <f>Data[[#This Row],[goal]]*VLOOKUP(Data[[#This Row],[currency]], 'Exchange Rates'!$A$1:$C$14, 3, 0)</f>
        <v>65000</v>
      </c>
      <c r="V3090" s="7">
        <f>Data[[#This Row],[pledged]]*VLOOKUP(Data[[#This Row],[currency]], 'Exchange Rates'!$A$1:$C$14, 3, 0)</f>
        <v>126</v>
      </c>
    </row>
    <row r="3091" spans="1:22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0.23416000000000001</v>
      </c>
      <c r="P3091" s="7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2">
        <f t="shared" si="288"/>
        <v>42528.542627314819</v>
      </c>
      <c r="T3091" s="12">
        <f t="shared" si="289"/>
        <v>42560.082638888889</v>
      </c>
      <c r="U3091" s="7">
        <f>Data[[#This Row],[goal]]*VLOOKUP(Data[[#This Row],[currency]], 'Exchange Rates'!$A$1:$C$14, 3, 0)</f>
        <v>25000</v>
      </c>
      <c r="V3091" s="7">
        <f>Data[[#This Row],[pledged]]*VLOOKUP(Data[[#This Row],[currency]], 'Exchange Rates'!$A$1:$C$14, 3, 0)</f>
        <v>5854</v>
      </c>
    </row>
    <row r="3092" spans="1:22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5.080888888888889E-2</v>
      </c>
      <c r="P3092" s="7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2">
        <f t="shared" si="288"/>
        <v>42065.818807870368</v>
      </c>
      <c r="T3092" s="12">
        <f t="shared" si="289"/>
        <v>42125.777141203704</v>
      </c>
      <c r="U3092" s="7">
        <f>Data[[#This Row],[goal]]*VLOOKUP(Data[[#This Row],[currency]], 'Exchange Rates'!$A$1:$C$14, 3, 0)</f>
        <v>225000</v>
      </c>
      <c r="V3092" s="7">
        <f>Data[[#This Row],[pledged]]*VLOOKUP(Data[[#This Row],[currency]], 'Exchange Rates'!$A$1:$C$14, 3, 0)</f>
        <v>11432</v>
      </c>
    </row>
    <row r="3093" spans="1:22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0.15920000000000001</v>
      </c>
      <c r="P3093" s="7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2">
        <f t="shared" si="288"/>
        <v>42566.948414351849</v>
      </c>
      <c r="T3093" s="12">
        <f t="shared" si="289"/>
        <v>42596.948414351849</v>
      </c>
      <c r="U3093" s="7">
        <f>Data[[#This Row],[goal]]*VLOOKUP(Data[[#This Row],[currency]], 'Exchange Rates'!$A$1:$C$14, 3, 0)</f>
        <v>5000</v>
      </c>
      <c r="V3093" s="7">
        <f>Data[[#This Row],[pledged]]*VLOOKUP(Data[[#This Row],[currency]], 'Exchange Rates'!$A$1:$C$14, 3, 0)</f>
        <v>796</v>
      </c>
    </row>
    <row r="3094" spans="1:22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1.1831900000000001E-2</v>
      </c>
      <c r="P3094" s="7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2">
        <f t="shared" si="288"/>
        <v>42255.619351851856</v>
      </c>
      <c r="T3094" s="12">
        <f t="shared" si="289"/>
        <v>42292.916666666672</v>
      </c>
      <c r="U3094" s="7">
        <f>Data[[#This Row],[goal]]*VLOOKUP(Data[[#This Row],[currency]], 'Exchange Rates'!$A$1:$C$14, 3, 0)</f>
        <v>100000</v>
      </c>
      <c r="V3094" s="7">
        <f>Data[[#This Row],[pledged]]*VLOOKUP(Data[[#This Row],[currency]], 'Exchange Rates'!$A$1:$C$14, 3, 0)</f>
        <v>1183.19</v>
      </c>
    </row>
    <row r="3095" spans="1:22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0.22750000000000001</v>
      </c>
      <c r="P3095" s="7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2">
        <f t="shared" si="288"/>
        <v>41760.909039351849</v>
      </c>
      <c r="T3095" s="12">
        <f t="shared" si="289"/>
        <v>41791.165972222225</v>
      </c>
      <c r="U3095" s="7">
        <f>Data[[#This Row],[goal]]*VLOOKUP(Data[[#This Row],[currency]], 'Exchange Rates'!$A$1:$C$14, 3, 0)</f>
        <v>5280</v>
      </c>
      <c r="V3095" s="7">
        <f>Data[[#This Row],[pledged]]*VLOOKUP(Data[[#This Row],[currency]], 'Exchange Rates'!$A$1:$C$14, 3, 0)</f>
        <v>1201.2</v>
      </c>
    </row>
    <row r="3096" spans="1:22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2.5000000000000001E-4</v>
      </c>
      <c r="P3096" s="7">
        <f t="shared" si="291"/>
        <v>25</v>
      </c>
      <c r="Q3096" t="str">
        <f t="shared" si="292"/>
        <v>theater</v>
      </c>
      <c r="R3096" t="str">
        <f t="shared" si="293"/>
        <v>spaces</v>
      </c>
      <c r="S3096" s="12">
        <f t="shared" si="288"/>
        <v>42207.795787037037</v>
      </c>
      <c r="T3096" s="12">
        <f t="shared" si="289"/>
        <v>42267.795787037037</v>
      </c>
      <c r="U3096" s="7">
        <f>Data[[#This Row],[goal]]*VLOOKUP(Data[[#This Row],[currency]], 'Exchange Rates'!$A$1:$C$14, 3, 0)</f>
        <v>100000</v>
      </c>
      <c r="V3096" s="7">
        <f>Data[[#This Row],[pledged]]*VLOOKUP(Data[[#This Row],[currency]], 'Exchange Rates'!$A$1:$C$14, 3, 0)</f>
        <v>25</v>
      </c>
    </row>
    <row r="3097" spans="1:22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3.351206434316354E-3</v>
      </c>
      <c r="P3097" s="7">
        <f t="shared" si="291"/>
        <v>50</v>
      </c>
      <c r="Q3097" t="str">
        <f t="shared" si="292"/>
        <v>theater</v>
      </c>
      <c r="R3097" t="str">
        <f t="shared" si="293"/>
        <v>spaces</v>
      </c>
      <c r="S3097" s="12">
        <f t="shared" si="288"/>
        <v>42523.025231481486</v>
      </c>
      <c r="T3097" s="12">
        <f t="shared" si="289"/>
        <v>42583.025231481486</v>
      </c>
      <c r="U3097" s="7">
        <f>Data[[#This Row],[goal]]*VLOOKUP(Data[[#This Row],[currency]], 'Exchange Rates'!$A$1:$C$14, 3, 0)</f>
        <v>14920</v>
      </c>
      <c r="V3097" s="7">
        <f>Data[[#This Row],[pledged]]*VLOOKUP(Data[[#This Row],[currency]], 'Exchange Rates'!$A$1:$C$14, 3, 0)</f>
        <v>50</v>
      </c>
    </row>
    <row r="3098" spans="1:22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3.9750000000000001E-2</v>
      </c>
      <c r="P3098" s="7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2">
        <f t="shared" si="288"/>
        <v>42114.825532407413</v>
      </c>
      <c r="T3098" s="12">
        <f t="shared" si="289"/>
        <v>42144.825532407413</v>
      </c>
      <c r="U3098" s="7">
        <f>Data[[#This Row],[goal]]*VLOOKUP(Data[[#This Row],[currency]], 'Exchange Rates'!$A$1:$C$14, 3, 0)</f>
        <v>20000</v>
      </c>
      <c r="V3098" s="7">
        <f>Data[[#This Row],[pledged]]*VLOOKUP(Data[[#This Row],[currency]], 'Exchange Rates'!$A$1:$C$14, 3, 0)</f>
        <v>795</v>
      </c>
    </row>
    <row r="3099" spans="1:22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0.17150000000000001</v>
      </c>
      <c r="P3099" s="7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2">
        <f t="shared" si="288"/>
        <v>42629.503483796296</v>
      </c>
      <c r="T3099" s="12">
        <f t="shared" si="289"/>
        <v>42650.583333333328</v>
      </c>
      <c r="U3099" s="7">
        <f>Data[[#This Row],[goal]]*VLOOKUP(Data[[#This Row],[currency]], 'Exchange Rates'!$A$1:$C$14, 3, 0)</f>
        <v>7700</v>
      </c>
      <c r="V3099" s="7">
        <f>Data[[#This Row],[pledged]]*VLOOKUP(Data[[#This Row],[currency]], 'Exchange Rates'!$A$1:$C$14, 3, 0)</f>
        <v>1320.55</v>
      </c>
    </row>
    <row r="3100" spans="1:22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3.608004104669061E-2</v>
      </c>
      <c r="P3100" s="7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2">
        <f t="shared" si="288"/>
        <v>42359.792233796295</v>
      </c>
      <c r="T3100" s="12">
        <f t="shared" si="289"/>
        <v>42408.01180555555</v>
      </c>
      <c r="U3100" s="7">
        <f>Data[[#This Row],[goal]]*VLOOKUP(Data[[#This Row],[currency]], 'Exchange Rates'!$A$1:$C$14, 3, 0)</f>
        <v>48725</v>
      </c>
      <c r="V3100" s="7">
        <f>Data[[#This Row],[pledged]]*VLOOKUP(Data[[#This Row],[currency]], 'Exchange Rates'!$A$1:$C$14, 3, 0)</f>
        <v>1758</v>
      </c>
    </row>
    <row r="3101" spans="1:22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0.13900000000000001</v>
      </c>
      <c r="P3101" s="7">
        <f t="shared" si="291"/>
        <v>55.6</v>
      </c>
      <c r="Q3101" t="str">
        <f t="shared" si="292"/>
        <v>theater</v>
      </c>
      <c r="R3101" t="str">
        <f t="shared" si="293"/>
        <v>spaces</v>
      </c>
      <c r="S3101" s="12">
        <f t="shared" si="288"/>
        <v>42382.189710648148</v>
      </c>
      <c r="T3101" s="12">
        <f t="shared" si="289"/>
        <v>42412.189710648148</v>
      </c>
      <c r="U3101" s="7">
        <f>Data[[#This Row],[goal]]*VLOOKUP(Data[[#This Row],[currency]], 'Exchange Rates'!$A$1:$C$14, 3, 0)</f>
        <v>2000</v>
      </c>
      <c r="V3101" s="7">
        <f>Data[[#This Row],[pledged]]*VLOOKUP(Data[[#This Row],[currency]], 'Exchange Rates'!$A$1:$C$14, 3, 0)</f>
        <v>278</v>
      </c>
    </row>
    <row r="3102" spans="1:22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0.15225</v>
      </c>
      <c r="P3102" s="7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2">
        <f t="shared" si="288"/>
        <v>41902.622395833336</v>
      </c>
      <c r="T3102" s="12">
        <f t="shared" si="289"/>
        <v>41932.622395833336</v>
      </c>
      <c r="U3102" s="7">
        <f>Data[[#This Row],[goal]]*VLOOKUP(Data[[#This Row],[currency]], 'Exchange Rates'!$A$1:$C$14, 3, 0)</f>
        <v>12000</v>
      </c>
      <c r="V3102" s="7">
        <f>Data[[#This Row],[pledged]]*VLOOKUP(Data[[#This Row],[currency]], 'Exchange Rates'!$A$1:$C$14, 3, 0)</f>
        <v>1827</v>
      </c>
    </row>
    <row r="3103" spans="1:22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0.12</v>
      </c>
      <c r="P3103" s="7">
        <f t="shared" si="291"/>
        <v>25</v>
      </c>
      <c r="Q3103" t="str">
        <f t="shared" si="292"/>
        <v>theater</v>
      </c>
      <c r="R3103" t="str">
        <f t="shared" si="293"/>
        <v>spaces</v>
      </c>
      <c r="S3103" s="12">
        <f t="shared" si="288"/>
        <v>42171.383530092593</v>
      </c>
      <c r="T3103" s="12">
        <f t="shared" si="289"/>
        <v>42201.330555555556</v>
      </c>
      <c r="U3103" s="7">
        <f>Data[[#This Row],[goal]]*VLOOKUP(Data[[#This Row],[currency]], 'Exchange Rates'!$A$1:$C$14, 3, 0)</f>
        <v>2100</v>
      </c>
      <c r="V3103" s="7">
        <f>Data[[#This Row],[pledged]]*VLOOKUP(Data[[#This Row],[currency]], 'Exchange Rates'!$A$1:$C$14, 3, 0)</f>
        <v>252</v>
      </c>
    </row>
    <row r="3104" spans="1:22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0.391125</v>
      </c>
      <c r="P3104" s="7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2">
        <f t="shared" si="288"/>
        <v>42555.340486111112</v>
      </c>
      <c r="T3104" s="12">
        <f t="shared" si="289"/>
        <v>42605.340486111112</v>
      </c>
      <c r="U3104" s="7">
        <f>Data[[#This Row],[goal]]*VLOOKUP(Data[[#This Row],[currency]], 'Exchange Rates'!$A$1:$C$14, 3, 0)</f>
        <v>12320</v>
      </c>
      <c r="V3104" s="7">
        <f>Data[[#This Row],[pledged]]*VLOOKUP(Data[[#This Row],[currency]], 'Exchange Rates'!$A$1:$C$14, 3, 0)</f>
        <v>4818.66</v>
      </c>
    </row>
    <row r="3105" spans="1:22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2.6829268292682929E-3</v>
      </c>
      <c r="P3105" s="7">
        <f t="shared" si="291"/>
        <v>5.5</v>
      </c>
      <c r="Q3105" t="str">
        <f t="shared" si="292"/>
        <v>theater</v>
      </c>
      <c r="R3105" t="str">
        <f t="shared" si="293"/>
        <v>spaces</v>
      </c>
      <c r="S3105" s="12">
        <f t="shared" si="288"/>
        <v>42107.156319444446</v>
      </c>
      <c r="T3105" s="12">
        <f t="shared" si="289"/>
        <v>42167.156319444446</v>
      </c>
      <c r="U3105" s="7">
        <f>Data[[#This Row],[goal]]*VLOOKUP(Data[[#This Row],[currency]], 'Exchange Rates'!$A$1:$C$14, 3, 0)</f>
        <v>4100</v>
      </c>
      <c r="V3105" s="7">
        <f>Data[[#This Row],[pledged]]*VLOOKUP(Data[[#This Row],[currency]], 'Exchange Rates'!$A$1:$C$14, 3, 0)</f>
        <v>11</v>
      </c>
    </row>
    <row r="3106" spans="1:22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0.29625000000000001</v>
      </c>
      <c r="P3106" s="7">
        <f t="shared" si="291"/>
        <v>237</v>
      </c>
      <c r="Q3106" t="str">
        <f t="shared" si="292"/>
        <v>theater</v>
      </c>
      <c r="R3106" t="str">
        <f t="shared" si="293"/>
        <v>spaces</v>
      </c>
      <c r="S3106" s="12">
        <f t="shared" si="288"/>
        <v>42006.908692129626</v>
      </c>
      <c r="T3106" s="12">
        <f t="shared" si="289"/>
        <v>42038.083333333328</v>
      </c>
      <c r="U3106" s="7">
        <f>Data[[#This Row],[goal]]*VLOOKUP(Data[[#This Row],[currency]], 'Exchange Rates'!$A$1:$C$14, 3, 0)</f>
        <v>5480</v>
      </c>
      <c r="V3106" s="7">
        <f>Data[[#This Row],[pledged]]*VLOOKUP(Data[[#This Row],[currency]], 'Exchange Rates'!$A$1:$C$14, 3, 0)</f>
        <v>1623.45</v>
      </c>
    </row>
    <row r="3107" spans="1:22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0.4236099230111206</v>
      </c>
      <c r="P3107" s="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2">
        <f t="shared" si="288"/>
        <v>41876.718935185185</v>
      </c>
      <c r="T3107" s="12">
        <f t="shared" si="289"/>
        <v>41931.208333333336</v>
      </c>
      <c r="U3107" s="7">
        <f>Data[[#This Row],[goal]]*VLOOKUP(Data[[#This Row],[currency]], 'Exchange Rates'!$A$1:$C$14, 3, 0)</f>
        <v>5845</v>
      </c>
      <c r="V3107" s="7">
        <f>Data[[#This Row],[pledged]]*VLOOKUP(Data[[#This Row],[currency]], 'Exchange Rates'!$A$1:$C$14, 3, 0)</f>
        <v>2476</v>
      </c>
    </row>
    <row r="3108" spans="1:22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4.1000000000000002E-2</v>
      </c>
      <c r="P3108" s="7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2">
        <f t="shared" si="288"/>
        <v>42241.429120370376</v>
      </c>
      <c r="T3108" s="12">
        <f t="shared" si="289"/>
        <v>42263.916666666672</v>
      </c>
      <c r="U3108" s="7">
        <f>Data[[#This Row],[goal]]*VLOOKUP(Data[[#This Row],[currency]], 'Exchange Rates'!$A$1:$C$14, 3, 0)</f>
        <v>770</v>
      </c>
      <c r="V3108" s="7">
        <f>Data[[#This Row],[pledged]]*VLOOKUP(Data[[#This Row],[currency]], 'Exchange Rates'!$A$1:$C$14, 3, 0)</f>
        <v>31.57</v>
      </c>
    </row>
    <row r="3109" spans="1:22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0.197625</v>
      </c>
      <c r="P3109" s="7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2">
        <f t="shared" si="288"/>
        <v>42128.814247685179</v>
      </c>
      <c r="T3109" s="12">
        <f t="shared" si="289"/>
        <v>42135.814247685179</v>
      </c>
      <c r="U3109" s="7">
        <f>Data[[#This Row],[goal]]*VLOOKUP(Data[[#This Row],[currency]], 'Exchange Rates'!$A$1:$C$14, 3, 0)</f>
        <v>40000</v>
      </c>
      <c r="V3109" s="7">
        <f>Data[[#This Row],[pledged]]*VLOOKUP(Data[[#This Row],[currency]], 'Exchange Rates'!$A$1:$C$14, 3, 0)</f>
        <v>7905</v>
      </c>
    </row>
    <row r="3110" spans="1:22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5.1999999999999995E-4</v>
      </c>
      <c r="P3110" s="7">
        <f t="shared" si="291"/>
        <v>13</v>
      </c>
      <c r="Q3110" t="str">
        <f t="shared" si="292"/>
        <v>theater</v>
      </c>
      <c r="R3110" t="str">
        <f t="shared" si="293"/>
        <v>spaces</v>
      </c>
      <c r="S3110" s="12">
        <f t="shared" si="288"/>
        <v>42062.680486111116</v>
      </c>
      <c r="T3110" s="12">
        <f t="shared" si="289"/>
        <v>42122.638819444444</v>
      </c>
      <c r="U3110" s="7">
        <f>Data[[#This Row],[goal]]*VLOOKUP(Data[[#This Row],[currency]], 'Exchange Rates'!$A$1:$C$14, 3, 0)</f>
        <v>50000</v>
      </c>
      <c r="V3110" s="7">
        <f>Data[[#This Row],[pledged]]*VLOOKUP(Data[[#This Row],[currency]], 'Exchange Rates'!$A$1:$C$14, 3, 0)</f>
        <v>26</v>
      </c>
    </row>
    <row r="3111" spans="1:22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0.25030188679245285</v>
      </c>
      <c r="P3111" s="7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2">
        <f t="shared" si="288"/>
        <v>41844.125115740739</v>
      </c>
      <c r="T3111" s="12">
        <f t="shared" si="289"/>
        <v>41879.125115740739</v>
      </c>
      <c r="U3111" s="7">
        <f>Data[[#This Row],[goal]]*VLOOKUP(Data[[#This Row],[currency]], 'Exchange Rates'!$A$1:$C$14, 3, 0)</f>
        <v>26500</v>
      </c>
      <c r="V3111" s="7">
        <f>Data[[#This Row],[pledged]]*VLOOKUP(Data[[#This Row],[currency]], 'Exchange Rates'!$A$1:$C$14, 3, 0)</f>
        <v>6633</v>
      </c>
    </row>
    <row r="3112" spans="1:22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4.0000000000000002E-4</v>
      </c>
      <c r="P3112" s="7">
        <f t="shared" si="291"/>
        <v>10</v>
      </c>
      <c r="Q3112" t="str">
        <f t="shared" si="292"/>
        <v>theater</v>
      </c>
      <c r="R3112" t="str">
        <f t="shared" si="293"/>
        <v>spaces</v>
      </c>
      <c r="S3112" s="12">
        <f t="shared" si="288"/>
        <v>42745.031469907408</v>
      </c>
      <c r="T3112" s="12">
        <f t="shared" si="289"/>
        <v>42785.031469907408</v>
      </c>
      <c r="U3112" s="7">
        <f>Data[[#This Row],[goal]]*VLOOKUP(Data[[#This Row],[currency]], 'Exchange Rates'!$A$1:$C$14, 3, 0)</f>
        <v>25000</v>
      </c>
      <c r="V3112" s="7">
        <f>Data[[#This Row],[pledged]]*VLOOKUP(Data[[#This Row],[currency]], 'Exchange Rates'!$A$1:$C$14, 3, 0)</f>
        <v>10</v>
      </c>
    </row>
    <row r="3113" spans="1:22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0.26640000000000003</v>
      </c>
      <c r="P3113" s="7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2">
        <f t="shared" si="288"/>
        <v>41885.595138888886</v>
      </c>
      <c r="T3113" s="12">
        <f t="shared" si="289"/>
        <v>41916.595138888886</v>
      </c>
      <c r="U3113" s="7">
        <f>Data[[#This Row],[goal]]*VLOOKUP(Data[[#This Row],[currency]], 'Exchange Rates'!$A$1:$C$14, 3, 0)</f>
        <v>20000</v>
      </c>
      <c r="V3113" s="7">
        <f>Data[[#This Row],[pledged]]*VLOOKUP(Data[[#This Row],[currency]], 'Exchange Rates'!$A$1:$C$14, 3, 0)</f>
        <v>5328</v>
      </c>
    </row>
    <row r="3114" spans="1:22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4.7363636363636365E-2</v>
      </c>
      <c r="P3114" s="7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2">
        <f t="shared" si="288"/>
        <v>42615.121921296297</v>
      </c>
      <c r="T3114" s="12">
        <f t="shared" si="289"/>
        <v>42675.121921296297</v>
      </c>
      <c r="U3114" s="7">
        <f>Data[[#This Row],[goal]]*VLOOKUP(Data[[#This Row],[currency]], 'Exchange Rates'!$A$1:$C$14, 3, 0)</f>
        <v>11000</v>
      </c>
      <c r="V3114" s="7">
        <f>Data[[#This Row],[pledged]]*VLOOKUP(Data[[#This Row],[currency]], 'Exchange Rates'!$A$1:$C$14, 3, 0)</f>
        <v>521</v>
      </c>
    </row>
    <row r="3115" spans="1:22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4.2435339894712751E-2</v>
      </c>
      <c r="P3115" s="7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2">
        <f t="shared" si="288"/>
        <v>42081.731273148151</v>
      </c>
      <c r="T3115" s="12">
        <f t="shared" si="289"/>
        <v>42111.731273148151</v>
      </c>
      <c r="U3115" s="7">
        <f>Data[[#This Row],[goal]]*VLOOKUP(Data[[#This Row],[currency]], 'Exchange Rates'!$A$1:$C$14, 3, 0)</f>
        <v>109225</v>
      </c>
      <c r="V3115" s="7">
        <f>Data[[#This Row],[pledged]]*VLOOKUP(Data[[#This Row],[currency]], 'Exchange Rates'!$A$1:$C$14, 3, 0)</f>
        <v>4635</v>
      </c>
    </row>
    <row r="3116" spans="1:22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 s="7">
        <f t="shared" si="291"/>
        <v>0</v>
      </c>
      <c r="Q3116" t="str">
        <f t="shared" si="292"/>
        <v>theater</v>
      </c>
      <c r="R3116" t="str">
        <f t="shared" si="293"/>
        <v>spaces</v>
      </c>
      <c r="S3116" s="12">
        <f t="shared" si="288"/>
        <v>41843.632523148146</v>
      </c>
      <c r="T3116" s="12">
        <f t="shared" si="289"/>
        <v>41903.632523148146</v>
      </c>
      <c r="U3116" s="7">
        <f>Data[[#This Row],[goal]]*VLOOKUP(Data[[#This Row],[currency]], 'Exchange Rates'!$A$1:$C$14, 3, 0)</f>
        <v>75000</v>
      </c>
      <c r="V3116" s="7">
        <f>Data[[#This Row],[pledged]]*VLOOKUP(Data[[#This Row],[currency]], 'Exchange Rates'!$A$1:$C$14, 3, 0)</f>
        <v>0</v>
      </c>
    </row>
    <row r="3117" spans="1:22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0.03</v>
      </c>
      <c r="P3117" s="7">
        <f t="shared" si="291"/>
        <v>300</v>
      </c>
      <c r="Q3117" t="str">
        <f t="shared" si="292"/>
        <v>theater</v>
      </c>
      <c r="R3117" t="str">
        <f t="shared" si="293"/>
        <v>spaces</v>
      </c>
      <c r="S3117" s="12">
        <f t="shared" si="288"/>
        <v>42496.447071759263</v>
      </c>
      <c r="T3117" s="12">
        <f t="shared" si="289"/>
        <v>42526.447071759263</v>
      </c>
      <c r="U3117" s="7">
        <f>Data[[#This Row],[goal]]*VLOOKUP(Data[[#This Row],[currency]], 'Exchange Rates'!$A$1:$C$14, 3, 0)</f>
        <v>87899.999999999985</v>
      </c>
      <c r="V3117" s="7">
        <f>Data[[#This Row],[pledged]]*VLOOKUP(Data[[#This Row],[currency]], 'Exchange Rates'!$A$1:$C$14, 3, 0)</f>
        <v>2636.9999999999995</v>
      </c>
    </row>
    <row r="3118" spans="1:22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0.57333333333333336</v>
      </c>
      <c r="P3118" s="7">
        <f t="shared" si="291"/>
        <v>43</v>
      </c>
      <c r="Q3118" t="str">
        <f t="shared" si="292"/>
        <v>theater</v>
      </c>
      <c r="R3118" t="str">
        <f t="shared" si="293"/>
        <v>spaces</v>
      </c>
      <c r="S3118" s="12">
        <f t="shared" si="288"/>
        <v>42081.515335648146</v>
      </c>
      <c r="T3118" s="12">
        <f t="shared" si="289"/>
        <v>42095.515335648146</v>
      </c>
      <c r="U3118" s="7">
        <f>Data[[#This Row],[goal]]*VLOOKUP(Data[[#This Row],[currency]], 'Exchange Rates'!$A$1:$C$14, 3, 0)</f>
        <v>750</v>
      </c>
      <c r="V3118" s="7">
        <f>Data[[#This Row],[pledged]]*VLOOKUP(Data[[#This Row],[currency]], 'Exchange Rates'!$A$1:$C$14, 3, 0)</f>
        <v>430</v>
      </c>
    </row>
    <row r="3119" spans="1:22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1E-3</v>
      </c>
      <c r="P3119" s="7">
        <f t="shared" si="291"/>
        <v>1</v>
      </c>
      <c r="Q3119" t="str">
        <f t="shared" si="292"/>
        <v>theater</v>
      </c>
      <c r="R3119" t="str">
        <f t="shared" si="293"/>
        <v>spaces</v>
      </c>
      <c r="S3119" s="12">
        <f t="shared" si="288"/>
        <v>42509.374537037031</v>
      </c>
      <c r="T3119" s="12">
        <f t="shared" si="289"/>
        <v>42517.55</v>
      </c>
      <c r="U3119" s="7">
        <f>Data[[#This Row],[goal]]*VLOOKUP(Data[[#This Row],[currency]], 'Exchange Rates'!$A$1:$C$14, 3, 0)</f>
        <v>770</v>
      </c>
      <c r="V3119" s="7">
        <f>Data[[#This Row],[pledged]]*VLOOKUP(Data[[#This Row],[currency]], 'Exchange Rates'!$A$1:$C$14, 3, 0)</f>
        <v>0.77</v>
      </c>
    </row>
    <row r="3120" spans="1:22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3.0999999999999999E-3</v>
      </c>
      <c r="P3120" s="7">
        <f t="shared" si="291"/>
        <v>775</v>
      </c>
      <c r="Q3120" t="str">
        <f t="shared" si="292"/>
        <v>theater</v>
      </c>
      <c r="R3120" t="str">
        <f t="shared" si="293"/>
        <v>spaces</v>
      </c>
      <c r="S3120" s="12">
        <f t="shared" si="288"/>
        <v>42534.649571759262</v>
      </c>
      <c r="T3120" s="12">
        <f t="shared" si="289"/>
        <v>42553.649571759262</v>
      </c>
      <c r="U3120" s="7">
        <f>Data[[#This Row],[goal]]*VLOOKUP(Data[[#This Row],[currency]], 'Exchange Rates'!$A$1:$C$14, 3, 0)</f>
        <v>4395000</v>
      </c>
      <c r="V3120" s="7">
        <f>Data[[#This Row],[pledged]]*VLOOKUP(Data[[#This Row],[currency]], 'Exchange Rates'!$A$1:$C$14, 3, 0)</f>
        <v>13624.499999999998</v>
      </c>
    </row>
    <row r="3121" spans="1:22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5.0000000000000001E-4</v>
      </c>
      <c r="P3121" s="7">
        <f t="shared" si="291"/>
        <v>5</v>
      </c>
      <c r="Q3121" t="str">
        <f t="shared" si="292"/>
        <v>theater</v>
      </c>
      <c r="R3121" t="str">
        <f t="shared" si="293"/>
        <v>spaces</v>
      </c>
      <c r="S3121" s="12">
        <f t="shared" si="288"/>
        <v>42060.04550925926</v>
      </c>
      <c r="T3121" s="12">
        <f t="shared" si="289"/>
        <v>42090.003842592589</v>
      </c>
      <c r="U3121" s="7">
        <f>Data[[#This Row],[goal]]*VLOOKUP(Data[[#This Row],[currency]], 'Exchange Rates'!$A$1:$C$14, 3, 0)</f>
        <v>10000</v>
      </c>
      <c r="V3121" s="7">
        <f>Data[[#This Row],[pledged]]*VLOOKUP(Data[[#This Row],[currency]], 'Exchange Rates'!$A$1:$C$14, 3, 0)</f>
        <v>5</v>
      </c>
    </row>
    <row r="3122" spans="1:22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9.8461538461538464E-5</v>
      </c>
      <c r="P3122" s="7">
        <f t="shared" si="291"/>
        <v>12.8</v>
      </c>
      <c r="Q3122" t="str">
        <f t="shared" si="292"/>
        <v>theater</v>
      </c>
      <c r="R3122" t="str">
        <f t="shared" si="293"/>
        <v>spaces</v>
      </c>
      <c r="S3122" s="12">
        <f t="shared" si="288"/>
        <v>42435.942083333335</v>
      </c>
      <c r="T3122" s="12">
        <f t="shared" si="289"/>
        <v>42495.900416666671</v>
      </c>
      <c r="U3122" s="7">
        <f>Data[[#This Row],[goal]]*VLOOKUP(Data[[#This Row],[currency]], 'Exchange Rates'!$A$1:$C$14, 3, 0)</f>
        <v>1092000</v>
      </c>
      <c r="V3122" s="7">
        <f>Data[[#This Row],[pledged]]*VLOOKUP(Data[[#This Row],[currency]], 'Exchange Rates'!$A$1:$C$14, 3, 0)</f>
        <v>107.52</v>
      </c>
    </row>
    <row r="3123" spans="1:22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6.6666666666666671E-3</v>
      </c>
      <c r="P3123" s="7">
        <f t="shared" si="291"/>
        <v>10</v>
      </c>
      <c r="Q3123" t="str">
        <f t="shared" si="292"/>
        <v>theater</v>
      </c>
      <c r="R3123" t="str">
        <f t="shared" si="293"/>
        <v>spaces</v>
      </c>
      <c r="S3123" s="12">
        <f t="shared" si="288"/>
        <v>41848.679803240739</v>
      </c>
      <c r="T3123" s="12">
        <f t="shared" si="289"/>
        <v>41908.679803240739</v>
      </c>
      <c r="U3123" s="7">
        <f>Data[[#This Row],[goal]]*VLOOKUP(Data[[#This Row],[currency]], 'Exchange Rates'!$A$1:$C$14, 3, 0)</f>
        <v>1980</v>
      </c>
      <c r="V3123" s="7">
        <f>Data[[#This Row],[pledged]]*VLOOKUP(Data[[#This Row],[currency]], 'Exchange Rates'!$A$1:$C$14, 3, 0)</f>
        <v>13.200000000000001</v>
      </c>
    </row>
    <row r="3124" spans="1:22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0.58291457286432158</v>
      </c>
      <c r="P3124" s="7">
        <f t="shared" si="291"/>
        <v>58</v>
      </c>
      <c r="Q3124" t="str">
        <f t="shared" si="292"/>
        <v>theater</v>
      </c>
      <c r="R3124" t="str">
        <f t="shared" si="293"/>
        <v>spaces</v>
      </c>
      <c r="S3124" s="12">
        <f t="shared" si="288"/>
        <v>42678.932083333333</v>
      </c>
      <c r="T3124" s="12">
        <f t="shared" si="289"/>
        <v>42683.973750000005</v>
      </c>
      <c r="U3124" s="7">
        <f>Data[[#This Row],[goal]]*VLOOKUP(Data[[#This Row],[currency]], 'Exchange Rates'!$A$1:$C$14, 3, 0)</f>
        <v>199</v>
      </c>
      <c r="V3124" s="7">
        <f>Data[[#This Row],[pledged]]*VLOOKUP(Data[[#This Row],[currency]], 'Exchange Rates'!$A$1:$C$14, 3, 0)</f>
        <v>116</v>
      </c>
    </row>
    <row r="3125" spans="1:22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0.68153600000000003</v>
      </c>
      <c r="P3125" s="7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2">
        <f t="shared" si="288"/>
        <v>42530.993032407408</v>
      </c>
      <c r="T3125" s="12">
        <f t="shared" si="289"/>
        <v>42560.993032407408</v>
      </c>
      <c r="U3125" s="7">
        <f>Data[[#This Row],[goal]]*VLOOKUP(Data[[#This Row],[currency]], 'Exchange Rates'!$A$1:$C$14, 3, 0)</f>
        <v>125000</v>
      </c>
      <c r="V3125" s="7">
        <f>Data[[#This Row],[pledged]]*VLOOKUP(Data[[#This Row],[currency]], 'Exchange Rates'!$A$1:$C$14, 3, 0)</f>
        <v>85192</v>
      </c>
    </row>
    <row r="3126" spans="1:22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3.2499999999999997E-5</v>
      </c>
      <c r="P3126" s="7">
        <f t="shared" si="291"/>
        <v>6.5</v>
      </c>
      <c r="Q3126" t="str">
        <f t="shared" si="292"/>
        <v>theater</v>
      </c>
      <c r="R3126" t="str">
        <f t="shared" si="293"/>
        <v>spaces</v>
      </c>
      <c r="S3126" s="12">
        <f t="shared" si="288"/>
        <v>41977.780104166668</v>
      </c>
      <c r="T3126" s="12">
        <f t="shared" si="289"/>
        <v>42037.780104166668</v>
      </c>
      <c r="U3126" s="7">
        <f>Data[[#This Row],[goal]]*VLOOKUP(Data[[#This Row],[currency]], 'Exchange Rates'!$A$1:$C$14, 3, 0)</f>
        <v>800000</v>
      </c>
      <c r="V3126" s="7">
        <f>Data[[#This Row],[pledged]]*VLOOKUP(Data[[#This Row],[currency]], 'Exchange Rates'!$A$1:$C$14, 3, 0)</f>
        <v>26</v>
      </c>
    </row>
    <row r="3127" spans="1:22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 s="7">
        <f t="shared" si="291"/>
        <v>0</v>
      </c>
      <c r="Q3127" t="str">
        <f t="shared" si="292"/>
        <v>theater</v>
      </c>
      <c r="R3127" t="str">
        <f t="shared" si="293"/>
        <v>spaces</v>
      </c>
      <c r="S3127" s="12">
        <f t="shared" si="288"/>
        <v>42346.20685185185</v>
      </c>
      <c r="T3127" s="12">
        <f t="shared" si="289"/>
        <v>42376.20685185185</v>
      </c>
      <c r="U3127" s="7">
        <f>Data[[#This Row],[goal]]*VLOOKUP(Data[[#This Row],[currency]], 'Exchange Rates'!$A$1:$C$14, 3, 0)</f>
        <v>1500000</v>
      </c>
      <c r="V3127" s="7">
        <f>Data[[#This Row],[pledged]]*VLOOKUP(Data[[#This Row],[currency]], 'Exchange Rates'!$A$1:$C$14, 3, 0)</f>
        <v>0</v>
      </c>
    </row>
    <row r="3128" spans="1:22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4.1599999999999998E-2</v>
      </c>
      <c r="P3128" s="7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2">
        <f t="shared" si="288"/>
        <v>42427.01807870371</v>
      </c>
      <c r="T3128" s="12">
        <f t="shared" si="289"/>
        <v>42456.976412037038</v>
      </c>
      <c r="U3128" s="7">
        <f>Data[[#This Row],[goal]]*VLOOKUP(Data[[#This Row],[currency]], 'Exchange Rates'!$A$1:$C$14, 3, 0)</f>
        <v>25000</v>
      </c>
      <c r="V3128" s="7">
        <f>Data[[#This Row],[pledged]]*VLOOKUP(Data[[#This Row],[currency]], 'Exchange Rates'!$A$1:$C$14, 3, 0)</f>
        <v>1040</v>
      </c>
    </row>
    <row r="3129" spans="1:22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 s="7">
        <f t="shared" si="291"/>
        <v>0</v>
      </c>
      <c r="Q3129" t="str">
        <f t="shared" si="292"/>
        <v>theater</v>
      </c>
      <c r="R3129" t="str">
        <f t="shared" si="293"/>
        <v>spaces</v>
      </c>
      <c r="S3129" s="12">
        <f t="shared" si="288"/>
        <v>42034.856817129628</v>
      </c>
      <c r="T3129" s="12">
        <f t="shared" si="289"/>
        <v>42064.856817129628</v>
      </c>
      <c r="U3129" s="7">
        <f>Data[[#This Row],[goal]]*VLOOKUP(Data[[#This Row],[currency]], 'Exchange Rates'!$A$1:$C$14, 3, 0)</f>
        <v>100000</v>
      </c>
      <c r="V3129" s="7">
        <f>Data[[#This Row],[pledged]]*VLOOKUP(Data[[#This Row],[currency]], 'Exchange Rates'!$A$1:$C$14, 3, 0)</f>
        <v>0</v>
      </c>
    </row>
    <row r="3130" spans="1:22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1.0860666666666667</v>
      </c>
      <c r="P3130" s="7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2">
        <f t="shared" si="288"/>
        <v>42780.825706018513</v>
      </c>
      <c r="T3130" s="12">
        <f t="shared" si="289"/>
        <v>42810.784039351856</v>
      </c>
      <c r="U3130" s="7">
        <f>Data[[#This Row],[goal]]*VLOOKUP(Data[[#This Row],[currency]], 'Exchange Rates'!$A$1:$C$14, 3, 0)</f>
        <v>15000</v>
      </c>
      <c r="V3130" s="7">
        <f>Data[[#This Row],[pledged]]*VLOOKUP(Data[[#This Row],[currency]], 'Exchange Rates'!$A$1:$C$14, 3, 0)</f>
        <v>16291</v>
      </c>
    </row>
    <row r="3131" spans="1:22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8.0000000000000002E-3</v>
      </c>
      <c r="P3131" s="7">
        <f t="shared" si="291"/>
        <v>10</v>
      </c>
      <c r="Q3131" t="str">
        <f t="shared" si="292"/>
        <v>theater</v>
      </c>
      <c r="R3131" t="str">
        <f t="shared" si="293"/>
        <v>plays</v>
      </c>
      <c r="S3131" s="12">
        <f t="shared" si="288"/>
        <v>42803.842812499999</v>
      </c>
      <c r="T3131" s="12">
        <f t="shared" si="289"/>
        <v>42843.801145833335</v>
      </c>
      <c r="U3131" s="7">
        <f>Data[[#This Row],[goal]]*VLOOKUP(Data[[#This Row],[currency]], 'Exchange Rates'!$A$1:$C$14, 3, 0)</f>
        <v>1250</v>
      </c>
      <c r="V3131" s="7">
        <f>Data[[#This Row],[pledged]]*VLOOKUP(Data[[#This Row],[currency]], 'Exchange Rates'!$A$1:$C$14, 3, 0)</f>
        <v>10</v>
      </c>
    </row>
    <row r="3132" spans="1:22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3.7499999999999999E-2</v>
      </c>
      <c r="P3132" s="7">
        <f t="shared" si="291"/>
        <v>93.75</v>
      </c>
      <c r="Q3132" t="str">
        <f t="shared" si="292"/>
        <v>theater</v>
      </c>
      <c r="R3132" t="str">
        <f t="shared" si="293"/>
        <v>plays</v>
      </c>
      <c r="S3132" s="12">
        <f t="shared" si="288"/>
        <v>42808.640231481477</v>
      </c>
      <c r="T3132" s="12">
        <f t="shared" si="289"/>
        <v>42839.207638888889</v>
      </c>
      <c r="U3132" s="7">
        <f>Data[[#This Row],[goal]]*VLOOKUP(Data[[#This Row],[currency]], 'Exchange Rates'!$A$1:$C$14, 3, 0)</f>
        <v>10000</v>
      </c>
      <c r="V3132" s="7">
        <f>Data[[#This Row],[pledged]]*VLOOKUP(Data[[#This Row],[currency]], 'Exchange Rates'!$A$1:$C$14, 3, 0)</f>
        <v>375</v>
      </c>
    </row>
    <row r="3133" spans="1:22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0.15731707317073171</v>
      </c>
      <c r="P3133" s="7">
        <f t="shared" si="291"/>
        <v>53.75</v>
      </c>
      <c r="Q3133" t="str">
        <f t="shared" si="292"/>
        <v>theater</v>
      </c>
      <c r="R3133" t="str">
        <f t="shared" si="293"/>
        <v>plays</v>
      </c>
      <c r="S3133" s="12">
        <f t="shared" si="288"/>
        <v>42803.579224537039</v>
      </c>
      <c r="T3133" s="12">
        <f t="shared" si="289"/>
        <v>42833.537557870368</v>
      </c>
      <c r="U3133" s="7">
        <f>Data[[#This Row],[goal]]*VLOOKUP(Data[[#This Row],[currency]], 'Exchange Rates'!$A$1:$C$14, 3, 0)</f>
        <v>4100</v>
      </c>
      <c r="V3133" s="7">
        <f>Data[[#This Row],[pledged]]*VLOOKUP(Data[[#This Row],[currency]], 'Exchange Rates'!$A$1:$C$14, 3, 0)</f>
        <v>645</v>
      </c>
    </row>
    <row r="3134" spans="1:22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3.3333333333333332E-4</v>
      </c>
      <c r="P3134" s="7">
        <f t="shared" si="291"/>
        <v>10</v>
      </c>
      <c r="Q3134" t="str">
        <f t="shared" si="292"/>
        <v>theater</v>
      </c>
      <c r="R3134" t="str">
        <f t="shared" si="293"/>
        <v>plays</v>
      </c>
      <c r="S3134" s="12">
        <f t="shared" si="288"/>
        <v>42786.350231481483</v>
      </c>
      <c r="T3134" s="12">
        <f t="shared" si="289"/>
        <v>42846.308564814812</v>
      </c>
      <c r="U3134" s="7">
        <f>Data[[#This Row],[goal]]*VLOOKUP(Data[[#This Row],[currency]], 'Exchange Rates'!$A$1:$C$14, 3, 0)</f>
        <v>30000</v>
      </c>
      <c r="V3134" s="7">
        <f>Data[[#This Row],[pledged]]*VLOOKUP(Data[[#This Row],[currency]], 'Exchange Rates'!$A$1:$C$14, 3, 0)</f>
        <v>10</v>
      </c>
    </row>
    <row r="3135" spans="1:22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1.08</v>
      </c>
      <c r="P3135" s="7">
        <f t="shared" si="291"/>
        <v>33.75</v>
      </c>
      <c r="Q3135" t="str">
        <f t="shared" si="292"/>
        <v>theater</v>
      </c>
      <c r="R3135" t="str">
        <f t="shared" si="293"/>
        <v>plays</v>
      </c>
      <c r="S3135" s="12">
        <f t="shared" si="288"/>
        <v>42788.565208333333</v>
      </c>
      <c r="T3135" s="12">
        <f t="shared" si="289"/>
        <v>42818.523541666669</v>
      </c>
      <c r="U3135" s="7">
        <f>Data[[#This Row],[goal]]*VLOOKUP(Data[[#This Row],[currency]], 'Exchange Rates'!$A$1:$C$14, 3, 0)</f>
        <v>385</v>
      </c>
      <c r="V3135" s="7">
        <f>Data[[#This Row],[pledged]]*VLOOKUP(Data[[#This Row],[currency]], 'Exchange Rates'!$A$1:$C$14, 3, 0)</f>
        <v>415.8</v>
      </c>
    </row>
    <row r="3136" spans="1:22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0.22500000000000001</v>
      </c>
      <c r="P3136" s="7">
        <f t="shared" si="291"/>
        <v>18.75</v>
      </c>
      <c r="Q3136" t="str">
        <f t="shared" si="292"/>
        <v>theater</v>
      </c>
      <c r="R3136" t="str">
        <f t="shared" si="293"/>
        <v>plays</v>
      </c>
      <c r="S3136" s="12">
        <f t="shared" si="288"/>
        <v>42800.720127314817</v>
      </c>
      <c r="T3136" s="12">
        <f t="shared" si="289"/>
        <v>42821.678460648152</v>
      </c>
      <c r="U3136" s="7">
        <f>Data[[#This Row],[goal]]*VLOOKUP(Data[[#This Row],[currency]], 'Exchange Rates'!$A$1:$C$14, 3, 0)</f>
        <v>770</v>
      </c>
      <c r="V3136" s="7">
        <f>Data[[#This Row],[pledged]]*VLOOKUP(Data[[#This Row],[currency]], 'Exchange Rates'!$A$1:$C$14, 3, 0)</f>
        <v>173.25</v>
      </c>
    </row>
    <row r="3137" spans="1:22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0.20849420849420849</v>
      </c>
      <c r="P3137" s="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2">
        <f t="shared" si="288"/>
        <v>42807.151863425926</v>
      </c>
      <c r="T3137" s="12">
        <f t="shared" si="289"/>
        <v>42829.151863425926</v>
      </c>
      <c r="U3137" s="7">
        <f>Data[[#This Row],[goal]]*VLOOKUP(Data[[#This Row],[currency]], 'Exchange Rates'!$A$1:$C$14, 3, 0)</f>
        <v>777</v>
      </c>
      <c r="V3137" s="7">
        <f>Data[[#This Row],[pledged]]*VLOOKUP(Data[[#This Row],[currency]], 'Exchange Rates'!$A$1:$C$14, 3, 0)</f>
        <v>162</v>
      </c>
    </row>
    <row r="3138" spans="1:22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1.278</v>
      </c>
      <c r="P3138" s="7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2">
        <f t="shared" ref="S3138:S3201" si="294">(((J3138/60)/60)/24)+DATE(1970,1,1)</f>
        <v>42789.462430555555</v>
      </c>
      <c r="T3138" s="12">
        <f t="shared" ref="T3138:T3201" si="295">(((I3138/60)/60)/24)+DATE(1970,1,1)</f>
        <v>42825.957638888889</v>
      </c>
      <c r="U3138" s="7">
        <f>Data[[#This Row],[goal]]*VLOOKUP(Data[[#This Row],[currency]], 'Exchange Rates'!$A$1:$C$14, 3, 0)</f>
        <v>385</v>
      </c>
      <c r="V3138" s="7">
        <f>Data[[#This Row],[pledged]]*VLOOKUP(Data[[#This Row],[currency]], 'Exchange Rates'!$A$1:$C$14, 3, 0)</f>
        <v>492.03000000000003</v>
      </c>
    </row>
    <row r="3139" spans="1:22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E3139/D3139</f>
        <v>3.3333333333333333E-2</v>
      </c>
      <c r="P3139" s="7">
        <f t="shared" ref="P3139:P3202" si="297">IF(L3139 = 0, 0, E3139/L3139)</f>
        <v>50</v>
      </c>
      <c r="Q3139" t="str">
        <f t="shared" ref="Q3139:Q3202" si="298">MID(N3139, 1, FIND("/", N3139)-1)</f>
        <v>theater</v>
      </c>
      <c r="R3139" t="str">
        <f t="shared" ref="R3139:R3202" si="299">MID(N3139,  FIND("/", N3139)+1, 100)</f>
        <v>plays</v>
      </c>
      <c r="S3139" s="12">
        <f t="shared" si="294"/>
        <v>42807.885057870371</v>
      </c>
      <c r="T3139" s="12">
        <f t="shared" si="295"/>
        <v>42858.8</v>
      </c>
      <c r="U3139" s="7">
        <f>Data[[#This Row],[goal]]*VLOOKUP(Data[[#This Row],[currency]], 'Exchange Rates'!$A$1:$C$14, 3, 0)</f>
        <v>1500</v>
      </c>
      <c r="V3139" s="7">
        <f>Data[[#This Row],[pledged]]*VLOOKUP(Data[[#This Row],[currency]], 'Exchange Rates'!$A$1:$C$14, 3, 0)</f>
        <v>50</v>
      </c>
    </row>
    <row r="3140" spans="1:22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 s="7">
        <f t="shared" si="297"/>
        <v>0</v>
      </c>
      <c r="Q3140" t="str">
        <f t="shared" si="298"/>
        <v>theater</v>
      </c>
      <c r="R3140" t="str">
        <f t="shared" si="299"/>
        <v>plays</v>
      </c>
      <c r="S3140" s="12">
        <f t="shared" si="294"/>
        <v>42809.645914351851</v>
      </c>
      <c r="T3140" s="12">
        <f t="shared" si="295"/>
        <v>42828.645914351851</v>
      </c>
      <c r="U3140" s="7">
        <f>Data[[#This Row],[goal]]*VLOOKUP(Data[[#This Row],[currency]], 'Exchange Rates'!$A$1:$C$14, 3, 0)</f>
        <v>154</v>
      </c>
      <c r="V3140" s="7">
        <f>Data[[#This Row],[pledged]]*VLOOKUP(Data[[#This Row],[currency]], 'Exchange Rates'!$A$1:$C$14, 3, 0)</f>
        <v>0</v>
      </c>
    </row>
    <row r="3141" spans="1:22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5.3999999999999999E-2</v>
      </c>
      <c r="P3141" s="7">
        <f t="shared" si="297"/>
        <v>450</v>
      </c>
      <c r="Q3141" t="str">
        <f t="shared" si="298"/>
        <v>theater</v>
      </c>
      <c r="R3141" t="str">
        <f t="shared" si="299"/>
        <v>plays</v>
      </c>
      <c r="S3141" s="12">
        <f t="shared" si="294"/>
        <v>42785.270370370374</v>
      </c>
      <c r="T3141" s="12">
        <f t="shared" si="295"/>
        <v>42819.189583333333</v>
      </c>
      <c r="U3141" s="7">
        <f>Data[[#This Row],[goal]]*VLOOKUP(Data[[#This Row],[currency]], 'Exchange Rates'!$A$1:$C$14, 3, 0)</f>
        <v>1057000</v>
      </c>
      <c r="V3141" s="7">
        <f>Data[[#This Row],[pledged]]*VLOOKUP(Data[[#This Row],[currency]], 'Exchange Rates'!$A$1:$C$14, 3, 0)</f>
        <v>57078</v>
      </c>
    </row>
    <row r="3142" spans="1:22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9.5999999999999992E-3</v>
      </c>
      <c r="P3142" s="7">
        <f t="shared" si="297"/>
        <v>24</v>
      </c>
      <c r="Q3142" t="str">
        <f t="shared" si="298"/>
        <v>theater</v>
      </c>
      <c r="R3142" t="str">
        <f t="shared" si="299"/>
        <v>plays</v>
      </c>
      <c r="S3142" s="12">
        <f t="shared" si="294"/>
        <v>42802.718784722223</v>
      </c>
      <c r="T3142" s="12">
        <f t="shared" si="295"/>
        <v>42832.677118055552</v>
      </c>
      <c r="U3142" s="7">
        <f>Data[[#This Row],[goal]]*VLOOKUP(Data[[#This Row],[currency]], 'Exchange Rates'!$A$1:$C$14, 3, 0)</f>
        <v>8400</v>
      </c>
      <c r="V3142" s="7">
        <f>Data[[#This Row],[pledged]]*VLOOKUP(Data[[#This Row],[currency]], 'Exchange Rates'!$A$1:$C$14, 3, 0)</f>
        <v>80.64</v>
      </c>
    </row>
    <row r="3143" spans="1:22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0.51600000000000001</v>
      </c>
      <c r="P3143" s="7">
        <f t="shared" si="297"/>
        <v>32.25</v>
      </c>
      <c r="Q3143" t="str">
        <f t="shared" si="298"/>
        <v>theater</v>
      </c>
      <c r="R3143" t="str">
        <f t="shared" si="299"/>
        <v>plays</v>
      </c>
      <c r="S3143" s="12">
        <f t="shared" si="294"/>
        <v>42800.753333333334</v>
      </c>
      <c r="T3143" s="12">
        <f t="shared" si="295"/>
        <v>42841.833333333328</v>
      </c>
      <c r="U3143" s="7">
        <f>Data[[#This Row],[goal]]*VLOOKUP(Data[[#This Row],[currency]], 'Exchange Rates'!$A$1:$C$14, 3, 0)</f>
        <v>420</v>
      </c>
      <c r="V3143" s="7">
        <f>Data[[#This Row],[pledged]]*VLOOKUP(Data[[#This Row],[currency]], 'Exchange Rates'!$A$1:$C$14, 3, 0)</f>
        <v>216.72</v>
      </c>
    </row>
    <row r="3144" spans="1:22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1.6363636363636365E-2</v>
      </c>
      <c r="P3144" s="7">
        <f t="shared" si="297"/>
        <v>15</v>
      </c>
      <c r="Q3144" t="str">
        <f t="shared" si="298"/>
        <v>theater</v>
      </c>
      <c r="R3144" t="str">
        <f t="shared" si="299"/>
        <v>plays</v>
      </c>
      <c r="S3144" s="12">
        <f t="shared" si="294"/>
        <v>42783.513182870374</v>
      </c>
      <c r="T3144" s="12">
        <f t="shared" si="295"/>
        <v>42813.471516203703</v>
      </c>
      <c r="U3144" s="7">
        <f>Data[[#This Row],[goal]]*VLOOKUP(Data[[#This Row],[currency]], 'Exchange Rates'!$A$1:$C$14, 3, 0)</f>
        <v>2117.5</v>
      </c>
      <c r="V3144" s="7">
        <f>Data[[#This Row],[pledged]]*VLOOKUP(Data[[#This Row],[currency]], 'Exchange Rates'!$A$1:$C$14, 3, 0)</f>
        <v>34.65</v>
      </c>
    </row>
    <row r="3145" spans="1:22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 s="7">
        <f t="shared" si="297"/>
        <v>0</v>
      </c>
      <c r="Q3145" t="str">
        <f t="shared" si="298"/>
        <v>theater</v>
      </c>
      <c r="R3145" t="str">
        <f t="shared" si="299"/>
        <v>plays</v>
      </c>
      <c r="S3145" s="12">
        <f t="shared" si="294"/>
        <v>42808.358287037037</v>
      </c>
      <c r="T3145" s="12">
        <f t="shared" si="295"/>
        <v>42834.358287037037</v>
      </c>
      <c r="U3145" s="7">
        <f>Data[[#This Row],[goal]]*VLOOKUP(Data[[#This Row],[currency]], 'Exchange Rates'!$A$1:$C$14, 3, 0)</f>
        <v>539</v>
      </c>
      <c r="V3145" s="7">
        <f>Data[[#This Row],[pledged]]*VLOOKUP(Data[[#This Row],[currency]], 'Exchange Rates'!$A$1:$C$14, 3, 0)</f>
        <v>0</v>
      </c>
    </row>
    <row r="3146" spans="1:22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0.754</v>
      </c>
      <c r="P3146" s="7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2">
        <f t="shared" si="294"/>
        <v>42796.538275462968</v>
      </c>
      <c r="T3146" s="12">
        <f t="shared" si="295"/>
        <v>42813.25</v>
      </c>
      <c r="U3146" s="7">
        <f>Data[[#This Row],[goal]]*VLOOKUP(Data[[#This Row],[currency]], 'Exchange Rates'!$A$1:$C$14, 3, 0)</f>
        <v>10000</v>
      </c>
      <c r="V3146" s="7">
        <f>Data[[#This Row],[pledged]]*VLOOKUP(Data[[#This Row],[currency]], 'Exchange Rates'!$A$1:$C$14, 3, 0)</f>
        <v>7540</v>
      </c>
    </row>
    <row r="3147" spans="1:22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 s="7">
        <f t="shared" si="297"/>
        <v>0</v>
      </c>
      <c r="Q3147" t="str">
        <f t="shared" si="298"/>
        <v>theater</v>
      </c>
      <c r="R3147" t="str">
        <f t="shared" si="299"/>
        <v>plays</v>
      </c>
      <c r="S3147" s="12">
        <f t="shared" si="294"/>
        <v>42762.040902777779</v>
      </c>
      <c r="T3147" s="12">
        <f t="shared" si="295"/>
        <v>42821.999236111107</v>
      </c>
      <c r="U3147" s="7">
        <f>Data[[#This Row],[goal]]*VLOOKUP(Data[[#This Row],[currency]], 'Exchange Rates'!$A$1:$C$14, 3, 0)</f>
        <v>25000</v>
      </c>
      <c r="V3147" s="7">
        <f>Data[[#This Row],[pledged]]*VLOOKUP(Data[[#This Row],[currency]], 'Exchange Rates'!$A$1:$C$14, 3, 0)</f>
        <v>0</v>
      </c>
    </row>
    <row r="3148" spans="1:22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0.105</v>
      </c>
      <c r="P3148" s="7">
        <f t="shared" si="297"/>
        <v>437.5</v>
      </c>
      <c r="Q3148" t="str">
        <f t="shared" si="298"/>
        <v>theater</v>
      </c>
      <c r="R3148" t="str">
        <f t="shared" si="299"/>
        <v>plays</v>
      </c>
      <c r="S3148" s="12">
        <f t="shared" si="294"/>
        <v>42796.682476851856</v>
      </c>
      <c r="T3148" s="12">
        <f t="shared" si="295"/>
        <v>42841.640810185185</v>
      </c>
      <c r="U3148" s="7">
        <f>Data[[#This Row],[goal]]*VLOOKUP(Data[[#This Row],[currency]], 'Exchange Rates'!$A$1:$C$14, 3, 0)</f>
        <v>1057000</v>
      </c>
      <c r="V3148" s="7">
        <f>Data[[#This Row],[pledged]]*VLOOKUP(Data[[#This Row],[currency]], 'Exchange Rates'!$A$1:$C$14, 3, 0)</f>
        <v>110985</v>
      </c>
    </row>
    <row r="3149" spans="1:22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1.1752499999999999</v>
      </c>
      <c r="P3149" s="7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2">
        <f t="shared" si="294"/>
        <v>41909.969386574077</v>
      </c>
      <c r="T3149" s="12">
        <f t="shared" si="295"/>
        <v>41950.011053240742</v>
      </c>
      <c r="U3149" s="7">
        <f>Data[[#This Row],[goal]]*VLOOKUP(Data[[#This Row],[currency]], 'Exchange Rates'!$A$1:$C$14, 3, 0)</f>
        <v>20000</v>
      </c>
      <c r="V3149" s="7">
        <f>Data[[#This Row],[pledged]]*VLOOKUP(Data[[#This Row],[currency]], 'Exchange Rates'!$A$1:$C$14, 3, 0)</f>
        <v>23505</v>
      </c>
    </row>
    <row r="3150" spans="1:22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1.3116666666666668</v>
      </c>
      <c r="P3150" s="7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2">
        <f t="shared" si="294"/>
        <v>41891.665324074071</v>
      </c>
      <c r="T3150" s="12">
        <f t="shared" si="295"/>
        <v>41913.166666666664</v>
      </c>
      <c r="U3150" s="7">
        <f>Data[[#This Row],[goal]]*VLOOKUP(Data[[#This Row],[currency]], 'Exchange Rates'!$A$1:$C$14, 3, 0)</f>
        <v>1800</v>
      </c>
      <c r="V3150" s="7">
        <f>Data[[#This Row],[pledged]]*VLOOKUP(Data[[#This Row],[currency]], 'Exchange Rates'!$A$1:$C$14, 3, 0)</f>
        <v>2361</v>
      </c>
    </row>
    <row r="3151" spans="1:22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1.04</v>
      </c>
      <c r="P3151" s="7">
        <f t="shared" si="297"/>
        <v>52</v>
      </c>
      <c r="Q3151" t="str">
        <f t="shared" si="298"/>
        <v>theater</v>
      </c>
      <c r="R3151" t="str">
        <f t="shared" si="299"/>
        <v>plays</v>
      </c>
      <c r="S3151" s="12">
        <f t="shared" si="294"/>
        <v>41226.017361111109</v>
      </c>
      <c r="T3151" s="12">
        <f t="shared" si="295"/>
        <v>41250.083333333336</v>
      </c>
      <c r="U3151" s="7">
        <f>Data[[#This Row],[goal]]*VLOOKUP(Data[[#This Row],[currency]], 'Exchange Rates'!$A$1:$C$14, 3, 0)</f>
        <v>1250</v>
      </c>
      <c r="V3151" s="7">
        <f>Data[[#This Row],[pledged]]*VLOOKUP(Data[[#This Row],[currency]], 'Exchange Rates'!$A$1:$C$14, 3, 0)</f>
        <v>1300</v>
      </c>
    </row>
    <row r="3152" spans="1:22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1.01</v>
      </c>
      <c r="P3152" s="7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2">
        <f t="shared" si="294"/>
        <v>40478.263923611114</v>
      </c>
      <c r="T3152" s="12">
        <f t="shared" si="295"/>
        <v>40568.166666666664</v>
      </c>
      <c r="U3152" s="7">
        <f>Data[[#This Row],[goal]]*VLOOKUP(Data[[#This Row],[currency]], 'Exchange Rates'!$A$1:$C$14, 3, 0)</f>
        <v>3500</v>
      </c>
      <c r="V3152" s="7">
        <f>Data[[#This Row],[pledged]]*VLOOKUP(Data[[#This Row],[currency]], 'Exchange Rates'!$A$1:$C$14, 3, 0)</f>
        <v>3535</v>
      </c>
    </row>
    <row r="3153" spans="1:22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1.004</v>
      </c>
      <c r="P3153" s="7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2">
        <f t="shared" si="294"/>
        <v>41862.83997685185</v>
      </c>
      <c r="T3153" s="12">
        <f t="shared" si="295"/>
        <v>41892.83997685185</v>
      </c>
      <c r="U3153" s="7">
        <f>Data[[#This Row],[goal]]*VLOOKUP(Data[[#This Row],[currency]], 'Exchange Rates'!$A$1:$C$14, 3, 0)</f>
        <v>3500</v>
      </c>
      <c r="V3153" s="7">
        <f>Data[[#This Row],[pledged]]*VLOOKUP(Data[[#This Row],[currency]], 'Exchange Rates'!$A$1:$C$14, 3, 0)</f>
        <v>3514</v>
      </c>
    </row>
    <row r="3154" spans="1:22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1.0595454545454546</v>
      </c>
      <c r="P3154" s="7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2">
        <f t="shared" si="294"/>
        <v>41550.867673611108</v>
      </c>
      <c r="T3154" s="12">
        <f t="shared" si="295"/>
        <v>41580.867673611108</v>
      </c>
      <c r="U3154" s="7">
        <f>Data[[#This Row],[goal]]*VLOOKUP(Data[[#This Row],[currency]], 'Exchange Rates'!$A$1:$C$14, 3, 0)</f>
        <v>1694</v>
      </c>
      <c r="V3154" s="7">
        <f>Data[[#This Row],[pledged]]*VLOOKUP(Data[[#This Row],[currency]], 'Exchange Rates'!$A$1:$C$14, 3, 0)</f>
        <v>1794.8700000000001</v>
      </c>
    </row>
    <row r="3155" spans="1:22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3.3558333333333334</v>
      </c>
      <c r="P3155" s="7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2">
        <f t="shared" si="294"/>
        <v>40633.154363425929</v>
      </c>
      <c r="T3155" s="12">
        <f t="shared" si="295"/>
        <v>40664.207638888889</v>
      </c>
      <c r="U3155" s="7">
        <f>Data[[#This Row],[goal]]*VLOOKUP(Data[[#This Row],[currency]], 'Exchange Rates'!$A$1:$C$14, 3, 0)</f>
        <v>3000</v>
      </c>
      <c r="V3155" s="7">
        <f>Data[[#This Row],[pledged]]*VLOOKUP(Data[[#This Row],[currency]], 'Exchange Rates'!$A$1:$C$14, 3, 0)</f>
        <v>10067.5</v>
      </c>
    </row>
    <row r="3156" spans="1:22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1.1292857142857142</v>
      </c>
      <c r="P3156" s="7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2">
        <f t="shared" si="294"/>
        <v>40970.875671296293</v>
      </c>
      <c r="T3156" s="12">
        <f t="shared" si="295"/>
        <v>41000.834004629629</v>
      </c>
      <c r="U3156" s="7">
        <f>Data[[#This Row],[goal]]*VLOOKUP(Data[[#This Row],[currency]], 'Exchange Rates'!$A$1:$C$14, 3, 0)</f>
        <v>7000</v>
      </c>
      <c r="V3156" s="7">
        <f>Data[[#This Row],[pledged]]*VLOOKUP(Data[[#This Row],[currency]], 'Exchange Rates'!$A$1:$C$14, 3, 0)</f>
        <v>7905</v>
      </c>
    </row>
    <row r="3157" spans="1:22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1.885046</v>
      </c>
      <c r="P3157" s="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2">
        <f t="shared" si="294"/>
        <v>41233.499131944445</v>
      </c>
      <c r="T3157" s="12">
        <f t="shared" si="295"/>
        <v>41263.499131944445</v>
      </c>
      <c r="U3157" s="7">
        <f>Data[[#This Row],[goal]]*VLOOKUP(Data[[#This Row],[currency]], 'Exchange Rates'!$A$1:$C$14, 3, 0)</f>
        <v>3850</v>
      </c>
      <c r="V3157" s="7">
        <f>Data[[#This Row],[pledged]]*VLOOKUP(Data[[#This Row],[currency]], 'Exchange Rates'!$A$1:$C$14, 3, 0)</f>
        <v>7257.4270999999999</v>
      </c>
    </row>
    <row r="3158" spans="1:22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1.0181818181818181</v>
      </c>
      <c r="P3158" s="7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2">
        <f t="shared" si="294"/>
        <v>41026.953055555554</v>
      </c>
      <c r="T3158" s="12">
        <f t="shared" si="295"/>
        <v>41061.953055555554</v>
      </c>
      <c r="U3158" s="7">
        <f>Data[[#This Row],[goal]]*VLOOKUP(Data[[#This Row],[currency]], 'Exchange Rates'!$A$1:$C$14, 3, 0)</f>
        <v>5500</v>
      </c>
      <c r="V3158" s="7">
        <f>Data[[#This Row],[pledged]]*VLOOKUP(Data[[#This Row],[currency]], 'Exchange Rates'!$A$1:$C$14, 3, 0)</f>
        <v>5600</v>
      </c>
    </row>
    <row r="3159" spans="1:22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1.01</v>
      </c>
      <c r="P3159" s="7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2">
        <f t="shared" si="294"/>
        <v>41829.788252314815</v>
      </c>
      <c r="T3159" s="12">
        <f t="shared" si="295"/>
        <v>41839.208333333336</v>
      </c>
      <c r="U3159" s="7">
        <f>Data[[#This Row],[goal]]*VLOOKUP(Data[[#This Row],[currency]], 'Exchange Rates'!$A$1:$C$14, 3, 0)</f>
        <v>4000</v>
      </c>
      <c r="V3159" s="7">
        <f>Data[[#This Row],[pledged]]*VLOOKUP(Data[[#This Row],[currency]], 'Exchange Rates'!$A$1:$C$14, 3, 0)</f>
        <v>4040</v>
      </c>
    </row>
    <row r="3160" spans="1:22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1.1399999999999999</v>
      </c>
      <c r="P3160" s="7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2">
        <f t="shared" si="294"/>
        <v>41447.839722222219</v>
      </c>
      <c r="T3160" s="12">
        <f t="shared" si="295"/>
        <v>41477.839722222219</v>
      </c>
      <c r="U3160" s="7">
        <f>Data[[#This Row],[goal]]*VLOOKUP(Data[[#This Row],[currency]], 'Exchange Rates'!$A$1:$C$14, 3, 0)</f>
        <v>5000</v>
      </c>
      <c r="V3160" s="7">
        <f>Data[[#This Row],[pledged]]*VLOOKUP(Data[[#This Row],[currency]], 'Exchange Rates'!$A$1:$C$14, 3, 0)</f>
        <v>5700</v>
      </c>
    </row>
    <row r="3161" spans="1:22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1.3348133333333334</v>
      </c>
      <c r="P3161" s="7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2">
        <f t="shared" si="294"/>
        <v>40884.066678240742</v>
      </c>
      <c r="T3161" s="12">
        <f t="shared" si="295"/>
        <v>40926.958333333336</v>
      </c>
      <c r="U3161" s="7">
        <f>Data[[#This Row],[goal]]*VLOOKUP(Data[[#This Row],[currency]], 'Exchange Rates'!$A$1:$C$14, 3, 0)</f>
        <v>1500</v>
      </c>
      <c r="V3161" s="7">
        <f>Data[[#This Row],[pledged]]*VLOOKUP(Data[[#This Row],[currency]], 'Exchange Rates'!$A$1:$C$14, 3, 0)</f>
        <v>2002.22</v>
      </c>
    </row>
    <row r="3162" spans="1:22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1.0153333333333334</v>
      </c>
      <c r="P3162" s="7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2">
        <f t="shared" si="294"/>
        <v>41841.26489583333</v>
      </c>
      <c r="T3162" s="12">
        <f t="shared" si="295"/>
        <v>41864.207638888889</v>
      </c>
      <c r="U3162" s="7">
        <f>Data[[#This Row],[goal]]*VLOOKUP(Data[[#This Row],[currency]], 'Exchange Rates'!$A$1:$C$14, 3, 0)</f>
        <v>4500</v>
      </c>
      <c r="V3162" s="7">
        <f>Data[[#This Row],[pledged]]*VLOOKUP(Data[[#This Row],[currency]], 'Exchange Rates'!$A$1:$C$14, 3, 0)</f>
        <v>4569</v>
      </c>
    </row>
    <row r="3163" spans="1:22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1.0509999999999999</v>
      </c>
      <c r="P3163" s="7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2">
        <f t="shared" si="294"/>
        <v>41897.536134259259</v>
      </c>
      <c r="T3163" s="12">
        <f t="shared" si="295"/>
        <v>41927.536134259259</v>
      </c>
      <c r="U3163" s="7">
        <f>Data[[#This Row],[goal]]*VLOOKUP(Data[[#This Row],[currency]], 'Exchange Rates'!$A$1:$C$14, 3, 0)</f>
        <v>1540</v>
      </c>
      <c r="V3163" s="7">
        <f>Data[[#This Row],[pledged]]*VLOOKUP(Data[[#This Row],[currency]], 'Exchange Rates'!$A$1:$C$14, 3, 0)</f>
        <v>1618.54</v>
      </c>
    </row>
    <row r="3164" spans="1:22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1.2715000000000001</v>
      </c>
      <c r="P3164" s="7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2">
        <f t="shared" si="294"/>
        <v>41799.685902777775</v>
      </c>
      <c r="T3164" s="12">
        <f t="shared" si="295"/>
        <v>41827.083333333336</v>
      </c>
      <c r="U3164" s="7">
        <f>Data[[#This Row],[goal]]*VLOOKUP(Data[[#This Row],[currency]], 'Exchange Rates'!$A$1:$C$14, 3, 0)</f>
        <v>4000</v>
      </c>
      <c r="V3164" s="7">
        <f>Data[[#This Row],[pledged]]*VLOOKUP(Data[[#This Row],[currency]], 'Exchange Rates'!$A$1:$C$14, 3, 0)</f>
        <v>5086</v>
      </c>
    </row>
    <row r="3165" spans="1:22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1.1115384615384616</v>
      </c>
      <c r="P3165" s="7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2">
        <f t="shared" si="294"/>
        <v>41775.753761574073</v>
      </c>
      <c r="T3165" s="12">
        <f t="shared" si="295"/>
        <v>41805.753761574073</v>
      </c>
      <c r="U3165" s="7">
        <f>Data[[#This Row],[goal]]*VLOOKUP(Data[[#This Row],[currency]], 'Exchange Rates'!$A$1:$C$14, 3, 0)</f>
        <v>13000</v>
      </c>
      <c r="V3165" s="7">
        <f>Data[[#This Row],[pledged]]*VLOOKUP(Data[[#This Row],[currency]], 'Exchange Rates'!$A$1:$C$14, 3, 0)</f>
        <v>14450</v>
      </c>
    </row>
    <row r="3166" spans="1:22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1.0676000000000001</v>
      </c>
      <c r="P3166" s="7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2">
        <f t="shared" si="294"/>
        <v>41766.80572916667</v>
      </c>
      <c r="T3166" s="12">
        <f t="shared" si="295"/>
        <v>41799.80572916667</v>
      </c>
      <c r="U3166" s="7">
        <f>Data[[#This Row],[goal]]*VLOOKUP(Data[[#This Row],[currency]], 'Exchange Rates'!$A$1:$C$14, 3, 0)</f>
        <v>2500</v>
      </c>
      <c r="V3166" s="7">
        <f>Data[[#This Row],[pledged]]*VLOOKUP(Data[[#This Row],[currency]], 'Exchange Rates'!$A$1:$C$14, 3, 0)</f>
        <v>2669</v>
      </c>
    </row>
    <row r="3167" spans="1:22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1.6266666666666667</v>
      </c>
      <c r="P3167" s="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2">
        <f t="shared" si="294"/>
        <v>40644.159259259257</v>
      </c>
      <c r="T3167" s="12">
        <f t="shared" si="295"/>
        <v>40666.165972222225</v>
      </c>
      <c r="U3167" s="7">
        <f>Data[[#This Row],[goal]]*VLOOKUP(Data[[#This Row],[currency]], 'Exchange Rates'!$A$1:$C$14, 3, 0)</f>
        <v>750</v>
      </c>
      <c r="V3167" s="7">
        <f>Data[[#This Row],[pledged]]*VLOOKUP(Data[[#This Row],[currency]], 'Exchange Rates'!$A$1:$C$14, 3, 0)</f>
        <v>1220</v>
      </c>
    </row>
    <row r="3168" spans="1:22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1.6022808571428573</v>
      </c>
      <c r="P3168" s="7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2">
        <f t="shared" si="294"/>
        <v>41940.69158564815</v>
      </c>
      <c r="T3168" s="12">
        <f t="shared" si="295"/>
        <v>41969.332638888889</v>
      </c>
      <c r="U3168" s="7">
        <f>Data[[#This Row],[goal]]*VLOOKUP(Data[[#This Row],[currency]], 'Exchange Rates'!$A$1:$C$14, 3, 0)</f>
        <v>35000</v>
      </c>
      <c r="V3168" s="7">
        <f>Data[[#This Row],[pledged]]*VLOOKUP(Data[[#This Row],[currency]], 'Exchange Rates'!$A$1:$C$14, 3, 0)</f>
        <v>56079.83</v>
      </c>
    </row>
    <row r="3169" spans="1:22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1.1616666666666666</v>
      </c>
      <c r="P3169" s="7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2">
        <f t="shared" si="294"/>
        <v>41839.175706018519</v>
      </c>
      <c r="T3169" s="12">
        <f t="shared" si="295"/>
        <v>41853.175706018519</v>
      </c>
      <c r="U3169" s="7">
        <f>Data[[#This Row],[goal]]*VLOOKUP(Data[[#This Row],[currency]], 'Exchange Rates'!$A$1:$C$14, 3, 0)</f>
        <v>3000</v>
      </c>
      <c r="V3169" s="7">
        <f>Data[[#This Row],[pledged]]*VLOOKUP(Data[[#This Row],[currency]], 'Exchange Rates'!$A$1:$C$14, 3, 0)</f>
        <v>3485</v>
      </c>
    </row>
    <row r="3170" spans="1:22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1.242</v>
      </c>
      <c r="P3170" s="7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2">
        <f t="shared" si="294"/>
        <v>41772.105937500004</v>
      </c>
      <c r="T3170" s="12">
        <f t="shared" si="295"/>
        <v>41803.916666666664</v>
      </c>
      <c r="U3170" s="7">
        <f>Data[[#This Row],[goal]]*VLOOKUP(Data[[#This Row],[currency]], 'Exchange Rates'!$A$1:$C$14, 3, 0)</f>
        <v>2500</v>
      </c>
      <c r="V3170" s="7">
        <f>Data[[#This Row],[pledged]]*VLOOKUP(Data[[#This Row],[currency]], 'Exchange Rates'!$A$1:$C$14, 3, 0)</f>
        <v>3105</v>
      </c>
    </row>
    <row r="3171" spans="1:22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1.030125</v>
      </c>
      <c r="P3171" s="7">
        <f t="shared" si="297"/>
        <v>100.5</v>
      </c>
      <c r="Q3171" t="str">
        <f t="shared" si="298"/>
        <v>theater</v>
      </c>
      <c r="R3171" t="str">
        <f t="shared" si="299"/>
        <v>plays</v>
      </c>
      <c r="S3171" s="12">
        <f t="shared" si="294"/>
        <v>41591.737974537034</v>
      </c>
      <c r="T3171" s="12">
        <f t="shared" si="295"/>
        <v>41621.207638888889</v>
      </c>
      <c r="U3171" s="7">
        <f>Data[[#This Row],[goal]]*VLOOKUP(Data[[#This Row],[currency]], 'Exchange Rates'!$A$1:$C$14, 3, 0)</f>
        <v>8000</v>
      </c>
      <c r="V3171" s="7">
        <f>Data[[#This Row],[pledged]]*VLOOKUP(Data[[#This Row],[currency]], 'Exchange Rates'!$A$1:$C$14, 3, 0)</f>
        <v>8241</v>
      </c>
    </row>
    <row r="3172" spans="1:22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1.1225000000000001</v>
      </c>
      <c r="P3172" s="7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2">
        <f t="shared" si="294"/>
        <v>41789.080370370371</v>
      </c>
      <c r="T3172" s="12">
        <f t="shared" si="295"/>
        <v>41822.166666666664</v>
      </c>
      <c r="U3172" s="7">
        <f>Data[[#This Row],[goal]]*VLOOKUP(Data[[#This Row],[currency]], 'Exchange Rates'!$A$1:$C$14, 3, 0)</f>
        <v>2000</v>
      </c>
      <c r="V3172" s="7">
        <f>Data[[#This Row],[pledged]]*VLOOKUP(Data[[#This Row],[currency]], 'Exchange Rates'!$A$1:$C$14, 3, 0)</f>
        <v>2245</v>
      </c>
    </row>
    <row r="3173" spans="1:22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1.0881428571428571</v>
      </c>
      <c r="P3173" s="7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2">
        <f t="shared" si="294"/>
        <v>42466.608310185184</v>
      </c>
      <c r="T3173" s="12">
        <f t="shared" si="295"/>
        <v>42496.608310185184</v>
      </c>
      <c r="U3173" s="7">
        <f>Data[[#This Row],[goal]]*VLOOKUP(Data[[#This Row],[currency]], 'Exchange Rates'!$A$1:$C$14, 3, 0)</f>
        <v>5390</v>
      </c>
      <c r="V3173" s="7">
        <f>Data[[#This Row],[pledged]]*VLOOKUP(Data[[#This Row],[currency]], 'Exchange Rates'!$A$1:$C$14, 3, 0)</f>
        <v>5865.09</v>
      </c>
    </row>
    <row r="3174" spans="1:22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1.1499999999999999</v>
      </c>
      <c r="P3174" s="7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2">
        <f t="shared" si="294"/>
        <v>40923.729953703703</v>
      </c>
      <c r="T3174" s="12">
        <f t="shared" si="295"/>
        <v>40953.729953703703</v>
      </c>
      <c r="U3174" s="7">
        <f>Data[[#This Row],[goal]]*VLOOKUP(Data[[#This Row],[currency]], 'Exchange Rates'!$A$1:$C$14, 3, 0)</f>
        <v>2000</v>
      </c>
      <c r="V3174" s="7">
        <f>Data[[#This Row],[pledged]]*VLOOKUP(Data[[#This Row],[currency]], 'Exchange Rates'!$A$1:$C$14, 3, 0)</f>
        <v>2300</v>
      </c>
    </row>
    <row r="3175" spans="1:22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1.03</v>
      </c>
      <c r="P3175" s="7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2">
        <f t="shared" si="294"/>
        <v>41878.878379629627</v>
      </c>
      <c r="T3175" s="12">
        <f t="shared" si="295"/>
        <v>41908.878379629627</v>
      </c>
      <c r="U3175" s="7">
        <f>Data[[#This Row],[goal]]*VLOOKUP(Data[[#This Row],[currency]], 'Exchange Rates'!$A$1:$C$14, 3, 0)</f>
        <v>10000</v>
      </c>
      <c r="V3175" s="7">
        <f>Data[[#This Row],[pledged]]*VLOOKUP(Data[[#This Row],[currency]], 'Exchange Rates'!$A$1:$C$14, 3, 0)</f>
        <v>10300</v>
      </c>
    </row>
    <row r="3176" spans="1:22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1.0113333333333334</v>
      </c>
      <c r="P3176" s="7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2">
        <f t="shared" si="294"/>
        <v>41862.864675925928</v>
      </c>
      <c r="T3176" s="12">
        <f t="shared" si="295"/>
        <v>41876.864675925928</v>
      </c>
      <c r="U3176" s="7">
        <f>Data[[#This Row],[goal]]*VLOOKUP(Data[[#This Row],[currency]], 'Exchange Rates'!$A$1:$C$14, 3, 0)</f>
        <v>3000</v>
      </c>
      <c r="V3176" s="7">
        <f>Data[[#This Row],[pledged]]*VLOOKUP(Data[[#This Row],[currency]], 'Exchange Rates'!$A$1:$C$14, 3, 0)</f>
        <v>3034</v>
      </c>
    </row>
    <row r="3177" spans="1:22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1.0955999999999999</v>
      </c>
      <c r="P3177" s="7">
        <f t="shared" si="297"/>
        <v>91.3</v>
      </c>
      <c r="Q3177" t="str">
        <f t="shared" si="298"/>
        <v>theater</v>
      </c>
      <c r="R3177" t="str">
        <f t="shared" si="299"/>
        <v>plays</v>
      </c>
      <c r="S3177" s="12">
        <f t="shared" si="294"/>
        <v>40531.886886574073</v>
      </c>
      <c r="T3177" s="12">
        <f t="shared" si="295"/>
        <v>40591.886886574073</v>
      </c>
      <c r="U3177" s="7">
        <f>Data[[#This Row],[goal]]*VLOOKUP(Data[[#This Row],[currency]], 'Exchange Rates'!$A$1:$C$14, 3, 0)</f>
        <v>5000</v>
      </c>
      <c r="V3177" s="7">
        <f>Data[[#This Row],[pledged]]*VLOOKUP(Data[[#This Row],[currency]], 'Exchange Rates'!$A$1:$C$14, 3, 0)</f>
        <v>5478</v>
      </c>
    </row>
    <row r="3178" spans="1:22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1.148421052631579</v>
      </c>
      <c r="P3178" s="7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2">
        <f t="shared" si="294"/>
        <v>41477.930914351848</v>
      </c>
      <c r="T3178" s="12">
        <f t="shared" si="295"/>
        <v>41504.625</v>
      </c>
      <c r="U3178" s="7">
        <f>Data[[#This Row],[goal]]*VLOOKUP(Data[[#This Row],[currency]], 'Exchange Rates'!$A$1:$C$14, 3, 0)</f>
        <v>1900</v>
      </c>
      <c r="V3178" s="7">
        <f>Data[[#This Row],[pledged]]*VLOOKUP(Data[[#This Row],[currency]], 'Exchange Rates'!$A$1:$C$14, 3, 0)</f>
        <v>2182</v>
      </c>
    </row>
    <row r="3179" spans="1:22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1.1739999999999999</v>
      </c>
      <c r="P3179" s="7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2">
        <f t="shared" si="294"/>
        <v>41781.666770833333</v>
      </c>
      <c r="T3179" s="12">
        <f t="shared" si="295"/>
        <v>41811.666770833333</v>
      </c>
      <c r="U3179" s="7">
        <f>Data[[#This Row],[goal]]*VLOOKUP(Data[[#This Row],[currency]], 'Exchange Rates'!$A$1:$C$14, 3, 0)</f>
        <v>2500</v>
      </c>
      <c r="V3179" s="7">
        <f>Data[[#This Row],[pledged]]*VLOOKUP(Data[[#This Row],[currency]], 'Exchange Rates'!$A$1:$C$14, 3, 0)</f>
        <v>2935</v>
      </c>
    </row>
    <row r="3180" spans="1:22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1.7173333333333334</v>
      </c>
      <c r="P3180" s="7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2">
        <f t="shared" si="294"/>
        <v>41806.605034722219</v>
      </c>
      <c r="T3180" s="12">
        <f t="shared" si="295"/>
        <v>41836.605034722219</v>
      </c>
      <c r="U3180" s="7">
        <f>Data[[#This Row],[goal]]*VLOOKUP(Data[[#This Row],[currency]], 'Exchange Rates'!$A$1:$C$14, 3, 0)</f>
        <v>1155</v>
      </c>
      <c r="V3180" s="7">
        <f>Data[[#This Row],[pledged]]*VLOOKUP(Data[[#This Row],[currency]], 'Exchange Rates'!$A$1:$C$14, 3, 0)</f>
        <v>1983.52</v>
      </c>
    </row>
    <row r="3181" spans="1:22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1.1416238095238094</v>
      </c>
      <c r="P3181" s="7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2">
        <f t="shared" si="294"/>
        <v>41375.702210648145</v>
      </c>
      <c r="T3181" s="12">
        <f t="shared" si="295"/>
        <v>41400.702210648145</v>
      </c>
      <c r="U3181" s="7">
        <f>Data[[#This Row],[goal]]*VLOOKUP(Data[[#This Row],[currency]], 'Exchange Rates'!$A$1:$C$14, 3, 0)</f>
        <v>4200</v>
      </c>
      <c r="V3181" s="7">
        <f>Data[[#This Row],[pledged]]*VLOOKUP(Data[[#This Row],[currency]], 'Exchange Rates'!$A$1:$C$14, 3, 0)</f>
        <v>4794.82</v>
      </c>
    </row>
    <row r="3182" spans="1:22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1.1975</v>
      </c>
      <c r="P3182" s="7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2">
        <f t="shared" si="294"/>
        <v>41780.412604166668</v>
      </c>
      <c r="T3182" s="12">
        <f t="shared" si="295"/>
        <v>41810.412604166668</v>
      </c>
      <c r="U3182" s="7">
        <f>Data[[#This Row],[goal]]*VLOOKUP(Data[[#This Row],[currency]], 'Exchange Rates'!$A$1:$C$14, 3, 0)</f>
        <v>924</v>
      </c>
      <c r="V3182" s="7">
        <f>Data[[#This Row],[pledged]]*VLOOKUP(Data[[#This Row],[currency]], 'Exchange Rates'!$A$1:$C$14, 3, 0)</f>
        <v>1106.49</v>
      </c>
    </row>
    <row r="3183" spans="1:22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1.0900000000000001</v>
      </c>
      <c r="P3183" s="7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2">
        <f t="shared" si="294"/>
        <v>41779.310034722221</v>
      </c>
      <c r="T3183" s="12">
        <f t="shared" si="295"/>
        <v>41805.666666666664</v>
      </c>
      <c r="U3183" s="7">
        <f>Data[[#This Row],[goal]]*VLOOKUP(Data[[#This Row],[currency]], 'Exchange Rates'!$A$1:$C$14, 3, 0)</f>
        <v>385</v>
      </c>
      <c r="V3183" s="7">
        <f>Data[[#This Row],[pledged]]*VLOOKUP(Data[[#This Row],[currency]], 'Exchange Rates'!$A$1:$C$14, 3, 0)</f>
        <v>419.65000000000003</v>
      </c>
    </row>
    <row r="3184" spans="1:22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1.0088571428571429</v>
      </c>
      <c r="P3184" s="7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2">
        <f t="shared" si="294"/>
        <v>40883.949317129627</v>
      </c>
      <c r="T3184" s="12">
        <f t="shared" si="295"/>
        <v>40939.708333333336</v>
      </c>
      <c r="U3184" s="7">
        <f>Data[[#This Row],[goal]]*VLOOKUP(Data[[#This Row],[currency]], 'Exchange Rates'!$A$1:$C$14, 3, 0)</f>
        <v>7000</v>
      </c>
      <c r="V3184" s="7">
        <f>Data[[#This Row],[pledged]]*VLOOKUP(Data[[#This Row],[currency]], 'Exchange Rates'!$A$1:$C$14, 3, 0)</f>
        <v>7062</v>
      </c>
    </row>
    <row r="3185" spans="1:22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1.0900000000000001</v>
      </c>
      <c r="P3185" s="7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2">
        <f t="shared" si="294"/>
        <v>41491.79478009259</v>
      </c>
      <c r="T3185" s="12">
        <f t="shared" si="295"/>
        <v>41509.79478009259</v>
      </c>
      <c r="U3185" s="7">
        <f>Data[[#This Row],[goal]]*VLOOKUP(Data[[#This Row],[currency]], 'Exchange Rates'!$A$1:$C$14, 3, 0)</f>
        <v>2500</v>
      </c>
      <c r="V3185" s="7">
        <f>Data[[#This Row],[pledged]]*VLOOKUP(Data[[#This Row],[currency]], 'Exchange Rates'!$A$1:$C$14, 3, 0)</f>
        <v>2725</v>
      </c>
    </row>
    <row r="3186" spans="1:22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1.0720930232558139</v>
      </c>
      <c r="P3186" s="7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2">
        <f t="shared" si="294"/>
        <v>41791.993414351848</v>
      </c>
      <c r="T3186" s="12">
        <f t="shared" si="295"/>
        <v>41821.993414351848</v>
      </c>
      <c r="U3186" s="7">
        <f>Data[[#This Row],[goal]]*VLOOKUP(Data[[#This Row],[currency]], 'Exchange Rates'!$A$1:$C$14, 3, 0)</f>
        <v>4300</v>
      </c>
      <c r="V3186" s="7">
        <f>Data[[#This Row],[pledged]]*VLOOKUP(Data[[#This Row],[currency]], 'Exchange Rates'!$A$1:$C$14, 3, 0)</f>
        <v>4610</v>
      </c>
    </row>
    <row r="3187" spans="1:22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</v>
      </c>
      <c r="P3187" s="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2">
        <f t="shared" si="294"/>
        <v>41829.977326388893</v>
      </c>
      <c r="T3187" s="12">
        <f t="shared" si="295"/>
        <v>41836.977326388893</v>
      </c>
      <c r="U3187" s="7">
        <f>Data[[#This Row],[goal]]*VLOOKUP(Data[[#This Row],[currency]], 'Exchange Rates'!$A$1:$C$14, 3, 0)</f>
        <v>770</v>
      </c>
      <c r="V3187" s="7">
        <f>Data[[#This Row],[pledged]]*VLOOKUP(Data[[#This Row],[currency]], 'Exchange Rates'!$A$1:$C$14, 3, 0)</f>
        <v>770</v>
      </c>
    </row>
    <row r="3188" spans="1:22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1.0218750000000001</v>
      </c>
      <c r="P3188" s="7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2">
        <f t="shared" si="294"/>
        <v>41868.924050925925</v>
      </c>
      <c r="T3188" s="12">
        <f t="shared" si="295"/>
        <v>41898.875</v>
      </c>
      <c r="U3188" s="7">
        <f>Data[[#This Row],[goal]]*VLOOKUP(Data[[#This Row],[currency]], 'Exchange Rates'!$A$1:$C$14, 3, 0)</f>
        <v>2464</v>
      </c>
      <c r="V3188" s="7">
        <f>Data[[#This Row],[pledged]]*VLOOKUP(Data[[#This Row],[currency]], 'Exchange Rates'!$A$1:$C$14, 3, 0)</f>
        <v>2517.9</v>
      </c>
    </row>
    <row r="3189" spans="1:22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1.1629333333333334</v>
      </c>
      <c r="P3189" s="7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2">
        <f t="shared" si="294"/>
        <v>41835.666354166664</v>
      </c>
      <c r="T3189" s="12">
        <f t="shared" si="295"/>
        <v>41855.666354166664</v>
      </c>
      <c r="U3189" s="7">
        <f>Data[[#This Row],[goal]]*VLOOKUP(Data[[#This Row],[currency]], 'Exchange Rates'!$A$1:$C$14, 3, 0)</f>
        <v>15000</v>
      </c>
      <c r="V3189" s="7">
        <f>Data[[#This Row],[pledged]]*VLOOKUP(Data[[#This Row],[currency]], 'Exchange Rates'!$A$1:$C$14, 3, 0)</f>
        <v>17444</v>
      </c>
    </row>
    <row r="3190" spans="1:22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0.65</v>
      </c>
      <c r="P3190" s="7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2">
        <f t="shared" si="294"/>
        <v>42144.415532407409</v>
      </c>
      <c r="T3190" s="12">
        <f t="shared" si="295"/>
        <v>42165.415532407409</v>
      </c>
      <c r="U3190" s="7">
        <f>Data[[#This Row],[goal]]*VLOOKUP(Data[[#This Row],[currency]], 'Exchange Rates'!$A$1:$C$14, 3, 0)</f>
        <v>154</v>
      </c>
      <c r="V3190" s="7">
        <f>Data[[#This Row],[pledged]]*VLOOKUP(Data[[#This Row],[currency]], 'Exchange Rates'!$A$1:$C$14, 3, 0)</f>
        <v>100.10000000000001</v>
      </c>
    </row>
    <row r="3191" spans="1:22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0.12327272727272727</v>
      </c>
      <c r="P3191" s="7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2">
        <f t="shared" si="294"/>
        <v>42118.346435185187</v>
      </c>
      <c r="T3191" s="12">
        <f t="shared" si="295"/>
        <v>42148.346435185187</v>
      </c>
      <c r="U3191" s="7">
        <f>Data[[#This Row],[goal]]*VLOOKUP(Data[[#This Row],[currency]], 'Exchange Rates'!$A$1:$C$14, 3, 0)</f>
        <v>483449.99999999994</v>
      </c>
      <c r="V3191" s="7">
        <f>Data[[#This Row],[pledged]]*VLOOKUP(Data[[#This Row],[currency]], 'Exchange Rates'!$A$1:$C$14, 3, 0)</f>
        <v>59596.2</v>
      </c>
    </row>
    <row r="3192" spans="1:22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 s="7">
        <f t="shared" si="297"/>
        <v>0</v>
      </c>
      <c r="Q3192" t="str">
        <f t="shared" si="298"/>
        <v>theater</v>
      </c>
      <c r="R3192" t="str">
        <f t="shared" si="299"/>
        <v>musical</v>
      </c>
      <c r="S3192" s="12">
        <f t="shared" si="294"/>
        <v>42683.151331018518</v>
      </c>
      <c r="T3192" s="12">
        <f t="shared" si="295"/>
        <v>42713.192997685182</v>
      </c>
      <c r="U3192" s="7">
        <f>Data[[#This Row],[goal]]*VLOOKUP(Data[[#This Row],[currency]], 'Exchange Rates'!$A$1:$C$14, 3, 0)</f>
        <v>5280</v>
      </c>
      <c r="V3192" s="7">
        <f>Data[[#This Row],[pledged]]*VLOOKUP(Data[[#This Row],[currency]], 'Exchange Rates'!$A$1:$C$14, 3, 0)</f>
        <v>0</v>
      </c>
    </row>
    <row r="3193" spans="1:22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4.0266666666666666E-2</v>
      </c>
      <c r="P3193" s="7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2">
        <f t="shared" si="294"/>
        <v>42538.755428240736</v>
      </c>
      <c r="T3193" s="12">
        <f t="shared" si="295"/>
        <v>42598.755428240736</v>
      </c>
      <c r="U3193" s="7">
        <f>Data[[#This Row],[goal]]*VLOOKUP(Data[[#This Row],[currency]], 'Exchange Rates'!$A$1:$C$14, 3, 0)</f>
        <v>3750</v>
      </c>
      <c r="V3193" s="7">
        <f>Data[[#This Row],[pledged]]*VLOOKUP(Data[[#This Row],[currency]], 'Exchange Rates'!$A$1:$C$14, 3, 0)</f>
        <v>151</v>
      </c>
    </row>
    <row r="3194" spans="1:22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1.0200000000000001E-2</v>
      </c>
      <c r="P3194" s="7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2">
        <f t="shared" si="294"/>
        <v>42018.94049768518</v>
      </c>
      <c r="T3194" s="12">
        <f t="shared" si="295"/>
        <v>42063.916666666672</v>
      </c>
      <c r="U3194" s="7">
        <f>Data[[#This Row],[goal]]*VLOOKUP(Data[[#This Row],[currency]], 'Exchange Rates'!$A$1:$C$14, 3, 0)</f>
        <v>7700</v>
      </c>
      <c r="V3194" s="7">
        <f>Data[[#This Row],[pledged]]*VLOOKUP(Data[[#This Row],[currency]], 'Exchange Rates'!$A$1:$C$14, 3, 0)</f>
        <v>78.540000000000006</v>
      </c>
    </row>
    <row r="3195" spans="1:22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0.1174</v>
      </c>
      <c r="P3195" s="7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2">
        <f t="shared" si="294"/>
        <v>42010.968240740738</v>
      </c>
      <c r="T3195" s="12">
        <f t="shared" si="295"/>
        <v>42055.968240740738</v>
      </c>
      <c r="U3195" s="7">
        <f>Data[[#This Row],[goal]]*VLOOKUP(Data[[#This Row],[currency]], 'Exchange Rates'!$A$1:$C$14, 3, 0)</f>
        <v>3850</v>
      </c>
      <c r="V3195" s="7">
        <f>Data[[#This Row],[pledged]]*VLOOKUP(Data[[#This Row],[currency]], 'Exchange Rates'!$A$1:$C$14, 3, 0)</f>
        <v>451.99</v>
      </c>
    </row>
    <row r="3196" spans="1:22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 s="7">
        <f t="shared" si="297"/>
        <v>0</v>
      </c>
      <c r="Q3196" t="str">
        <f t="shared" si="298"/>
        <v>theater</v>
      </c>
      <c r="R3196" t="str">
        <f t="shared" si="299"/>
        <v>musical</v>
      </c>
      <c r="S3196" s="12">
        <f t="shared" si="294"/>
        <v>42182.062476851846</v>
      </c>
      <c r="T3196" s="12">
        <f t="shared" si="295"/>
        <v>42212.062476851846</v>
      </c>
      <c r="U3196" s="7">
        <f>Data[[#This Row],[goal]]*VLOOKUP(Data[[#This Row],[currency]], 'Exchange Rates'!$A$1:$C$14, 3, 0)</f>
        <v>11000</v>
      </c>
      <c r="V3196" s="7">
        <f>Data[[#This Row],[pledged]]*VLOOKUP(Data[[#This Row],[currency]], 'Exchange Rates'!$A$1:$C$14, 3, 0)</f>
        <v>0</v>
      </c>
    </row>
    <row r="3197" spans="1:22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0.59142857142857141</v>
      </c>
      <c r="P3197" s="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2">
        <f t="shared" si="294"/>
        <v>42017.594236111108</v>
      </c>
      <c r="T3197" s="12">
        <f t="shared" si="295"/>
        <v>42047.594236111108</v>
      </c>
      <c r="U3197" s="7">
        <f>Data[[#This Row],[goal]]*VLOOKUP(Data[[#This Row],[currency]], 'Exchange Rates'!$A$1:$C$14, 3, 0)</f>
        <v>3500</v>
      </c>
      <c r="V3197" s="7">
        <f>Data[[#This Row],[pledged]]*VLOOKUP(Data[[#This Row],[currency]], 'Exchange Rates'!$A$1:$C$14, 3, 0)</f>
        <v>2070</v>
      </c>
    </row>
    <row r="3198" spans="1:22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5.9999999999999995E-4</v>
      </c>
      <c r="P3198" s="7">
        <f t="shared" si="297"/>
        <v>300</v>
      </c>
      <c r="Q3198" t="str">
        <f t="shared" si="298"/>
        <v>theater</v>
      </c>
      <c r="R3198" t="str">
        <f t="shared" si="299"/>
        <v>musical</v>
      </c>
      <c r="S3198" s="12">
        <f t="shared" si="294"/>
        <v>42157.598090277781</v>
      </c>
      <c r="T3198" s="12">
        <f t="shared" si="295"/>
        <v>42217.583333333328</v>
      </c>
      <c r="U3198" s="7">
        <f>Data[[#This Row],[goal]]*VLOOKUP(Data[[#This Row],[currency]], 'Exchange Rates'!$A$1:$C$14, 3, 0)</f>
        <v>3000000</v>
      </c>
      <c r="V3198" s="7">
        <f>Data[[#This Row],[pledged]]*VLOOKUP(Data[[#This Row],[currency]], 'Exchange Rates'!$A$1:$C$14, 3, 0)</f>
        <v>1800</v>
      </c>
    </row>
    <row r="3199" spans="1:22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0.1145</v>
      </c>
      <c r="P3199" s="7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2">
        <f t="shared" si="294"/>
        <v>42009.493263888886</v>
      </c>
      <c r="T3199" s="12">
        <f t="shared" si="295"/>
        <v>42039.493263888886</v>
      </c>
      <c r="U3199" s="7">
        <f>Data[[#This Row],[goal]]*VLOOKUP(Data[[#This Row],[currency]], 'Exchange Rates'!$A$1:$C$14, 3, 0)</f>
        <v>90399.999999999985</v>
      </c>
      <c r="V3199" s="7">
        <f>Data[[#This Row],[pledged]]*VLOOKUP(Data[[#This Row],[currency]], 'Exchange Rates'!$A$1:$C$14, 3, 0)</f>
        <v>10350.799999999999</v>
      </c>
    </row>
    <row r="3200" spans="1:22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3.6666666666666666E-3</v>
      </c>
      <c r="P3200" s="7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2">
        <f t="shared" si="294"/>
        <v>42013.424502314811</v>
      </c>
      <c r="T3200" s="12">
        <f t="shared" si="295"/>
        <v>42051.424502314811</v>
      </c>
      <c r="U3200" s="7">
        <f>Data[[#This Row],[goal]]*VLOOKUP(Data[[#This Row],[currency]], 'Exchange Rates'!$A$1:$C$14, 3, 0)</f>
        <v>188400</v>
      </c>
      <c r="V3200" s="7">
        <f>Data[[#This Row],[pledged]]*VLOOKUP(Data[[#This Row],[currency]], 'Exchange Rates'!$A$1:$C$14, 3, 0)</f>
        <v>690.80000000000007</v>
      </c>
    </row>
    <row r="3201" spans="1:22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0.52159999999999995</v>
      </c>
      <c r="P3201" s="7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2">
        <f t="shared" si="294"/>
        <v>41858.761782407404</v>
      </c>
      <c r="T3201" s="12">
        <f t="shared" si="295"/>
        <v>41888.875</v>
      </c>
      <c r="U3201" s="7">
        <f>Data[[#This Row],[goal]]*VLOOKUP(Data[[#This Row],[currency]], 'Exchange Rates'!$A$1:$C$14, 3, 0)</f>
        <v>5000</v>
      </c>
      <c r="V3201" s="7">
        <f>Data[[#This Row],[pledged]]*VLOOKUP(Data[[#This Row],[currency]], 'Exchange Rates'!$A$1:$C$14, 3, 0)</f>
        <v>2608</v>
      </c>
    </row>
    <row r="3202" spans="1:22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2.0000000000000002E-5</v>
      </c>
      <c r="P3202" s="7">
        <f t="shared" si="297"/>
        <v>1</v>
      </c>
      <c r="Q3202" t="str">
        <f t="shared" si="298"/>
        <v>theater</v>
      </c>
      <c r="R3202" t="str">
        <f t="shared" si="299"/>
        <v>musical</v>
      </c>
      <c r="S3202" s="12">
        <f t="shared" ref="S3202:S3265" si="300">(((J3202/60)/60)/24)+DATE(1970,1,1)</f>
        <v>42460.320613425924</v>
      </c>
      <c r="T3202" s="12">
        <f t="shared" ref="T3202:T3265" si="301">(((I3202/60)/60)/24)+DATE(1970,1,1)</f>
        <v>42490.231944444444</v>
      </c>
      <c r="U3202" s="7">
        <f>Data[[#This Row],[goal]]*VLOOKUP(Data[[#This Row],[currency]], 'Exchange Rates'!$A$1:$C$14, 3, 0)</f>
        <v>50000</v>
      </c>
      <c r="V3202" s="7">
        <f>Data[[#This Row],[pledged]]*VLOOKUP(Data[[#This Row],[currency]], 'Exchange Rates'!$A$1:$C$14, 3, 0)</f>
        <v>1</v>
      </c>
    </row>
    <row r="3203" spans="1:22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E3203/D3203</f>
        <v>1.2500000000000001E-2</v>
      </c>
      <c r="P3203" s="7">
        <f t="shared" ref="P3203:P3266" si="303">IF(L3203 = 0, 0, E3203/L3203)</f>
        <v>12.5</v>
      </c>
      <c r="Q3203" t="str">
        <f t="shared" ref="Q3203:Q3266" si="304">MID(N3203, 1, FIND("/", N3203)-1)</f>
        <v>theater</v>
      </c>
      <c r="R3203" t="str">
        <f t="shared" ref="R3203:R3266" si="305">MID(N3203,  FIND("/", N3203)+1, 100)</f>
        <v>musical</v>
      </c>
      <c r="S3203" s="12">
        <f t="shared" si="300"/>
        <v>41861.767094907409</v>
      </c>
      <c r="T3203" s="12">
        <f t="shared" si="301"/>
        <v>41882.767094907409</v>
      </c>
      <c r="U3203" s="7">
        <f>Data[[#This Row],[goal]]*VLOOKUP(Data[[#This Row],[currency]], 'Exchange Rates'!$A$1:$C$14, 3, 0)</f>
        <v>1540</v>
      </c>
      <c r="V3203" s="7">
        <f>Data[[#This Row],[pledged]]*VLOOKUP(Data[[#This Row],[currency]], 'Exchange Rates'!$A$1:$C$14, 3, 0)</f>
        <v>19.25</v>
      </c>
    </row>
    <row r="3204" spans="1:22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0.54520000000000002</v>
      </c>
      <c r="P3204" s="7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2">
        <f t="shared" si="300"/>
        <v>42293.853541666671</v>
      </c>
      <c r="T3204" s="12">
        <f t="shared" si="301"/>
        <v>42352.249305555553</v>
      </c>
      <c r="U3204" s="7">
        <f>Data[[#This Row],[goal]]*VLOOKUP(Data[[#This Row],[currency]], 'Exchange Rates'!$A$1:$C$14, 3, 0)</f>
        <v>5000</v>
      </c>
      <c r="V3204" s="7">
        <f>Data[[#This Row],[pledged]]*VLOOKUP(Data[[#This Row],[currency]], 'Exchange Rates'!$A$1:$C$14, 3, 0)</f>
        <v>2726</v>
      </c>
    </row>
    <row r="3205" spans="1:22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0.25</v>
      </c>
      <c r="P3205" s="7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2">
        <f t="shared" si="300"/>
        <v>42242.988680555558</v>
      </c>
      <c r="T3205" s="12">
        <f t="shared" si="301"/>
        <v>42272.988680555558</v>
      </c>
      <c r="U3205" s="7">
        <f>Data[[#This Row],[goal]]*VLOOKUP(Data[[#This Row],[currency]], 'Exchange Rates'!$A$1:$C$14, 3, 0)</f>
        <v>1000</v>
      </c>
      <c r="V3205" s="7">
        <f>Data[[#This Row],[pledged]]*VLOOKUP(Data[[#This Row],[currency]], 'Exchange Rates'!$A$1:$C$14, 3, 0)</f>
        <v>250</v>
      </c>
    </row>
    <row r="3206" spans="1:22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 s="7">
        <f t="shared" si="303"/>
        <v>0</v>
      </c>
      <c r="Q3206" t="str">
        <f t="shared" si="304"/>
        <v>theater</v>
      </c>
      <c r="R3206" t="str">
        <f t="shared" si="305"/>
        <v>musical</v>
      </c>
      <c r="S3206" s="12">
        <f t="shared" si="300"/>
        <v>42172.686099537037</v>
      </c>
      <c r="T3206" s="12">
        <f t="shared" si="301"/>
        <v>42202.676388888889</v>
      </c>
      <c r="U3206" s="7">
        <f>Data[[#This Row],[goal]]*VLOOKUP(Data[[#This Row],[currency]], 'Exchange Rates'!$A$1:$C$14, 3, 0)</f>
        <v>500</v>
      </c>
      <c r="V3206" s="7">
        <f>Data[[#This Row],[pledged]]*VLOOKUP(Data[[#This Row],[currency]], 'Exchange Rates'!$A$1:$C$14, 3, 0)</f>
        <v>0</v>
      </c>
    </row>
    <row r="3207" spans="1:22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3.4125000000000003E-2</v>
      </c>
      <c r="P3207" s="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2">
        <f t="shared" si="300"/>
        <v>42095.374675925923</v>
      </c>
      <c r="T3207" s="12">
        <f t="shared" si="301"/>
        <v>42125.374675925923</v>
      </c>
      <c r="U3207" s="7">
        <f>Data[[#This Row],[goal]]*VLOOKUP(Data[[#This Row],[currency]], 'Exchange Rates'!$A$1:$C$14, 3, 0)</f>
        <v>6160</v>
      </c>
      <c r="V3207" s="7">
        <f>Data[[#This Row],[pledged]]*VLOOKUP(Data[[#This Row],[currency]], 'Exchange Rates'!$A$1:$C$14, 3, 0)</f>
        <v>210.21</v>
      </c>
    </row>
    <row r="3208" spans="1:22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 s="7">
        <f t="shared" si="303"/>
        <v>0</v>
      </c>
      <c r="Q3208" t="str">
        <f t="shared" si="304"/>
        <v>theater</v>
      </c>
      <c r="R3208" t="str">
        <f t="shared" si="305"/>
        <v>musical</v>
      </c>
      <c r="S3208" s="12">
        <f t="shared" si="300"/>
        <v>42236.276053240741</v>
      </c>
      <c r="T3208" s="12">
        <f t="shared" si="301"/>
        <v>42266.276053240741</v>
      </c>
      <c r="U3208" s="7">
        <f>Data[[#This Row],[goal]]*VLOOKUP(Data[[#This Row],[currency]], 'Exchange Rates'!$A$1:$C$14, 3, 0)</f>
        <v>5000</v>
      </c>
      <c r="V3208" s="7">
        <f>Data[[#This Row],[pledged]]*VLOOKUP(Data[[#This Row],[currency]], 'Exchange Rates'!$A$1:$C$14, 3, 0)</f>
        <v>0</v>
      </c>
    </row>
    <row r="3209" spans="1:22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0.46363636363636362</v>
      </c>
      <c r="P3209" s="7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2">
        <f t="shared" si="300"/>
        <v>42057.277858796297</v>
      </c>
      <c r="T3209" s="12">
        <f t="shared" si="301"/>
        <v>42117.236192129625</v>
      </c>
      <c r="U3209" s="7">
        <f>Data[[#This Row],[goal]]*VLOOKUP(Data[[#This Row],[currency]], 'Exchange Rates'!$A$1:$C$14, 3, 0)</f>
        <v>5500</v>
      </c>
      <c r="V3209" s="7">
        <f>Data[[#This Row],[pledged]]*VLOOKUP(Data[[#This Row],[currency]], 'Exchange Rates'!$A$1:$C$14, 3, 0)</f>
        <v>2550</v>
      </c>
    </row>
    <row r="3210" spans="1:22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1.0349999999999999</v>
      </c>
      <c r="P3210" s="7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2">
        <f t="shared" si="300"/>
        <v>41827.605057870373</v>
      </c>
      <c r="T3210" s="12">
        <f t="shared" si="301"/>
        <v>41848.605057870373</v>
      </c>
      <c r="U3210" s="7">
        <f>Data[[#This Row],[goal]]*VLOOKUP(Data[[#This Row],[currency]], 'Exchange Rates'!$A$1:$C$14, 3, 0)</f>
        <v>5000</v>
      </c>
      <c r="V3210" s="7">
        <f>Data[[#This Row],[pledged]]*VLOOKUP(Data[[#This Row],[currency]], 'Exchange Rates'!$A$1:$C$14, 3, 0)</f>
        <v>5175</v>
      </c>
    </row>
    <row r="3211" spans="1:22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1.1932315789473684</v>
      </c>
      <c r="P3211" s="7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2">
        <f t="shared" si="300"/>
        <v>41778.637245370373</v>
      </c>
      <c r="T3211" s="12">
        <f t="shared" si="301"/>
        <v>41810.958333333336</v>
      </c>
      <c r="U3211" s="7">
        <f>Data[[#This Row],[goal]]*VLOOKUP(Data[[#This Row],[currency]], 'Exchange Rates'!$A$1:$C$14, 3, 0)</f>
        <v>9500</v>
      </c>
      <c r="V3211" s="7">
        <f>Data[[#This Row],[pledged]]*VLOOKUP(Data[[#This Row],[currency]], 'Exchange Rates'!$A$1:$C$14, 3, 0)</f>
        <v>11335.7</v>
      </c>
    </row>
    <row r="3212" spans="1:22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1.2576666666666667</v>
      </c>
      <c r="P3212" s="7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2">
        <f t="shared" si="300"/>
        <v>41013.936562499999</v>
      </c>
      <c r="T3212" s="12">
        <f t="shared" si="301"/>
        <v>41061.165972222225</v>
      </c>
      <c r="U3212" s="7">
        <f>Data[[#This Row],[goal]]*VLOOKUP(Data[[#This Row],[currency]], 'Exchange Rates'!$A$1:$C$14, 3, 0)</f>
        <v>3000</v>
      </c>
      <c r="V3212" s="7">
        <f>Data[[#This Row],[pledged]]*VLOOKUP(Data[[#This Row],[currency]], 'Exchange Rates'!$A$1:$C$14, 3, 0)</f>
        <v>3773</v>
      </c>
    </row>
    <row r="3213" spans="1:22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1.1974347826086957</v>
      </c>
      <c r="P3213" s="7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2">
        <f t="shared" si="300"/>
        <v>41834.586574074077</v>
      </c>
      <c r="T3213" s="12">
        <f t="shared" si="301"/>
        <v>41866.083333333336</v>
      </c>
      <c r="U3213" s="7">
        <f>Data[[#This Row],[goal]]*VLOOKUP(Data[[#This Row],[currency]], 'Exchange Rates'!$A$1:$C$14, 3, 0)</f>
        <v>23000</v>
      </c>
      <c r="V3213" s="7">
        <f>Data[[#This Row],[pledged]]*VLOOKUP(Data[[#This Row],[currency]], 'Exchange Rates'!$A$1:$C$14, 3, 0)</f>
        <v>27541</v>
      </c>
    </row>
    <row r="3214" spans="1:22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1.2625</v>
      </c>
      <c r="P3214" s="7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2">
        <f t="shared" si="300"/>
        <v>41829.795729166668</v>
      </c>
      <c r="T3214" s="12">
        <f t="shared" si="301"/>
        <v>41859.795729166668</v>
      </c>
      <c r="U3214" s="7">
        <f>Data[[#This Row],[goal]]*VLOOKUP(Data[[#This Row],[currency]], 'Exchange Rates'!$A$1:$C$14, 3, 0)</f>
        <v>4000</v>
      </c>
      <c r="V3214" s="7">
        <f>Data[[#This Row],[pledged]]*VLOOKUP(Data[[#This Row],[currency]], 'Exchange Rates'!$A$1:$C$14, 3, 0)</f>
        <v>5050</v>
      </c>
    </row>
    <row r="3215" spans="1:22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1.0011666666666668</v>
      </c>
      <c r="P3215" s="7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2">
        <f t="shared" si="300"/>
        <v>42171.763414351852</v>
      </c>
      <c r="T3215" s="12">
        <f t="shared" si="301"/>
        <v>42211.763414351852</v>
      </c>
      <c r="U3215" s="7">
        <f>Data[[#This Row],[goal]]*VLOOKUP(Data[[#This Row],[currency]], 'Exchange Rates'!$A$1:$C$14, 3, 0)</f>
        <v>4620</v>
      </c>
      <c r="V3215" s="7">
        <f>Data[[#This Row],[pledged]]*VLOOKUP(Data[[#This Row],[currency]], 'Exchange Rates'!$A$1:$C$14, 3, 0)</f>
        <v>4625.3900000000003</v>
      </c>
    </row>
    <row r="3216" spans="1:22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1.0213333333333334</v>
      </c>
      <c r="P3216" s="7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2">
        <f t="shared" si="300"/>
        <v>42337.792511574073</v>
      </c>
      <c r="T3216" s="12">
        <f t="shared" si="301"/>
        <v>42374.996527777781</v>
      </c>
      <c r="U3216" s="7">
        <f>Data[[#This Row],[goal]]*VLOOKUP(Data[[#This Row],[currency]], 'Exchange Rates'!$A$1:$C$14, 3, 0)</f>
        <v>9240</v>
      </c>
      <c r="V3216" s="7">
        <f>Data[[#This Row],[pledged]]*VLOOKUP(Data[[#This Row],[currency]], 'Exchange Rates'!$A$1:$C$14, 3, 0)</f>
        <v>9437.1200000000008</v>
      </c>
    </row>
    <row r="3217" spans="1:22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1.0035142857142858</v>
      </c>
      <c r="P3217" s="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2">
        <f t="shared" si="300"/>
        <v>42219.665173611109</v>
      </c>
      <c r="T3217" s="12">
        <f t="shared" si="301"/>
        <v>42257.165972222225</v>
      </c>
      <c r="U3217" s="7">
        <f>Data[[#This Row],[goal]]*VLOOKUP(Data[[#This Row],[currency]], 'Exchange Rates'!$A$1:$C$14, 3, 0)</f>
        <v>35000</v>
      </c>
      <c r="V3217" s="7">
        <f>Data[[#This Row],[pledged]]*VLOOKUP(Data[[#This Row],[currency]], 'Exchange Rates'!$A$1:$C$14, 3, 0)</f>
        <v>35123</v>
      </c>
    </row>
    <row r="3218" spans="1:22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1.0004999999999999</v>
      </c>
      <c r="P3218" s="7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2">
        <f t="shared" si="300"/>
        <v>42165.462627314817</v>
      </c>
      <c r="T3218" s="12">
        <f t="shared" si="301"/>
        <v>42196.604166666672</v>
      </c>
      <c r="U3218" s="7">
        <f>Data[[#This Row],[goal]]*VLOOKUP(Data[[#This Row],[currency]], 'Exchange Rates'!$A$1:$C$14, 3, 0)</f>
        <v>1540</v>
      </c>
      <c r="V3218" s="7">
        <f>Data[[#This Row],[pledged]]*VLOOKUP(Data[[#This Row],[currency]], 'Exchange Rates'!$A$1:$C$14, 3, 0)</f>
        <v>1540.77</v>
      </c>
    </row>
    <row r="3219" spans="1:22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1.1602222222222223</v>
      </c>
      <c r="P3219" s="7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2">
        <f t="shared" si="300"/>
        <v>42648.546111111107</v>
      </c>
      <c r="T3219" s="12">
        <f t="shared" si="301"/>
        <v>42678.546111111107</v>
      </c>
      <c r="U3219" s="7">
        <f>Data[[#This Row],[goal]]*VLOOKUP(Data[[#This Row],[currency]], 'Exchange Rates'!$A$1:$C$14, 3, 0)</f>
        <v>4500</v>
      </c>
      <c r="V3219" s="7">
        <f>Data[[#This Row],[pledged]]*VLOOKUP(Data[[#This Row],[currency]], 'Exchange Rates'!$A$1:$C$14, 3, 0)</f>
        <v>5221</v>
      </c>
    </row>
    <row r="3220" spans="1:22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1.0209999999999999</v>
      </c>
      <c r="P3220" s="7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2">
        <f t="shared" si="300"/>
        <v>41971.002152777779</v>
      </c>
      <c r="T3220" s="12">
        <f t="shared" si="301"/>
        <v>42004</v>
      </c>
      <c r="U3220" s="7">
        <f>Data[[#This Row],[goal]]*VLOOKUP(Data[[#This Row],[currency]], 'Exchange Rates'!$A$1:$C$14, 3, 0)</f>
        <v>9240</v>
      </c>
      <c r="V3220" s="7">
        <f>Data[[#This Row],[pledged]]*VLOOKUP(Data[[#This Row],[currency]], 'Exchange Rates'!$A$1:$C$14, 3, 0)</f>
        <v>9434.0400000000009</v>
      </c>
    </row>
    <row r="3221" spans="1:22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1.0011000000000001</v>
      </c>
      <c r="P3221" s="7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2">
        <f t="shared" si="300"/>
        <v>42050.983182870375</v>
      </c>
      <c r="T3221" s="12">
        <f t="shared" si="301"/>
        <v>42085.941516203704</v>
      </c>
      <c r="U3221" s="7">
        <f>Data[[#This Row],[goal]]*VLOOKUP(Data[[#This Row],[currency]], 'Exchange Rates'!$A$1:$C$14, 3, 0)</f>
        <v>20000</v>
      </c>
      <c r="V3221" s="7">
        <f>Data[[#This Row],[pledged]]*VLOOKUP(Data[[#This Row],[currency]], 'Exchange Rates'!$A$1:$C$14, 3, 0)</f>
        <v>20022</v>
      </c>
    </row>
    <row r="3222" spans="1:22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1.0084</v>
      </c>
      <c r="P3222" s="7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2">
        <f t="shared" si="300"/>
        <v>42772.833379629628</v>
      </c>
      <c r="T3222" s="12">
        <f t="shared" si="301"/>
        <v>42806.875</v>
      </c>
      <c r="U3222" s="7">
        <f>Data[[#This Row],[goal]]*VLOOKUP(Data[[#This Row],[currency]], 'Exchange Rates'!$A$1:$C$14, 3, 0)</f>
        <v>15000</v>
      </c>
      <c r="V3222" s="7">
        <f>Data[[#This Row],[pledged]]*VLOOKUP(Data[[#This Row],[currency]], 'Exchange Rates'!$A$1:$C$14, 3, 0)</f>
        <v>15126</v>
      </c>
    </row>
    <row r="3223" spans="1:22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1.0342499999999999</v>
      </c>
      <c r="P3223" s="7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2">
        <f t="shared" si="300"/>
        <v>42155.696793981479</v>
      </c>
      <c r="T3223" s="12">
        <f t="shared" si="301"/>
        <v>42190.696793981479</v>
      </c>
      <c r="U3223" s="7">
        <f>Data[[#This Row],[goal]]*VLOOKUP(Data[[#This Row],[currency]], 'Exchange Rates'!$A$1:$C$14, 3, 0)</f>
        <v>3080</v>
      </c>
      <c r="V3223" s="7">
        <f>Data[[#This Row],[pledged]]*VLOOKUP(Data[[#This Row],[currency]], 'Exchange Rates'!$A$1:$C$14, 3, 0)</f>
        <v>3185.4900000000002</v>
      </c>
    </row>
    <row r="3224" spans="1:22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1.248</v>
      </c>
      <c r="P3224" s="7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2">
        <f t="shared" si="300"/>
        <v>42270.582141203704</v>
      </c>
      <c r="T3224" s="12">
        <f t="shared" si="301"/>
        <v>42301.895138888889</v>
      </c>
      <c r="U3224" s="7">
        <f>Data[[#This Row],[goal]]*VLOOKUP(Data[[#This Row],[currency]], 'Exchange Rates'!$A$1:$C$14, 3, 0)</f>
        <v>2500</v>
      </c>
      <c r="V3224" s="7">
        <f>Data[[#This Row],[pledged]]*VLOOKUP(Data[[#This Row],[currency]], 'Exchange Rates'!$A$1:$C$14, 3, 0)</f>
        <v>3120</v>
      </c>
    </row>
    <row r="3225" spans="1:22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1.0951612903225807</v>
      </c>
      <c r="P3225" s="7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2">
        <f t="shared" si="300"/>
        <v>42206.835370370376</v>
      </c>
      <c r="T3225" s="12">
        <f t="shared" si="301"/>
        <v>42236.835370370376</v>
      </c>
      <c r="U3225" s="7">
        <f>Data[[#This Row],[goal]]*VLOOKUP(Data[[#This Row],[currency]], 'Exchange Rates'!$A$1:$C$14, 3, 0)</f>
        <v>3100</v>
      </c>
      <c r="V3225" s="7">
        <f>Data[[#This Row],[pledged]]*VLOOKUP(Data[[#This Row],[currency]], 'Exchange Rates'!$A$1:$C$14, 3, 0)</f>
        <v>3395</v>
      </c>
    </row>
    <row r="3226" spans="1:22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1.0203333333333333</v>
      </c>
      <c r="P3226" s="7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2">
        <f t="shared" si="300"/>
        <v>42697.850844907407</v>
      </c>
      <c r="T3226" s="12">
        <f t="shared" si="301"/>
        <v>42745.208333333328</v>
      </c>
      <c r="U3226" s="7">
        <f>Data[[#This Row],[goal]]*VLOOKUP(Data[[#This Row],[currency]], 'Exchange Rates'!$A$1:$C$14, 3, 0)</f>
        <v>30000</v>
      </c>
      <c r="V3226" s="7">
        <f>Data[[#This Row],[pledged]]*VLOOKUP(Data[[#This Row],[currency]], 'Exchange Rates'!$A$1:$C$14, 3, 0)</f>
        <v>30610</v>
      </c>
    </row>
    <row r="3227" spans="1:22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1.0235000000000001</v>
      </c>
      <c r="P3227" s="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2">
        <f t="shared" si="300"/>
        <v>42503.559467592597</v>
      </c>
      <c r="T3227" s="12">
        <f t="shared" si="301"/>
        <v>42524.875</v>
      </c>
      <c r="U3227" s="7">
        <f>Data[[#This Row],[goal]]*VLOOKUP(Data[[#This Row],[currency]], 'Exchange Rates'!$A$1:$C$14, 3, 0)</f>
        <v>2000</v>
      </c>
      <c r="V3227" s="7">
        <f>Data[[#This Row],[pledged]]*VLOOKUP(Data[[#This Row],[currency]], 'Exchange Rates'!$A$1:$C$14, 3, 0)</f>
        <v>2047</v>
      </c>
    </row>
    <row r="3228" spans="1:22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1.0416666666666667</v>
      </c>
      <c r="P3228" s="7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2">
        <f t="shared" si="300"/>
        <v>42277.583472222221</v>
      </c>
      <c r="T3228" s="12">
        <f t="shared" si="301"/>
        <v>42307.583472222221</v>
      </c>
      <c r="U3228" s="7">
        <f>Data[[#This Row],[goal]]*VLOOKUP(Data[[#This Row],[currency]], 'Exchange Rates'!$A$1:$C$14, 3, 0)</f>
        <v>924</v>
      </c>
      <c r="V3228" s="7">
        <f>Data[[#This Row],[pledged]]*VLOOKUP(Data[[#This Row],[currency]], 'Exchange Rates'!$A$1:$C$14, 3, 0)</f>
        <v>962.5</v>
      </c>
    </row>
    <row r="3229" spans="1:22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1.25</v>
      </c>
      <c r="P3229" s="7">
        <f t="shared" si="303"/>
        <v>50</v>
      </c>
      <c r="Q3229" t="str">
        <f t="shared" si="304"/>
        <v>theater</v>
      </c>
      <c r="R3229" t="str">
        <f t="shared" si="305"/>
        <v>plays</v>
      </c>
      <c r="S3229" s="12">
        <f t="shared" si="300"/>
        <v>42722.882361111115</v>
      </c>
      <c r="T3229" s="12">
        <f t="shared" si="301"/>
        <v>42752.882361111115</v>
      </c>
      <c r="U3229" s="7">
        <f>Data[[#This Row],[goal]]*VLOOKUP(Data[[#This Row],[currency]], 'Exchange Rates'!$A$1:$C$14, 3, 0)</f>
        <v>924</v>
      </c>
      <c r="V3229" s="7">
        <f>Data[[#This Row],[pledged]]*VLOOKUP(Data[[#This Row],[currency]], 'Exchange Rates'!$A$1:$C$14, 3, 0)</f>
        <v>1155</v>
      </c>
    </row>
    <row r="3230" spans="1:22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1.0234285714285714</v>
      </c>
      <c r="P3230" s="7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2">
        <f t="shared" si="300"/>
        <v>42323.70930555556</v>
      </c>
      <c r="T3230" s="12">
        <f t="shared" si="301"/>
        <v>42355.207638888889</v>
      </c>
      <c r="U3230" s="7">
        <f>Data[[#This Row],[goal]]*VLOOKUP(Data[[#This Row],[currency]], 'Exchange Rates'!$A$1:$C$14, 3, 0)</f>
        <v>7000</v>
      </c>
      <c r="V3230" s="7">
        <f>Data[[#This Row],[pledged]]*VLOOKUP(Data[[#This Row],[currency]], 'Exchange Rates'!$A$1:$C$14, 3, 0)</f>
        <v>7164</v>
      </c>
    </row>
    <row r="3231" spans="1:22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1.0786500000000001</v>
      </c>
      <c r="P3231" s="7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2">
        <f t="shared" si="300"/>
        <v>41933.291643518518</v>
      </c>
      <c r="T3231" s="12">
        <f t="shared" si="301"/>
        <v>41963.333310185189</v>
      </c>
      <c r="U3231" s="7">
        <f>Data[[#This Row],[goal]]*VLOOKUP(Data[[#This Row],[currency]], 'Exchange Rates'!$A$1:$C$14, 3, 0)</f>
        <v>20000</v>
      </c>
      <c r="V3231" s="7">
        <f>Data[[#This Row],[pledged]]*VLOOKUP(Data[[#This Row],[currency]], 'Exchange Rates'!$A$1:$C$14, 3, 0)</f>
        <v>21573</v>
      </c>
    </row>
    <row r="3232" spans="1:22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1.0988461538461538</v>
      </c>
      <c r="P3232" s="7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2">
        <f t="shared" si="300"/>
        <v>41898.168125000004</v>
      </c>
      <c r="T3232" s="12">
        <f t="shared" si="301"/>
        <v>41913.165972222225</v>
      </c>
      <c r="U3232" s="7">
        <f>Data[[#This Row],[goal]]*VLOOKUP(Data[[#This Row],[currency]], 'Exchange Rates'!$A$1:$C$14, 3, 0)</f>
        <v>2600</v>
      </c>
      <c r="V3232" s="7">
        <f>Data[[#This Row],[pledged]]*VLOOKUP(Data[[#This Row],[currency]], 'Exchange Rates'!$A$1:$C$14, 3, 0)</f>
        <v>2857</v>
      </c>
    </row>
    <row r="3233" spans="1:22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1.61</v>
      </c>
      <c r="P3233" s="7">
        <f t="shared" si="303"/>
        <v>57.5</v>
      </c>
      <c r="Q3233" t="str">
        <f t="shared" si="304"/>
        <v>theater</v>
      </c>
      <c r="R3233" t="str">
        <f t="shared" si="305"/>
        <v>plays</v>
      </c>
      <c r="S3233" s="12">
        <f t="shared" si="300"/>
        <v>42446.943831018521</v>
      </c>
      <c r="T3233" s="12">
        <f t="shared" si="301"/>
        <v>42476.943831018521</v>
      </c>
      <c r="U3233" s="7">
        <f>Data[[#This Row],[goal]]*VLOOKUP(Data[[#This Row],[currency]], 'Exchange Rates'!$A$1:$C$14, 3, 0)</f>
        <v>1000</v>
      </c>
      <c r="V3233" s="7">
        <f>Data[[#This Row],[pledged]]*VLOOKUP(Data[[#This Row],[currency]], 'Exchange Rates'!$A$1:$C$14, 3, 0)</f>
        <v>1610</v>
      </c>
    </row>
    <row r="3234" spans="1:22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1.3120000000000001</v>
      </c>
      <c r="P3234" s="7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2">
        <f t="shared" si="300"/>
        <v>42463.81385416667</v>
      </c>
      <c r="T3234" s="12">
        <f t="shared" si="301"/>
        <v>42494.165972222225</v>
      </c>
      <c r="U3234" s="7">
        <f>Data[[#This Row],[goal]]*VLOOKUP(Data[[#This Row],[currency]], 'Exchange Rates'!$A$1:$C$14, 3, 0)</f>
        <v>1000</v>
      </c>
      <c r="V3234" s="7">
        <f>Data[[#This Row],[pledged]]*VLOOKUP(Data[[#This Row],[currency]], 'Exchange Rates'!$A$1:$C$14, 3, 0)</f>
        <v>1312</v>
      </c>
    </row>
    <row r="3235" spans="1:22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1.1879999999999999</v>
      </c>
      <c r="P3235" s="7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2">
        <f t="shared" si="300"/>
        <v>42766.805034722223</v>
      </c>
      <c r="T3235" s="12">
        <f t="shared" si="301"/>
        <v>42796.805034722223</v>
      </c>
      <c r="U3235" s="7">
        <f>Data[[#This Row],[goal]]*VLOOKUP(Data[[#This Row],[currency]], 'Exchange Rates'!$A$1:$C$14, 3, 0)</f>
        <v>5000</v>
      </c>
      <c r="V3235" s="7">
        <f>Data[[#This Row],[pledged]]*VLOOKUP(Data[[#This Row],[currency]], 'Exchange Rates'!$A$1:$C$14, 3, 0)</f>
        <v>5940</v>
      </c>
    </row>
    <row r="3236" spans="1:22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1.0039275000000001</v>
      </c>
      <c r="P3236" s="7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2">
        <f t="shared" si="300"/>
        <v>42734.789444444439</v>
      </c>
      <c r="T3236" s="12">
        <f t="shared" si="301"/>
        <v>42767.979861111111</v>
      </c>
      <c r="U3236" s="7">
        <f>Data[[#This Row],[goal]]*VLOOKUP(Data[[#This Row],[currency]], 'Exchange Rates'!$A$1:$C$14, 3, 0)</f>
        <v>3080</v>
      </c>
      <c r="V3236" s="7">
        <f>Data[[#This Row],[pledged]]*VLOOKUP(Data[[#This Row],[currency]], 'Exchange Rates'!$A$1:$C$14, 3, 0)</f>
        <v>3092.0967000000001</v>
      </c>
    </row>
    <row r="3237" spans="1:22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1.0320666666666667</v>
      </c>
      <c r="P3237" s="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2">
        <f t="shared" si="300"/>
        <v>42522.347812499997</v>
      </c>
      <c r="T3237" s="12">
        <f t="shared" si="301"/>
        <v>42552.347812499997</v>
      </c>
      <c r="U3237" s="7">
        <f>Data[[#This Row],[goal]]*VLOOKUP(Data[[#This Row],[currency]], 'Exchange Rates'!$A$1:$C$14, 3, 0)</f>
        <v>15000</v>
      </c>
      <c r="V3237" s="7">
        <f>Data[[#This Row],[pledged]]*VLOOKUP(Data[[#This Row],[currency]], 'Exchange Rates'!$A$1:$C$14, 3, 0)</f>
        <v>15481</v>
      </c>
    </row>
    <row r="3238" spans="1:22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1.006</v>
      </c>
      <c r="P3238" s="7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2">
        <f t="shared" si="300"/>
        <v>42702.917048611111</v>
      </c>
      <c r="T3238" s="12">
        <f t="shared" si="301"/>
        <v>42732.917048611111</v>
      </c>
      <c r="U3238" s="7">
        <f>Data[[#This Row],[goal]]*VLOOKUP(Data[[#This Row],[currency]], 'Exchange Rates'!$A$1:$C$14, 3, 0)</f>
        <v>20000</v>
      </c>
      <c r="V3238" s="7">
        <f>Data[[#This Row],[pledged]]*VLOOKUP(Data[[#This Row],[currency]], 'Exchange Rates'!$A$1:$C$14, 3, 0)</f>
        <v>20120</v>
      </c>
    </row>
    <row r="3239" spans="1:22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1.0078754285714286</v>
      </c>
      <c r="P3239" s="7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2">
        <f t="shared" si="300"/>
        <v>42252.474351851852</v>
      </c>
      <c r="T3239" s="12">
        <f t="shared" si="301"/>
        <v>42276.165972222225</v>
      </c>
      <c r="U3239" s="7">
        <f>Data[[#This Row],[goal]]*VLOOKUP(Data[[#This Row],[currency]], 'Exchange Rates'!$A$1:$C$14, 3, 0)</f>
        <v>35000</v>
      </c>
      <c r="V3239" s="7">
        <f>Data[[#This Row],[pledged]]*VLOOKUP(Data[[#This Row],[currency]], 'Exchange Rates'!$A$1:$C$14, 3, 0)</f>
        <v>35275.64</v>
      </c>
    </row>
    <row r="3240" spans="1:22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1.1232142857142857</v>
      </c>
      <c r="P3240" s="7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2">
        <f t="shared" si="300"/>
        <v>42156.510393518518</v>
      </c>
      <c r="T3240" s="12">
        <f t="shared" si="301"/>
        <v>42186.510393518518</v>
      </c>
      <c r="U3240" s="7">
        <f>Data[[#This Row],[goal]]*VLOOKUP(Data[[#This Row],[currency]], 'Exchange Rates'!$A$1:$C$14, 3, 0)</f>
        <v>2156</v>
      </c>
      <c r="V3240" s="7">
        <f>Data[[#This Row],[pledged]]*VLOOKUP(Data[[#This Row],[currency]], 'Exchange Rates'!$A$1:$C$14, 3, 0)</f>
        <v>2421.65</v>
      </c>
    </row>
    <row r="3241" spans="1:22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1.0591914022517912</v>
      </c>
      <c r="P3241" s="7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2">
        <f t="shared" si="300"/>
        <v>42278.089039351849</v>
      </c>
      <c r="T3241" s="12">
        <f t="shared" si="301"/>
        <v>42302.999305555553</v>
      </c>
      <c r="U3241" s="7">
        <f>Data[[#This Row],[goal]]*VLOOKUP(Data[[#This Row],[currency]], 'Exchange Rates'!$A$1:$C$14, 3, 0)</f>
        <v>4513.74</v>
      </c>
      <c r="V3241" s="7">
        <f>Data[[#This Row],[pledged]]*VLOOKUP(Data[[#This Row],[currency]], 'Exchange Rates'!$A$1:$C$14, 3, 0)</f>
        <v>4780.9146000000001</v>
      </c>
    </row>
    <row r="3242" spans="1:22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1.0056666666666667</v>
      </c>
      <c r="P3242" s="7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2">
        <f t="shared" si="300"/>
        <v>42754.693842592591</v>
      </c>
      <c r="T3242" s="12">
        <f t="shared" si="301"/>
        <v>42782.958333333328</v>
      </c>
      <c r="U3242" s="7">
        <f>Data[[#This Row],[goal]]*VLOOKUP(Data[[#This Row],[currency]], 'Exchange Rates'!$A$1:$C$14, 3, 0)</f>
        <v>2310</v>
      </c>
      <c r="V3242" s="7">
        <f>Data[[#This Row],[pledged]]*VLOOKUP(Data[[#This Row],[currency]], 'Exchange Rates'!$A$1:$C$14, 3, 0)</f>
        <v>2323.09</v>
      </c>
    </row>
    <row r="3243" spans="1:22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1.1530588235294117</v>
      </c>
      <c r="P3243" s="7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2">
        <f t="shared" si="300"/>
        <v>41893.324884259258</v>
      </c>
      <c r="T3243" s="12">
        <f t="shared" si="301"/>
        <v>41926.290972222225</v>
      </c>
      <c r="U3243" s="7">
        <f>Data[[#This Row],[goal]]*VLOOKUP(Data[[#This Row],[currency]], 'Exchange Rates'!$A$1:$C$14, 3, 0)</f>
        <v>8500</v>
      </c>
      <c r="V3243" s="7">
        <f>Data[[#This Row],[pledged]]*VLOOKUP(Data[[#This Row],[currency]], 'Exchange Rates'!$A$1:$C$14, 3, 0)</f>
        <v>9801</v>
      </c>
    </row>
    <row r="3244" spans="1:22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1.273042</v>
      </c>
      <c r="P3244" s="7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2">
        <f t="shared" si="300"/>
        <v>41871.755694444444</v>
      </c>
      <c r="T3244" s="12">
        <f t="shared" si="301"/>
        <v>41901.755694444444</v>
      </c>
      <c r="U3244" s="7">
        <f>Data[[#This Row],[goal]]*VLOOKUP(Data[[#This Row],[currency]], 'Exchange Rates'!$A$1:$C$14, 3, 0)</f>
        <v>10000</v>
      </c>
      <c r="V3244" s="7">
        <f>Data[[#This Row],[pledged]]*VLOOKUP(Data[[#This Row],[currency]], 'Exchange Rates'!$A$1:$C$14, 3, 0)</f>
        <v>12730.42</v>
      </c>
    </row>
    <row r="3245" spans="1:22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1.028375</v>
      </c>
      <c r="P3245" s="7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2">
        <f t="shared" si="300"/>
        <v>42262.096782407403</v>
      </c>
      <c r="T3245" s="12">
        <f t="shared" si="301"/>
        <v>42286</v>
      </c>
      <c r="U3245" s="7">
        <f>Data[[#This Row],[goal]]*VLOOKUP(Data[[#This Row],[currency]], 'Exchange Rates'!$A$1:$C$14, 3, 0)</f>
        <v>8000</v>
      </c>
      <c r="V3245" s="7">
        <f>Data[[#This Row],[pledged]]*VLOOKUP(Data[[#This Row],[currency]], 'Exchange Rates'!$A$1:$C$14, 3, 0)</f>
        <v>8227</v>
      </c>
    </row>
    <row r="3246" spans="1:22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1.0293749999999999</v>
      </c>
      <c r="P3246" s="7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2">
        <f t="shared" si="300"/>
        <v>42675.694236111114</v>
      </c>
      <c r="T3246" s="12">
        <f t="shared" si="301"/>
        <v>42705.735902777778</v>
      </c>
      <c r="U3246" s="7">
        <f>Data[[#This Row],[goal]]*VLOOKUP(Data[[#This Row],[currency]], 'Exchange Rates'!$A$1:$C$14, 3, 0)</f>
        <v>1232</v>
      </c>
      <c r="V3246" s="7">
        <f>Data[[#This Row],[pledged]]*VLOOKUP(Data[[#This Row],[currency]], 'Exchange Rates'!$A$1:$C$14, 3, 0)</f>
        <v>1268.19</v>
      </c>
    </row>
    <row r="3247" spans="1:22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1.043047619047619</v>
      </c>
      <c r="P3247" s="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2">
        <f t="shared" si="300"/>
        <v>42135.60020833333</v>
      </c>
      <c r="T3247" s="12">
        <f t="shared" si="301"/>
        <v>42167.083333333328</v>
      </c>
      <c r="U3247" s="7">
        <f>Data[[#This Row],[goal]]*VLOOKUP(Data[[#This Row],[currency]], 'Exchange Rates'!$A$1:$C$14, 3, 0)</f>
        <v>21000</v>
      </c>
      <c r="V3247" s="7">
        <f>Data[[#This Row],[pledged]]*VLOOKUP(Data[[#This Row],[currency]], 'Exchange Rates'!$A$1:$C$14, 3, 0)</f>
        <v>21904</v>
      </c>
    </row>
    <row r="3248" spans="1:22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1.1122000000000001</v>
      </c>
      <c r="P3248" s="7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2">
        <f t="shared" si="300"/>
        <v>42230.472222222219</v>
      </c>
      <c r="T3248" s="12">
        <f t="shared" si="301"/>
        <v>42259.165972222225</v>
      </c>
      <c r="U3248" s="7">
        <f>Data[[#This Row],[goal]]*VLOOKUP(Data[[#This Row],[currency]], 'Exchange Rates'!$A$1:$C$14, 3, 0)</f>
        <v>10000</v>
      </c>
      <c r="V3248" s="7">
        <f>Data[[#This Row],[pledged]]*VLOOKUP(Data[[#This Row],[currency]], 'Exchange Rates'!$A$1:$C$14, 3, 0)</f>
        <v>11122</v>
      </c>
    </row>
    <row r="3249" spans="1:22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1.0586</v>
      </c>
      <c r="P3249" s="7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2">
        <f t="shared" si="300"/>
        <v>42167.434166666666</v>
      </c>
      <c r="T3249" s="12">
        <f t="shared" si="301"/>
        <v>42197.434166666666</v>
      </c>
      <c r="U3249" s="7">
        <f>Data[[#This Row],[goal]]*VLOOKUP(Data[[#This Row],[currency]], 'Exchange Rates'!$A$1:$C$14, 3, 0)</f>
        <v>1925</v>
      </c>
      <c r="V3249" s="7">
        <f>Data[[#This Row],[pledged]]*VLOOKUP(Data[[#This Row],[currency]], 'Exchange Rates'!$A$1:$C$14, 3, 0)</f>
        <v>2037.8050000000001</v>
      </c>
    </row>
    <row r="3250" spans="1:22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1.0079166666666666</v>
      </c>
      <c r="P3250" s="7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2">
        <f t="shared" si="300"/>
        <v>42068.888391203705</v>
      </c>
      <c r="T3250" s="12">
        <f t="shared" si="301"/>
        <v>42098.846724537041</v>
      </c>
      <c r="U3250" s="7">
        <f>Data[[#This Row],[goal]]*VLOOKUP(Data[[#This Row],[currency]], 'Exchange Rates'!$A$1:$C$14, 3, 0)</f>
        <v>12000</v>
      </c>
      <c r="V3250" s="7">
        <f>Data[[#This Row],[pledged]]*VLOOKUP(Data[[#This Row],[currency]], 'Exchange Rates'!$A$1:$C$14, 3, 0)</f>
        <v>12095</v>
      </c>
    </row>
    <row r="3251" spans="1:22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1.0492727272727274</v>
      </c>
      <c r="P3251" s="7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2">
        <f t="shared" si="300"/>
        <v>42145.746689814812</v>
      </c>
      <c r="T3251" s="12">
        <f t="shared" si="301"/>
        <v>42175.746689814812</v>
      </c>
      <c r="U3251" s="7">
        <f>Data[[#This Row],[goal]]*VLOOKUP(Data[[#This Row],[currency]], 'Exchange Rates'!$A$1:$C$14, 3, 0)</f>
        <v>5500</v>
      </c>
      <c r="V3251" s="7">
        <f>Data[[#This Row],[pledged]]*VLOOKUP(Data[[#This Row],[currency]], 'Exchange Rates'!$A$1:$C$14, 3, 0)</f>
        <v>5771</v>
      </c>
    </row>
    <row r="3252" spans="1:22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1.01552</v>
      </c>
      <c r="P3252" s="7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2">
        <f t="shared" si="300"/>
        <v>41918.742175925923</v>
      </c>
      <c r="T3252" s="12">
        <f t="shared" si="301"/>
        <v>41948.783842592595</v>
      </c>
      <c r="U3252" s="7">
        <f>Data[[#This Row],[goal]]*VLOOKUP(Data[[#This Row],[currency]], 'Exchange Rates'!$A$1:$C$14, 3, 0)</f>
        <v>25000</v>
      </c>
      <c r="V3252" s="7">
        <f>Data[[#This Row],[pledged]]*VLOOKUP(Data[[#This Row],[currency]], 'Exchange Rates'!$A$1:$C$14, 3, 0)</f>
        <v>25388</v>
      </c>
    </row>
    <row r="3253" spans="1:22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1.1073333333333333</v>
      </c>
      <c r="P3253" s="7">
        <f t="shared" si="303"/>
        <v>83.05</v>
      </c>
      <c r="Q3253" t="str">
        <f t="shared" si="304"/>
        <v>theater</v>
      </c>
      <c r="R3253" t="str">
        <f t="shared" si="305"/>
        <v>plays</v>
      </c>
      <c r="S3253" s="12">
        <f t="shared" si="300"/>
        <v>42146.731087962966</v>
      </c>
      <c r="T3253" s="12">
        <f t="shared" si="301"/>
        <v>42176.731087962966</v>
      </c>
      <c r="U3253" s="7">
        <f>Data[[#This Row],[goal]]*VLOOKUP(Data[[#This Row],[currency]], 'Exchange Rates'!$A$1:$C$14, 3, 0)</f>
        <v>1500</v>
      </c>
      <c r="V3253" s="7">
        <f>Data[[#This Row],[pledged]]*VLOOKUP(Data[[#This Row],[currency]], 'Exchange Rates'!$A$1:$C$14, 3, 0)</f>
        <v>1661</v>
      </c>
    </row>
    <row r="3254" spans="1:22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1.2782222222222221</v>
      </c>
      <c r="P3254" s="7">
        <f t="shared" si="303"/>
        <v>57.52</v>
      </c>
      <c r="Q3254" t="str">
        <f t="shared" si="304"/>
        <v>theater</v>
      </c>
      <c r="R3254" t="str">
        <f t="shared" si="305"/>
        <v>plays</v>
      </c>
      <c r="S3254" s="12">
        <f t="shared" si="300"/>
        <v>42590.472685185188</v>
      </c>
      <c r="T3254" s="12">
        <f t="shared" si="301"/>
        <v>42620.472685185188</v>
      </c>
      <c r="U3254" s="7">
        <f>Data[[#This Row],[goal]]*VLOOKUP(Data[[#This Row],[currency]], 'Exchange Rates'!$A$1:$C$14, 3, 0)</f>
        <v>1732.5</v>
      </c>
      <c r="V3254" s="7">
        <f>Data[[#This Row],[pledged]]*VLOOKUP(Data[[#This Row],[currency]], 'Exchange Rates'!$A$1:$C$14, 3, 0)</f>
        <v>2214.52</v>
      </c>
    </row>
    <row r="3255" spans="1:22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1.0182500000000001</v>
      </c>
      <c r="P3255" s="7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2">
        <f t="shared" si="300"/>
        <v>42602.576712962968</v>
      </c>
      <c r="T3255" s="12">
        <f t="shared" si="301"/>
        <v>42621.15625</v>
      </c>
      <c r="U3255" s="7">
        <f>Data[[#This Row],[goal]]*VLOOKUP(Data[[#This Row],[currency]], 'Exchange Rates'!$A$1:$C$14, 3, 0)</f>
        <v>20000</v>
      </c>
      <c r="V3255" s="7">
        <f>Data[[#This Row],[pledged]]*VLOOKUP(Data[[#This Row],[currency]], 'Exchange Rates'!$A$1:$C$14, 3, 0)</f>
        <v>20365</v>
      </c>
    </row>
    <row r="3256" spans="1:22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1.012576923076923</v>
      </c>
      <c r="P3256" s="7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2">
        <f t="shared" si="300"/>
        <v>42059.085752314815</v>
      </c>
      <c r="T3256" s="12">
        <f t="shared" si="301"/>
        <v>42089.044085648144</v>
      </c>
      <c r="U3256" s="7">
        <f>Data[[#This Row],[goal]]*VLOOKUP(Data[[#This Row],[currency]], 'Exchange Rates'!$A$1:$C$14, 3, 0)</f>
        <v>10010</v>
      </c>
      <c r="V3256" s="7">
        <f>Data[[#This Row],[pledged]]*VLOOKUP(Data[[#This Row],[currency]], 'Exchange Rates'!$A$1:$C$14, 3, 0)</f>
        <v>10135.895</v>
      </c>
    </row>
    <row r="3257" spans="1:22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1.75</v>
      </c>
      <c r="P3257" s="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2">
        <f t="shared" si="300"/>
        <v>41889.768229166664</v>
      </c>
      <c r="T3257" s="12">
        <f t="shared" si="301"/>
        <v>41919.768229166664</v>
      </c>
      <c r="U3257" s="7">
        <f>Data[[#This Row],[goal]]*VLOOKUP(Data[[#This Row],[currency]], 'Exchange Rates'!$A$1:$C$14, 3, 0)</f>
        <v>231</v>
      </c>
      <c r="V3257" s="7">
        <f>Data[[#This Row],[pledged]]*VLOOKUP(Data[[#This Row],[currency]], 'Exchange Rates'!$A$1:$C$14, 3, 0)</f>
        <v>404.25</v>
      </c>
    </row>
    <row r="3258" spans="1:22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1.2806</v>
      </c>
      <c r="P3258" s="7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2">
        <f t="shared" si="300"/>
        <v>42144.573807870373</v>
      </c>
      <c r="T3258" s="12">
        <f t="shared" si="301"/>
        <v>42166.165972222225</v>
      </c>
      <c r="U3258" s="7">
        <f>Data[[#This Row],[goal]]*VLOOKUP(Data[[#This Row],[currency]], 'Exchange Rates'!$A$1:$C$14, 3, 0)</f>
        <v>10000</v>
      </c>
      <c r="V3258" s="7">
        <f>Data[[#This Row],[pledged]]*VLOOKUP(Data[[#This Row],[currency]], 'Exchange Rates'!$A$1:$C$14, 3, 0)</f>
        <v>12806</v>
      </c>
    </row>
    <row r="3259" spans="1:22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1.0629949999999999</v>
      </c>
      <c r="P3259" s="7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2">
        <f t="shared" si="300"/>
        <v>42758.559629629628</v>
      </c>
      <c r="T3259" s="12">
        <f t="shared" si="301"/>
        <v>42788.559629629628</v>
      </c>
      <c r="U3259" s="7">
        <f>Data[[#This Row],[goal]]*VLOOKUP(Data[[#This Row],[currency]], 'Exchange Rates'!$A$1:$C$14, 3, 0)</f>
        <v>1540</v>
      </c>
      <c r="V3259" s="7">
        <f>Data[[#This Row],[pledged]]*VLOOKUP(Data[[#This Row],[currency]], 'Exchange Rates'!$A$1:$C$14, 3, 0)</f>
        <v>1637.0122999999999</v>
      </c>
    </row>
    <row r="3260" spans="1:22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1.052142857142857</v>
      </c>
      <c r="P3260" s="7">
        <f t="shared" si="303"/>
        <v>98.2</v>
      </c>
      <c r="Q3260" t="str">
        <f t="shared" si="304"/>
        <v>theater</v>
      </c>
      <c r="R3260" t="str">
        <f t="shared" si="305"/>
        <v>plays</v>
      </c>
      <c r="S3260" s="12">
        <f t="shared" si="300"/>
        <v>41982.887280092589</v>
      </c>
      <c r="T3260" s="12">
        <f t="shared" si="301"/>
        <v>42012.887280092589</v>
      </c>
      <c r="U3260" s="7">
        <f>Data[[#This Row],[goal]]*VLOOKUP(Data[[#This Row],[currency]], 'Exchange Rates'!$A$1:$C$14, 3, 0)</f>
        <v>7000</v>
      </c>
      <c r="V3260" s="7">
        <f>Data[[#This Row],[pledged]]*VLOOKUP(Data[[#This Row],[currency]], 'Exchange Rates'!$A$1:$C$14, 3, 0)</f>
        <v>7365</v>
      </c>
    </row>
    <row r="3261" spans="1:22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1.0616782608695652</v>
      </c>
      <c r="P3261" s="7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2">
        <f t="shared" si="300"/>
        <v>42614.760937500003</v>
      </c>
      <c r="T3261" s="12">
        <f t="shared" si="301"/>
        <v>42644.165972222225</v>
      </c>
      <c r="U3261" s="7">
        <f>Data[[#This Row],[goal]]*VLOOKUP(Data[[#This Row],[currency]], 'Exchange Rates'!$A$1:$C$14, 3, 0)</f>
        <v>23000</v>
      </c>
      <c r="V3261" s="7">
        <f>Data[[#This Row],[pledged]]*VLOOKUP(Data[[#This Row],[currency]], 'Exchange Rates'!$A$1:$C$14, 3, 0)</f>
        <v>24418.6</v>
      </c>
    </row>
    <row r="3262" spans="1:22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1.0924</v>
      </c>
      <c r="P3262" s="7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2">
        <f t="shared" si="300"/>
        <v>42303.672662037032</v>
      </c>
      <c r="T3262" s="12">
        <f t="shared" si="301"/>
        <v>42338.714328703703</v>
      </c>
      <c r="U3262" s="7">
        <f>Data[[#This Row],[goal]]*VLOOKUP(Data[[#This Row],[currency]], 'Exchange Rates'!$A$1:$C$14, 3, 0)</f>
        <v>5000</v>
      </c>
      <c r="V3262" s="7">
        <f>Data[[#This Row],[pledged]]*VLOOKUP(Data[[#This Row],[currency]], 'Exchange Rates'!$A$1:$C$14, 3, 0)</f>
        <v>5462</v>
      </c>
    </row>
    <row r="3263" spans="1:22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1.0045454545454546</v>
      </c>
      <c r="P3263" s="7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2">
        <f t="shared" si="300"/>
        <v>42171.725416666668</v>
      </c>
      <c r="T3263" s="12">
        <f t="shared" si="301"/>
        <v>42201.725416666668</v>
      </c>
      <c r="U3263" s="7">
        <f>Data[[#This Row],[goal]]*VLOOKUP(Data[[#This Row],[currency]], 'Exchange Rates'!$A$1:$C$14, 3, 0)</f>
        <v>3300</v>
      </c>
      <c r="V3263" s="7">
        <f>Data[[#This Row],[pledged]]*VLOOKUP(Data[[#This Row],[currency]], 'Exchange Rates'!$A$1:$C$14, 3, 0)</f>
        <v>3315</v>
      </c>
    </row>
    <row r="3264" spans="1:22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1.0304098360655738</v>
      </c>
      <c r="P3264" s="7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2">
        <f t="shared" si="300"/>
        <v>41964.315532407403</v>
      </c>
      <c r="T3264" s="12">
        <f t="shared" si="301"/>
        <v>41995.166666666672</v>
      </c>
      <c r="U3264" s="7">
        <f>Data[[#This Row],[goal]]*VLOOKUP(Data[[#This Row],[currency]], 'Exchange Rates'!$A$1:$C$14, 3, 0)</f>
        <v>12200</v>
      </c>
      <c r="V3264" s="7">
        <f>Data[[#This Row],[pledged]]*VLOOKUP(Data[[#This Row],[currency]], 'Exchange Rates'!$A$1:$C$14, 3, 0)</f>
        <v>12571</v>
      </c>
    </row>
    <row r="3265" spans="1:22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1.121664</v>
      </c>
      <c r="P3265" s="7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2">
        <f t="shared" si="300"/>
        <v>42284.516064814816</v>
      </c>
      <c r="T3265" s="12">
        <f t="shared" si="301"/>
        <v>42307.875</v>
      </c>
      <c r="U3265" s="7">
        <f>Data[[#This Row],[goal]]*VLOOKUP(Data[[#This Row],[currency]], 'Exchange Rates'!$A$1:$C$14, 3, 0)</f>
        <v>2500</v>
      </c>
      <c r="V3265" s="7">
        <f>Data[[#This Row],[pledged]]*VLOOKUP(Data[[#This Row],[currency]], 'Exchange Rates'!$A$1:$C$14, 3, 0)</f>
        <v>2804.16</v>
      </c>
    </row>
    <row r="3266" spans="1:22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1.03</v>
      </c>
      <c r="P3266" s="7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2">
        <f t="shared" ref="S3266:S3329" si="306">(((J3266/60)/60)/24)+DATE(1970,1,1)</f>
        <v>42016.800208333334</v>
      </c>
      <c r="T3266" s="12">
        <f t="shared" ref="T3266:T3329" si="307">(((I3266/60)/60)/24)+DATE(1970,1,1)</f>
        <v>42032.916666666672</v>
      </c>
      <c r="U3266" s="7">
        <f>Data[[#This Row],[goal]]*VLOOKUP(Data[[#This Row],[currency]], 'Exchange Rates'!$A$1:$C$14, 3, 0)</f>
        <v>2500</v>
      </c>
      <c r="V3266" s="7">
        <f>Data[[#This Row],[pledged]]*VLOOKUP(Data[[#This Row],[currency]], 'Exchange Rates'!$A$1:$C$14, 3, 0)</f>
        <v>2575</v>
      </c>
    </row>
    <row r="3267" spans="1:22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E3267/D3267</f>
        <v>1.64</v>
      </c>
      <c r="P3267" s="7">
        <f t="shared" ref="P3267:P3330" si="309">IF(L3267 = 0, 0, E3267/L3267)</f>
        <v>70.285714285714292</v>
      </c>
      <c r="Q3267" t="str">
        <f t="shared" ref="Q3267:Q3330" si="310">MID(N3267, 1, FIND("/", N3267)-1)</f>
        <v>theater</v>
      </c>
      <c r="R3267" t="str">
        <f t="shared" ref="R3267:R3330" si="311">MID(N3267,  FIND("/", N3267)+1, 100)</f>
        <v>plays</v>
      </c>
      <c r="S3267" s="12">
        <f t="shared" si="306"/>
        <v>42311.711979166663</v>
      </c>
      <c r="T3267" s="12">
        <f t="shared" si="307"/>
        <v>42341.708333333328</v>
      </c>
      <c r="U3267" s="7">
        <f>Data[[#This Row],[goal]]*VLOOKUP(Data[[#This Row],[currency]], 'Exchange Rates'!$A$1:$C$14, 3, 0)</f>
        <v>2268</v>
      </c>
      <c r="V3267" s="7">
        <f>Data[[#This Row],[pledged]]*VLOOKUP(Data[[#This Row],[currency]], 'Exchange Rates'!$A$1:$C$14, 3, 0)</f>
        <v>3719.52</v>
      </c>
    </row>
    <row r="3268" spans="1:22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1.3128333333333333</v>
      </c>
      <c r="P3268" s="7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2">
        <f t="shared" si="306"/>
        <v>42136.536134259266</v>
      </c>
      <c r="T3268" s="12">
        <f t="shared" si="307"/>
        <v>42167.875</v>
      </c>
      <c r="U3268" s="7">
        <f>Data[[#This Row],[goal]]*VLOOKUP(Data[[#This Row],[currency]], 'Exchange Rates'!$A$1:$C$14, 3, 0)</f>
        <v>6000</v>
      </c>
      <c r="V3268" s="7">
        <f>Data[[#This Row],[pledged]]*VLOOKUP(Data[[#This Row],[currency]], 'Exchange Rates'!$A$1:$C$14, 3, 0)</f>
        <v>7877</v>
      </c>
    </row>
    <row r="3269" spans="1:22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1.0209999999999999</v>
      </c>
      <c r="P3269" s="7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2">
        <f t="shared" si="306"/>
        <v>42172.757638888885</v>
      </c>
      <c r="T3269" s="12">
        <f t="shared" si="307"/>
        <v>42202.757638888885</v>
      </c>
      <c r="U3269" s="7">
        <f>Data[[#This Row],[goal]]*VLOOKUP(Data[[#This Row],[currency]], 'Exchange Rates'!$A$1:$C$14, 3, 0)</f>
        <v>15000</v>
      </c>
      <c r="V3269" s="7">
        <f>Data[[#This Row],[pledged]]*VLOOKUP(Data[[#This Row],[currency]], 'Exchange Rates'!$A$1:$C$14, 3, 0)</f>
        <v>15315</v>
      </c>
    </row>
    <row r="3270" spans="1:22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1.28</v>
      </c>
      <c r="P3270" s="7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2">
        <f t="shared" si="306"/>
        <v>42590.90425925926</v>
      </c>
      <c r="T3270" s="12">
        <f t="shared" si="307"/>
        <v>42606.90425925926</v>
      </c>
      <c r="U3270" s="7">
        <f>Data[[#This Row],[goal]]*VLOOKUP(Data[[#This Row],[currency]], 'Exchange Rates'!$A$1:$C$14, 3, 0)</f>
        <v>2000</v>
      </c>
      <c r="V3270" s="7">
        <f>Data[[#This Row],[pledged]]*VLOOKUP(Data[[#This Row],[currency]], 'Exchange Rates'!$A$1:$C$14, 3, 0)</f>
        <v>2560</v>
      </c>
    </row>
    <row r="3271" spans="1:22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1.0149999999999999</v>
      </c>
      <c r="P3271" s="7">
        <f t="shared" si="309"/>
        <v>116</v>
      </c>
      <c r="Q3271" t="str">
        <f t="shared" si="310"/>
        <v>theater</v>
      </c>
      <c r="R3271" t="str">
        <f t="shared" si="311"/>
        <v>plays</v>
      </c>
      <c r="S3271" s="12">
        <f t="shared" si="306"/>
        <v>42137.395798611105</v>
      </c>
      <c r="T3271" s="12">
        <f t="shared" si="307"/>
        <v>42171.458333333328</v>
      </c>
      <c r="U3271" s="7">
        <f>Data[[#This Row],[goal]]*VLOOKUP(Data[[#This Row],[currency]], 'Exchange Rates'!$A$1:$C$14, 3, 0)</f>
        <v>6160</v>
      </c>
      <c r="V3271" s="7">
        <f>Data[[#This Row],[pledged]]*VLOOKUP(Data[[#This Row],[currency]], 'Exchange Rates'!$A$1:$C$14, 3, 0)</f>
        <v>6252.4000000000005</v>
      </c>
    </row>
    <row r="3272" spans="1:22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1.0166666666666666</v>
      </c>
      <c r="P3272" s="7">
        <f t="shared" si="309"/>
        <v>61</v>
      </c>
      <c r="Q3272" t="str">
        <f t="shared" si="310"/>
        <v>theater</v>
      </c>
      <c r="R3272" t="str">
        <f t="shared" si="311"/>
        <v>plays</v>
      </c>
      <c r="S3272" s="12">
        <f t="shared" si="306"/>
        <v>42167.533159722225</v>
      </c>
      <c r="T3272" s="12">
        <f t="shared" si="307"/>
        <v>42197.533159722225</v>
      </c>
      <c r="U3272" s="7">
        <f>Data[[#This Row],[goal]]*VLOOKUP(Data[[#This Row],[currency]], 'Exchange Rates'!$A$1:$C$14, 3, 0)</f>
        <v>1386</v>
      </c>
      <c r="V3272" s="7">
        <f>Data[[#This Row],[pledged]]*VLOOKUP(Data[[#This Row],[currency]], 'Exchange Rates'!$A$1:$C$14, 3, 0)</f>
        <v>1409.1000000000001</v>
      </c>
    </row>
    <row r="3273" spans="1:22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1.3</v>
      </c>
      <c r="P3273" s="7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2">
        <f t="shared" si="306"/>
        <v>41915.437210648146</v>
      </c>
      <c r="T3273" s="12">
        <f t="shared" si="307"/>
        <v>41945.478877314818</v>
      </c>
      <c r="U3273" s="7">
        <f>Data[[#This Row],[goal]]*VLOOKUP(Data[[#This Row],[currency]], 'Exchange Rates'!$A$1:$C$14, 3, 0)</f>
        <v>1155</v>
      </c>
      <c r="V3273" s="7">
        <f>Data[[#This Row],[pledged]]*VLOOKUP(Data[[#This Row],[currency]], 'Exchange Rates'!$A$1:$C$14, 3, 0)</f>
        <v>1501.5</v>
      </c>
    </row>
    <row r="3274" spans="1:22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1.5443</v>
      </c>
      <c r="P3274" s="7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2">
        <f t="shared" si="306"/>
        <v>42284.500104166669</v>
      </c>
      <c r="T3274" s="12">
        <f t="shared" si="307"/>
        <v>42314.541770833333</v>
      </c>
      <c r="U3274" s="7">
        <f>Data[[#This Row],[goal]]*VLOOKUP(Data[[#This Row],[currency]], 'Exchange Rates'!$A$1:$C$14, 3, 0)</f>
        <v>10000</v>
      </c>
      <c r="V3274" s="7">
        <f>Data[[#This Row],[pledged]]*VLOOKUP(Data[[#This Row],[currency]], 'Exchange Rates'!$A$1:$C$14, 3, 0)</f>
        <v>15443</v>
      </c>
    </row>
    <row r="3275" spans="1:22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1.0740000000000001</v>
      </c>
      <c r="P3275" s="7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2">
        <f t="shared" si="306"/>
        <v>42611.801412037035</v>
      </c>
      <c r="T3275" s="12">
        <f t="shared" si="307"/>
        <v>42627.791666666672</v>
      </c>
      <c r="U3275" s="7">
        <f>Data[[#This Row],[goal]]*VLOOKUP(Data[[#This Row],[currency]], 'Exchange Rates'!$A$1:$C$14, 3, 0)</f>
        <v>4000</v>
      </c>
      <c r="V3275" s="7">
        <f>Data[[#This Row],[pledged]]*VLOOKUP(Data[[#This Row],[currency]], 'Exchange Rates'!$A$1:$C$14, 3, 0)</f>
        <v>4296</v>
      </c>
    </row>
    <row r="3276" spans="1:22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1.0132258064516129</v>
      </c>
      <c r="P3276" s="7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2">
        <f t="shared" si="306"/>
        <v>42400.704537037032</v>
      </c>
      <c r="T3276" s="12">
        <f t="shared" si="307"/>
        <v>42444.875</v>
      </c>
      <c r="U3276" s="7">
        <f>Data[[#This Row],[goal]]*VLOOKUP(Data[[#This Row],[currency]], 'Exchange Rates'!$A$1:$C$14, 3, 0)</f>
        <v>15500</v>
      </c>
      <c r="V3276" s="7">
        <f>Data[[#This Row],[pledged]]*VLOOKUP(Data[[#This Row],[currency]], 'Exchange Rates'!$A$1:$C$14, 3, 0)</f>
        <v>15705</v>
      </c>
    </row>
    <row r="3277" spans="1:22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1.0027777777777778</v>
      </c>
      <c r="P3277" s="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2">
        <f t="shared" si="306"/>
        <v>42017.88045138889</v>
      </c>
      <c r="T3277" s="12">
        <f t="shared" si="307"/>
        <v>42044.1875</v>
      </c>
      <c r="U3277" s="7">
        <f>Data[[#This Row],[goal]]*VLOOKUP(Data[[#This Row],[currency]], 'Exchange Rates'!$A$1:$C$14, 3, 0)</f>
        <v>1800</v>
      </c>
      <c r="V3277" s="7">
        <f>Data[[#This Row],[pledged]]*VLOOKUP(Data[[#This Row],[currency]], 'Exchange Rates'!$A$1:$C$14, 3, 0)</f>
        <v>1805</v>
      </c>
    </row>
    <row r="3278" spans="1:22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1.1684444444444444</v>
      </c>
      <c r="P3278" s="7">
        <f t="shared" si="309"/>
        <v>52.58</v>
      </c>
      <c r="Q3278" t="str">
        <f t="shared" si="310"/>
        <v>theater</v>
      </c>
      <c r="R3278" t="str">
        <f t="shared" si="311"/>
        <v>plays</v>
      </c>
      <c r="S3278" s="12">
        <f t="shared" si="306"/>
        <v>42426.949988425928</v>
      </c>
      <c r="T3278" s="12">
        <f t="shared" si="307"/>
        <v>42461.165972222225</v>
      </c>
      <c r="U3278" s="7">
        <f>Data[[#This Row],[goal]]*VLOOKUP(Data[[#This Row],[currency]], 'Exchange Rates'!$A$1:$C$14, 3, 0)</f>
        <v>5940</v>
      </c>
      <c r="V3278" s="7">
        <f>Data[[#This Row],[pledged]]*VLOOKUP(Data[[#This Row],[currency]], 'Exchange Rates'!$A$1:$C$14, 3, 0)</f>
        <v>6940.56</v>
      </c>
    </row>
    <row r="3279" spans="1:22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1.0860000000000001</v>
      </c>
      <c r="P3279" s="7">
        <f t="shared" si="309"/>
        <v>54.3</v>
      </c>
      <c r="Q3279" t="str">
        <f t="shared" si="310"/>
        <v>theater</v>
      </c>
      <c r="R3279" t="str">
        <f t="shared" si="311"/>
        <v>plays</v>
      </c>
      <c r="S3279" s="12">
        <f t="shared" si="306"/>
        <v>41931.682939814818</v>
      </c>
      <c r="T3279" s="12">
        <f t="shared" si="307"/>
        <v>41961.724606481483</v>
      </c>
      <c r="U3279" s="7">
        <f>Data[[#This Row],[goal]]*VLOOKUP(Data[[#This Row],[currency]], 'Exchange Rates'!$A$1:$C$14, 3, 0)</f>
        <v>3850</v>
      </c>
      <c r="V3279" s="7">
        <f>Data[[#This Row],[pledged]]*VLOOKUP(Data[[#This Row],[currency]], 'Exchange Rates'!$A$1:$C$14, 3, 0)</f>
        <v>4181.1000000000004</v>
      </c>
    </row>
    <row r="3280" spans="1:22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1.034</v>
      </c>
      <c r="P3280" s="7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2">
        <f t="shared" si="306"/>
        <v>42124.848414351851</v>
      </c>
      <c r="T3280" s="12">
        <f t="shared" si="307"/>
        <v>42154.848414351851</v>
      </c>
      <c r="U3280" s="7">
        <f>Data[[#This Row],[goal]]*VLOOKUP(Data[[#This Row],[currency]], 'Exchange Rates'!$A$1:$C$14, 3, 0)</f>
        <v>1925</v>
      </c>
      <c r="V3280" s="7">
        <f>Data[[#This Row],[pledged]]*VLOOKUP(Data[[#This Row],[currency]], 'Exchange Rates'!$A$1:$C$14, 3, 0)</f>
        <v>1990.45</v>
      </c>
    </row>
    <row r="3281" spans="1:22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1.1427586206896552</v>
      </c>
      <c r="P3281" s="7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2">
        <f t="shared" si="306"/>
        <v>42431.102534722217</v>
      </c>
      <c r="T3281" s="12">
        <f t="shared" si="307"/>
        <v>42461.06086805556</v>
      </c>
      <c r="U3281" s="7">
        <f>Data[[#This Row],[goal]]*VLOOKUP(Data[[#This Row],[currency]], 'Exchange Rates'!$A$1:$C$14, 3, 0)</f>
        <v>5800</v>
      </c>
      <c r="V3281" s="7">
        <f>Data[[#This Row],[pledged]]*VLOOKUP(Data[[#This Row],[currency]], 'Exchange Rates'!$A$1:$C$14, 3, 0)</f>
        <v>6628</v>
      </c>
    </row>
    <row r="3282" spans="1:22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1.03</v>
      </c>
      <c r="P3282" s="7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2">
        <f t="shared" si="306"/>
        <v>42121.756921296299</v>
      </c>
      <c r="T3282" s="12">
        <f t="shared" si="307"/>
        <v>42156.208333333328</v>
      </c>
      <c r="U3282" s="7">
        <f>Data[[#This Row],[goal]]*VLOOKUP(Data[[#This Row],[currency]], 'Exchange Rates'!$A$1:$C$14, 3, 0)</f>
        <v>2000</v>
      </c>
      <c r="V3282" s="7">
        <f>Data[[#This Row],[pledged]]*VLOOKUP(Data[[#This Row],[currency]], 'Exchange Rates'!$A$1:$C$14, 3, 0)</f>
        <v>2060</v>
      </c>
    </row>
    <row r="3283" spans="1:22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1.216</v>
      </c>
      <c r="P3283" s="7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2">
        <f t="shared" si="306"/>
        <v>42219.019733796296</v>
      </c>
      <c r="T3283" s="12">
        <f t="shared" si="307"/>
        <v>42249.019733796296</v>
      </c>
      <c r="U3283" s="7">
        <f>Data[[#This Row],[goal]]*VLOOKUP(Data[[#This Row],[currency]], 'Exchange Rates'!$A$1:$C$14, 3, 0)</f>
        <v>5000</v>
      </c>
      <c r="V3283" s="7">
        <f>Data[[#This Row],[pledged]]*VLOOKUP(Data[[#This Row],[currency]], 'Exchange Rates'!$A$1:$C$14, 3, 0)</f>
        <v>6080</v>
      </c>
    </row>
    <row r="3284" spans="1:22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1.026467741935484</v>
      </c>
      <c r="P3284" s="7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2">
        <f t="shared" si="306"/>
        <v>42445.19430555556</v>
      </c>
      <c r="T3284" s="12">
        <f t="shared" si="307"/>
        <v>42489.19430555556</v>
      </c>
      <c r="U3284" s="7">
        <f>Data[[#This Row],[goal]]*VLOOKUP(Data[[#This Row],[currency]], 'Exchange Rates'!$A$1:$C$14, 3, 0)</f>
        <v>31000</v>
      </c>
      <c r="V3284" s="7">
        <f>Data[[#This Row],[pledged]]*VLOOKUP(Data[[#This Row],[currency]], 'Exchange Rates'!$A$1:$C$14, 3, 0)</f>
        <v>31820.5</v>
      </c>
    </row>
    <row r="3285" spans="1:22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1.0475000000000001</v>
      </c>
      <c r="P3285" s="7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2">
        <f t="shared" si="306"/>
        <v>42379.74418981481</v>
      </c>
      <c r="T3285" s="12">
        <f t="shared" si="307"/>
        <v>42410.875</v>
      </c>
      <c r="U3285" s="7">
        <f>Data[[#This Row],[goal]]*VLOOKUP(Data[[#This Row],[currency]], 'Exchange Rates'!$A$1:$C$14, 3, 0)</f>
        <v>616</v>
      </c>
      <c r="V3285" s="7">
        <f>Data[[#This Row],[pledged]]*VLOOKUP(Data[[#This Row],[currency]], 'Exchange Rates'!$A$1:$C$14, 3, 0)</f>
        <v>645.26</v>
      </c>
    </row>
    <row r="3286" spans="1:22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1.016</v>
      </c>
      <c r="P3286" s="7">
        <f t="shared" si="309"/>
        <v>203.2</v>
      </c>
      <c r="Q3286" t="str">
        <f t="shared" si="310"/>
        <v>theater</v>
      </c>
      <c r="R3286" t="str">
        <f t="shared" si="311"/>
        <v>plays</v>
      </c>
      <c r="S3286" s="12">
        <f t="shared" si="306"/>
        <v>42380.884872685187</v>
      </c>
      <c r="T3286" s="12">
        <f t="shared" si="307"/>
        <v>42398.249305555553</v>
      </c>
      <c r="U3286" s="7">
        <f>Data[[#This Row],[goal]]*VLOOKUP(Data[[#This Row],[currency]], 'Exchange Rates'!$A$1:$C$14, 3, 0)</f>
        <v>3000</v>
      </c>
      <c r="V3286" s="7">
        <f>Data[[#This Row],[pledged]]*VLOOKUP(Data[[#This Row],[currency]], 'Exchange Rates'!$A$1:$C$14, 3, 0)</f>
        <v>3048</v>
      </c>
    </row>
    <row r="3287" spans="1:22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1.1210242048409682</v>
      </c>
      <c r="P3287" s="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2">
        <f t="shared" si="306"/>
        <v>42762.942430555559</v>
      </c>
      <c r="T3287" s="12">
        <f t="shared" si="307"/>
        <v>42794.208333333328</v>
      </c>
      <c r="U3287" s="7">
        <f>Data[[#This Row],[goal]]*VLOOKUP(Data[[#This Row],[currency]], 'Exchange Rates'!$A$1:$C$14, 3, 0)</f>
        <v>4999</v>
      </c>
      <c r="V3287" s="7">
        <f>Data[[#This Row],[pledged]]*VLOOKUP(Data[[#This Row],[currency]], 'Exchange Rates'!$A$1:$C$14, 3, 0)</f>
        <v>5604</v>
      </c>
    </row>
    <row r="3288" spans="1:22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1.0176666666666667</v>
      </c>
      <c r="P3288" s="7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2">
        <f t="shared" si="306"/>
        <v>42567.840069444443</v>
      </c>
      <c r="T3288" s="12">
        <f t="shared" si="307"/>
        <v>42597.840069444443</v>
      </c>
      <c r="U3288" s="7">
        <f>Data[[#This Row],[goal]]*VLOOKUP(Data[[#This Row],[currency]], 'Exchange Rates'!$A$1:$C$14, 3, 0)</f>
        <v>15000</v>
      </c>
      <c r="V3288" s="7">
        <f>Data[[#This Row],[pledged]]*VLOOKUP(Data[[#This Row],[currency]], 'Exchange Rates'!$A$1:$C$14, 3, 0)</f>
        <v>15265</v>
      </c>
    </row>
    <row r="3289" spans="1:22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</v>
      </c>
      <c r="P3289" s="7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2">
        <f t="shared" si="306"/>
        <v>42311.750324074077</v>
      </c>
      <c r="T3289" s="12">
        <f t="shared" si="307"/>
        <v>42336.750324074077</v>
      </c>
      <c r="U3289" s="7">
        <f>Data[[#This Row],[goal]]*VLOOKUP(Data[[#This Row],[currency]], 'Exchange Rates'!$A$1:$C$14, 3, 0)</f>
        <v>3300</v>
      </c>
      <c r="V3289" s="7">
        <f>Data[[#This Row],[pledged]]*VLOOKUP(Data[[#This Row],[currency]], 'Exchange Rates'!$A$1:$C$14, 3, 0)</f>
        <v>3300</v>
      </c>
    </row>
    <row r="3290" spans="1:22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1.0026489999999999</v>
      </c>
      <c r="P3290" s="7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2">
        <f t="shared" si="306"/>
        <v>42505.774479166663</v>
      </c>
      <c r="T3290" s="12">
        <f t="shared" si="307"/>
        <v>42541.958333333328</v>
      </c>
      <c r="U3290" s="7">
        <f>Data[[#This Row],[goal]]*VLOOKUP(Data[[#This Row],[currency]], 'Exchange Rates'!$A$1:$C$14, 3, 0)</f>
        <v>7700</v>
      </c>
      <c r="V3290" s="7">
        <f>Data[[#This Row],[pledged]]*VLOOKUP(Data[[#This Row],[currency]], 'Exchange Rates'!$A$1:$C$14, 3, 0)</f>
        <v>7720.3972999999996</v>
      </c>
    </row>
    <row r="3291" spans="1:22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1.3304200000000002</v>
      </c>
      <c r="P3291" s="7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2">
        <f t="shared" si="306"/>
        <v>42758.368078703701</v>
      </c>
      <c r="T3291" s="12">
        <f t="shared" si="307"/>
        <v>42786.368078703701</v>
      </c>
      <c r="U3291" s="7">
        <f>Data[[#This Row],[goal]]*VLOOKUP(Data[[#This Row],[currency]], 'Exchange Rates'!$A$1:$C$14, 3, 0)</f>
        <v>385</v>
      </c>
      <c r="V3291" s="7">
        <f>Data[[#This Row],[pledged]]*VLOOKUP(Data[[#This Row],[currency]], 'Exchange Rates'!$A$1:$C$14, 3, 0)</f>
        <v>512.21170000000006</v>
      </c>
    </row>
    <row r="3292" spans="1:22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1.212</v>
      </c>
      <c r="P3292" s="7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2">
        <f t="shared" si="306"/>
        <v>42775.51494212963</v>
      </c>
      <c r="T3292" s="12">
        <f t="shared" si="307"/>
        <v>42805.51494212963</v>
      </c>
      <c r="U3292" s="7">
        <f>Data[[#This Row],[goal]]*VLOOKUP(Data[[#This Row],[currency]], 'Exchange Rates'!$A$1:$C$14, 3, 0)</f>
        <v>1540</v>
      </c>
      <c r="V3292" s="7">
        <f>Data[[#This Row],[pledged]]*VLOOKUP(Data[[#This Row],[currency]], 'Exchange Rates'!$A$1:$C$14, 3, 0)</f>
        <v>1866.48</v>
      </c>
    </row>
    <row r="3293" spans="1:22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1.1399999999999999</v>
      </c>
      <c r="P3293" s="7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2">
        <f t="shared" si="306"/>
        <v>42232.702546296292</v>
      </c>
      <c r="T3293" s="12">
        <f t="shared" si="307"/>
        <v>42264.165972222225</v>
      </c>
      <c r="U3293" s="7">
        <f>Data[[#This Row],[goal]]*VLOOKUP(Data[[#This Row],[currency]], 'Exchange Rates'!$A$1:$C$14, 3, 0)</f>
        <v>500</v>
      </c>
      <c r="V3293" s="7">
        <f>Data[[#This Row],[pledged]]*VLOOKUP(Data[[#This Row],[currency]], 'Exchange Rates'!$A$1:$C$14, 3, 0)</f>
        <v>570</v>
      </c>
    </row>
    <row r="3294" spans="1:22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2.8613861386138613</v>
      </c>
      <c r="P3294" s="7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2">
        <f t="shared" si="306"/>
        <v>42282.770231481481</v>
      </c>
      <c r="T3294" s="12">
        <f t="shared" si="307"/>
        <v>42342.811898148153</v>
      </c>
      <c r="U3294" s="7">
        <f>Data[[#This Row],[goal]]*VLOOKUP(Data[[#This Row],[currency]], 'Exchange Rates'!$A$1:$C$14, 3, 0)</f>
        <v>77.77</v>
      </c>
      <c r="V3294" s="7">
        <f>Data[[#This Row],[pledged]]*VLOOKUP(Data[[#This Row],[currency]], 'Exchange Rates'!$A$1:$C$14, 3, 0)</f>
        <v>222.53</v>
      </c>
    </row>
    <row r="3295" spans="1:22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1.7044444444444444</v>
      </c>
      <c r="P3295" s="7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2">
        <f t="shared" si="306"/>
        <v>42768.425370370373</v>
      </c>
      <c r="T3295" s="12">
        <f t="shared" si="307"/>
        <v>42798.425370370373</v>
      </c>
      <c r="U3295" s="7">
        <f>Data[[#This Row],[goal]]*VLOOKUP(Data[[#This Row],[currency]], 'Exchange Rates'!$A$1:$C$14, 3, 0)</f>
        <v>6705</v>
      </c>
      <c r="V3295" s="7">
        <f>Data[[#This Row],[pledged]]*VLOOKUP(Data[[#This Row],[currency]], 'Exchange Rates'!$A$1:$C$14, 3, 0)</f>
        <v>11428.3</v>
      </c>
    </row>
    <row r="3296" spans="1:22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1.1833333333333333</v>
      </c>
      <c r="P3296" s="7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2">
        <f t="shared" si="306"/>
        <v>42141.541134259256</v>
      </c>
      <c r="T3296" s="12">
        <f t="shared" si="307"/>
        <v>42171.541134259256</v>
      </c>
      <c r="U3296" s="7">
        <f>Data[[#This Row],[goal]]*VLOOKUP(Data[[#This Row],[currency]], 'Exchange Rates'!$A$1:$C$14, 3, 0)</f>
        <v>462</v>
      </c>
      <c r="V3296" s="7">
        <f>Data[[#This Row],[pledged]]*VLOOKUP(Data[[#This Row],[currency]], 'Exchange Rates'!$A$1:$C$14, 3, 0)</f>
        <v>546.70000000000005</v>
      </c>
    </row>
    <row r="3297" spans="1:22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1.0285857142857142</v>
      </c>
      <c r="P3297" s="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2">
        <f t="shared" si="306"/>
        <v>42609.442465277782</v>
      </c>
      <c r="T3297" s="12">
        <f t="shared" si="307"/>
        <v>42639.442465277782</v>
      </c>
      <c r="U3297" s="7">
        <f>Data[[#This Row],[goal]]*VLOOKUP(Data[[#This Row],[currency]], 'Exchange Rates'!$A$1:$C$14, 3, 0)</f>
        <v>539</v>
      </c>
      <c r="V3297" s="7">
        <f>Data[[#This Row],[pledged]]*VLOOKUP(Data[[#This Row],[currency]], 'Exchange Rates'!$A$1:$C$14, 3, 0)</f>
        <v>554.40769999999998</v>
      </c>
    </row>
    <row r="3298" spans="1:22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1.4406666666666668</v>
      </c>
      <c r="P3298" s="7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2">
        <f t="shared" si="306"/>
        <v>42309.756620370375</v>
      </c>
      <c r="T3298" s="12">
        <f t="shared" si="307"/>
        <v>42330.916666666672</v>
      </c>
      <c r="U3298" s="7">
        <f>Data[[#This Row],[goal]]*VLOOKUP(Data[[#This Row],[currency]], 'Exchange Rates'!$A$1:$C$14, 3, 0)</f>
        <v>1155</v>
      </c>
      <c r="V3298" s="7">
        <f>Data[[#This Row],[pledged]]*VLOOKUP(Data[[#This Row],[currency]], 'Exchange Rates'!$A$1:$C$14, 3, 0)</f>
        <v>1663.97</v>
      </c>
    </row>
    <row r="3299" spans="1:22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1.0007272727272727</v>
      </c>
      <c r="P3299" s="7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2">
        <f t="shared" si="306"/>
        <v>42193.771481481483</v>
      </c>
      <c r="T3299" s="12">
        <f t="shared" si="307"/>
        <v>42212.957638888889</v>
      </c>
      <c r="U3299" s="7">
        <f>Data[[#This Row],[goal]]*VLOOKUP(Data[[#This Row],[currency]], 'Exchange Rates'!$A$1:$C$14, 3, 0)</f>
        <v>4235</v>
      </c>
      <c r="V3299" s="7">
        <f>Data[[#This Row],[pledged]]*VLOOKUP(Data[[#This Row],[currency]], 'Exchange Rates'!$A$1:$C$14, 3, 0)</f>
        <v>4238.08</v>
      </c>
    </row>
    <row r="3300" spans="1:22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1.0173000000000001</v>
      </c>
      <c r="P3300" s="7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2">
        <f t="shared" si="306"/>
        <v>42239.957962962959</v>
      </c>
      <c r="T3300" s="12">
        <f t="shared" si="307"/>
        <v>42260</v>
      </c>
      <c r="U3300" s="7">
        <f>Data[[#This Row],[goal]]*VLOOKUP(Data[[#This Row],[currency]], 'Exchange Rates'!$A$1:$C$14, 3, 0)</f>
        <v>10000</v>
      </c>
      <c r="V3300" s="7">
        <f>Data[[#This Row],[pledged]]*VLOOKUP(Data[[#This Row],[currency]], 'Exchange Rates'!$A$1:$C$14, 3, 0)</f>
        <v>10173</v>
      </c>
    </row>
    <row r="3301" spans="1:22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1.1619999999999999</v>
      </c>
      <c r="P3301" s="7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2">
        <f t="shared" si="306"/>
        <v>42261.917395833334</v>
      </c>
      <c r="T3301" s="12">
        <f t="shared" si="307"/>
        <v>42291.917395833334</v>
      </c>
      <c r="U3301" s="7">
        <f>Data[[#This Row],[goal]]*VLOOKUP(Data[[#This Row],[currency]], 'Exchange Rates'!$A$1:$C$14, 3, 0)</f>
        <v>3000</v>
      </c>
      <c r="V3301" s="7">
        <f>Data[[#This Row],[pledged]]*VLOOKUP(Data[[#This Row],[currency]], 'Exchange Rates'!$A$1:$C$14, 3, 0)</f>
        <v>3486</v>
      </c>
    </row>
    <row r="3302" spans="1:22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1.3616666666666666</v>
      </c>
      <c r="P3302" s="7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2">
        <f t="shared" si="306"/>
        <v>42102.743773148148</v>
      </c>
      <c r="T3302" s="12">
        <f t="shared" si="307"/>
        <v>42123.743773148148</v>
      </c>
      <c r="U3302" s="7">
        <f>Data[[#This Row],[goal]]*VLOOKUP(Data[[#This Row],[currency]], 'Exchange Rates'!$A$1:$C$14, 3, 0)</f>
        <v>3000</v>
      </c>
      <c r="V3302" s="7">
        <f>Data[[#This Row],[pledged]]*VLOOKUP(Data[[#This Row],[currency]], 'Exchange Rates'!$A$1:$C$14, 3, 0)</f>
        <v>4085</v>
      </c>
    </row>
    <row r="3303" spans="1:22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1.3346666666666667</v>
      </c>
      <c r="P3303" s="7">
        <f t="shared" si="309"/>
        <v>57.2</v>
      </c>
      <c r="Q3303" t="str">
        <f t="shared" si="310"/>
        <v>theater</v>
      </c>
      <c r="R3303" t="str">
        <f t="shared" si="311"/>
        <v>plays</v>
      </c>
      <c r="S3303" s="12">
        <f t="shared" si="306"/>
        <v>42538.73583333334</v>
      </c>
      <c r="T3303" s="12">
        <f t="shared" si="307"/>
        <v>42583.290972222225</v>
      </c>
      <c r="U3303" s="7">
        <f>Data[[#This Row],[goal]]*VLOOKUP(Data[[#This Row],[currency]], 'Exchange Rates'!$A$1:$C$14, 3, 0)</f>
        <v>3000</v>
      </c>
      <c r="V3303" s="7">
        <f>Data[[#This Row],[pledged]]*VLOOKUP(Data[[#This Row],[currency]], 'Exchange Rates'!$A$1:$C$14, 3, 0)</f>
        <v>4004</v>
      </c>
    </row>
    <row r="3304" spans="1:22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1.0339285714285715</v>
      </c>
      <c r="P3304" s="7">
        <f t="shared" si="309"/>
        <v>173.7</v>
      </c>
      <c r="Q3304" t="str">
        <f t="shared" si="310"/>
        <v>theater</v>
      </c>
      <c r="R3304" t="str">
        <f t="shared" si="311"/>
        <v>plays</v>
      </c>
      <c r="S3304" s="12">
        <f t="shared" si="306"/>
        <v>42681.35157407407</v>
      </c>
      <c r="T3304" s="12">
        <f t="shared" si="307"/>
        <v>42711.35157407407</v>
      </c>
      <c r="U3304" s="7">
        <f>Data[[#This Row],[goal]]*VLOOKUP(Data[[#This Row],[currency]], 'Exchange Rates'!$A$1:$C$14, 3, 0)</f>
        <v>7056</v>
      </c>
      <c r="V3304" s="7">
        <f>Data[[#This Row],[pledged]]*VLOOKUP(Data[[#This Row],[currency]], 'Exchange Rates'!$A$1:$C$14, 3, 0)</f>
        <v>7295.4</v>
      </c>
    </row>
    <row r="3305" spans="1:22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1.1588888888888889</v>
      </c>
      <c r="P3305" s="7">
        <f t="shared" si="309"/>
        <v>59.6</v>
      </c>
      <c r="Q3305" t="str">
        <f t="shared" si="310"/>
        <v>theater</v>
      </c>
      <c r="R3305" t="str">
        <f t="shared" si="311"/>
        <v>plays</v>
      </c>
      <c r="S3305" s="12">
        <f t="shared" si="306"/>
        <v>42056.65143518518</v>
      </c>
      <c r="T3305" s="12">
        <f t="shared" si="307"/>
        <v>42091.609768518523</v>
      </c>
      <c r="U3305" s="7">
        <f>Data[[#This Row],[goal]]*VLOOKUP(Data[[#This Row],[currency]], 'Exchange Rates'!$A$1:$C$14, 3, 0)</f>
        <v>1800</v>
      </c>
      <c r="V3305" s="7">
        <f>Data[[#This Row],[pledged]]*VLOOKUP(Data[[#This Row],[currency]], 'Exchange Rates'!$A$1:$C$14, 3, 0)</f>
        <v>2086</v>
      </c>
    </row>
    <row r="3306" spans="1:22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1.0451666666666666</v>
      </c>
      <c r="P3306" s="7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2">
        <f t="shared" si="306"/>
        <v>42696.624444444446</v>
      </c>
      <c r="T3306" s="12">
        <f t="shared" si="307"/>
        <v>42726.624444444446</v>
      </c>
      <c r="U3306" s="7">
        <f>Data[[#This Row],[goal]]*VLOOKUP(Data[[#This Row],[currency]], 'Exchange Rates'!$A$1:$C$14, 3, 0)</f>
        <v>15000</v>
      </c>
      <c r="V3306" s="7">
        <f>Data[[#This Row],[pledged]]*VLOOKUP(Data[[#This Row],[currency]], 'Exchange Rates'!$A$1:$C$14, 3, 0)</f>
        <v>15677.5</v>
      </c>
    </row>
    <row r="3307" spans="1:22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1.0202500000000001</v>
      </c>
      <c r="P3307" s="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2">
        <f t="shared" si="306"/>
        <v>42186.855879629627</v>
      </c>
      <c r="T3307" s="12">
        <f t="shared" si="307"/>
        <v>42216.855879629627</v>
      </c>
      <c r="U3307" s="7">
        <f>Data[[#This Row],[goal]]*VLOOKUP(Data[[#This Row],[currency]], 'Exchange Rates'!$A$1:$C$14, 3, 0)</f>
        <v>4000</v>
      </c>
      <c r="V3307" s="7">
        <f>Data[[#This Row],[pledged]]*VLOOKUP(Data[[#This Row],[currency]], 'Exchange Rates'!$A$1:$C$14, 3, 0)</f>
        <v>4081</v>
      </c>
    </row>
    <row r="3308" spans="1:22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1.7533333333333334</v>
      </c>
      <c r="P3308" s="7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2">
        <f t="shared" si="306"/>
        <v>42493.219236111108</v>
      </c>
      <c r="T3308" s="12">
        <f t="shared" si="307"/>
        <v>42531.125</v>
      </c>
      <c r="U3308" s="7">
        <f>Data[[#This Row],[goal]]*VLOOKUP(Data[[#This Row],[currency]], 'Exchange Rates'!$A$1:$C$14, 3, 0)</f>
        <v>1500</v>
      </c>
      <c r="V3308" s="7">
        <f>Data[[#This Row],[pledged]]*VLOOKUP(Data[[#This Row],[currency]], 'Exchange Rates'!$A$1:$C$14, 3, 0)</f>
        <v>2630</v>
      </c>
    </row>
    <row r="3309" spans="1:22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1.0668</v>
      </c>
      <c r="P3309" s="7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2">
        <f t="shared" si="306"/>
        <v>42475.057164351849</v>
      </c>
      <c r="T3309" s="12">
        <f t="shared" si="307"/>
        <v>42505.057164351849</v>
      </c>
      <c r="U3309" s="7">
        <f>Data[[#This Row],[goal]]*VLOOKUP(Data[[#This Row],[currency]], 'Exchange Rates'!$A$1:$C$14, 3, 0)</f>
        <v>1000</v>
      </c>
      <c r="V3309" s="7">
        <f>Data[[#This Row],[pledged]]*VLOOKUP(Data[[#This Row],[currency]], 'Exchange Rates'!$A$1:$C$14, 3, 0)</f>
        <v>1066.8</v>
      </c>
    </row>
    <row r="3310" spans="1:22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1.2228571428571429</v>
      </c>
      <c r="P3310" s="7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2">
        <f t="shared" si="306"/>
        <v>42452.876909722225</v>
      </c>
      <c r="T3310" s="12">
        <f t="shared" si="307"/>
        <v>42473.876909722225</v>
      </c>
      <c r="U3310" s="7">
        <f>Data[[#This Row],[goal]]*VLOOKUP(Data[[#This Row],[currency]], 'Exchange Rates'!$A$1:$C$14, 3, 0)</f>
        <v>3500</v>
      </c>
      <c r="V3310" s="7">
        <f>Data[[#This Row],[pledged]]*VLOOKUP(Data[[#This Row],[currency]], 'Exchange Rates'!$A$1:$C$14, 3, 0)</f>
        <v>4280</v>
      </c>
    </row>
    <row r="3311" spans="1:22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1.5942857142857143</v>
      </c>
      <c r="P3311" s="7">
        <f t="shared" si="309"/>
        <v>18</v>
      </c>
      <c r="Q3311" t="str">
        <f t="shared" si="310"/>
        <v>theater</v>
      </c>
      <c r="R3311" t="str">
        <f t="shared" si="311"/>
        <v>plays</v>
      </c>
      <c r="S3311" s="12">
        <f t="shared" si="306"/>
        <v>42628.650208333333</v>
      </c>
      <c r="T3311" s="12">
        <f t="shared" si="307"/>
        <v>42659.650208333333</v>
      </c>
      <c r="U3311" s="7">
        <f>Data[[#This Row],[goal]]*VLOOKUP(Data[[#This Row],[currency]], 'Exchange Rates'!$A$1:$C$14, 3, 0)</f>
        <v>269.5</v>
      </c>
      <c r="V3311" s="7">
        <f>Data[[#This Row],[pledged]]*VLOOKUP(Data[[#This Row],[currency]], 'Exchange Rates'!$A$1:$C$14, 3, 0)</f>
        <v>429.66</v>
      </c>
    </row>
    <row r="3312" spans="1:22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1.0007692307692309</v>
      </c>
      <c r="P3312" s="7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2">
        <f t="shared" si="306"/>
        <v>42253.928530092591</v>
      </c>
      <c r="T3312" s="12">
        <f t="shared" si="307"/>
        <v>42283.928530092591</v>
      </c>
      <c r="U3312" s="7">
        <f>Data[[#This Row],[goal]]*VLOOKUP(Data[[#This Row],[currency]], 'Exchange Rates'!$A$1:$C$14, 3, 0)</f>
        <v>6500</v>
      </c>
      <c r="V3312" s="7">
        <f>Data[[#This Row],[pledged]]*VLOOKUP(Data[[#This Row],[currency]], 'Exchange Rates'!$A$1:$C$14, 3, 0)</f>
        <v>6505</v>
      </c>
    </row>
    <row r="3313" spans="1:22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1.0984</v>
      </c>
      <c r="P3313" s="7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2">
        <f t="shared" si="306"/>
        <v>42264.29178240741</v>
      </c>
      <c r="T3313" s="12">
        <f t="shared" si="307"/>
        <v>42294.29178240741</v>
      </c>
      <c r="U3313" s="7">
        <f>Data[[#This Row],[goal]]*VLOOKUP(Data[[#This Row],[currency]], 'Exchange Rates'!$A$1:$C$14, 3, 0)</f>
        <v>2500</v>
      </c>
      <c r="V3313" s="7">
        <f>Data[[#This Row],[pledged]]*VLOOKUP(Data[[#This Row],[currency]], 'Exchange Rates'!$A$1:$C$14, 3, 0)</f>
        <v>2746</v>
      </c>
    </row>
    <row r="3314" spans="1:22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1.0004</v>
      </c>
      <c r="P3314" s="7">
        <f t="shared" si="309"/>
        <v>61</v>
      </c>
      <c r="Q3314" t="str">
        <f t="shared" si="310"/>
        <v>theater</v>
      </c>
      <c r="R3314" t="str">
        <f t="shared" si="311"/>
        <v>plays</v>
      </c>
      <c r="S3314" s="12">
        <f t="shared" si="306"/>
        <v>42664.809560185182</v>
      </c>
      <c r="T3314" s="12">
        <f t="shared" si="307"/>
        <v>42685.916666666672</v>
      </c>
      <c r="U3314" s="7">
        <f>Data[[#This Row],[goal]]*VLOOKUP(Data[[#This Row],[currency]], 'Exchange Rates'!$A$1:$C$14, 3, 0)</f>
        <v>2500</v>
      </c>
      <c r="V3314" s="7">
        <f>Data[[#This Row],[pledged]]*VLOOKUP(Data[[#This Row],[currency]], 'Exchange Rates'!$A$1:$C$14, 3, 0)</f>
        <v>2501</v>
      </c>
    </row>
    <row r="3315" spans="1:22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1.1605000000000001</v>
      </c>
      <c r="P3315" s="7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2">
        <f t="shared" si="306"/>
        <v>42382.244409722218</v>
      </c>
      <c r="T3315" s="12">
        <f t="shared" si="307"/>
        <v>42396.041666666672</v>
      </c>
      <c r="U3315" s="7">
        <f>Data[[#This Row],[goal]]*VLOOKUP(Data[[#This Row],[currency]], 'Exchange Rates'!$A$1:$C$14, 3, 0)</f>
        <v>2000</v>
      </c>
      <c r="V3315" s="7">
        <f>Data[[#This Row],[pledged]]*VLOOKUP(Data[[#This Row],[currency]], 'Exchange Rates'!$A$1:$C$14, 3, 0)</f>
        <v>2321</v>
      </c>
    </row>
    <row r="3316" spans="1:22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2.1074999999999999</v>
      </c>
      <c r="P3316" s="7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2">
        <f t="shared" si="306"/>
        <v>42105.267488425925</v>
      </c>
      <c r="T3316" s="12">
        <f t="shared" si="307"/>
        <v>42132.836805555555</v>
      </c>
      <c r="U3316" s="7">
        <f>Data[[#This Row],[goal]]*VLOOKUP(Data[[#This Row],[currency]], 'Exchange Rates'!$A$1:$C$14, 3, 0)</f>
        <v>616</v>
      </c>
      <c r="V3316" s="7">
        <f>Data[[#This Row],[pledged]]*VLOOKUP(Data[[#This Row],[currency]], 'Exchange Rates'!$A$1:$C$14, 3, 0)</f>
        <v>1298.22</v>
      </c>
    </row>
    <row r="3317" spans="1:22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1.1000000000000001</v>
      </c>
      <c r="P3317" s="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2">
        <f t="shared" si="306"/>
        <v>42466.303715277783</v>
      </c>
      <c r="T3317" s="12">
        <f t="shared" si="307"/>
        <v>42496.303715277783</v>
      </c>
      <c r="U3317" s="7">
        <f>Data[[#This Row],[goal]]*VLOOKUP(Data[[#This Row],[currency]], 'Exchange Rates'!$A$1:$C$14, 3, 0)</f>
        <v>3080</v>
      </c>
      <c r="V3317" s="7">
        <f>Data[[#This Row],[pledged]]*VLOOKUP(Data[[#This Row],[currency]], 'Exchange Rates'!$A$1:$C$14, 3, 0)</f>
        <v>3388</v>
      </c>
    </row>
    <row r="3318" spans="1:22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1.0008673425918038</v>
      </c>
      <c r="P3318" s="7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2">
        <f t="shared" si="306"/>
        <v>41826.871238425927</v>
      </c>
      <c r="T3318" s="12">
        <f t="shared" si="307"/>
        <v>41859.57916666667</v>
      </c>
      <c r="U3318" s="7">
        <f>Data[[#This Row],[goal]]*VLOOKUP(Data[[#This Row],[currency]], 'Exchange Rates'!$A$1:$C$14, 3, 0)</f>
        <v>11737</v>
      </c>
      <c r="V3318" s="7">
        <f>Data[[#This Row],[pledged]]*VLOOKUP(Data[[#This Row],[currency]], 'Exchange Rates'!$A$1:$C$14, 3, 0)</f>
        <v>11747.18</v>
      </c>
    </row>
    <row r="3319" spans="1:22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1.0619047619047619</v>
      </c>
      <c r="P3319" s="7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2">
        <f t="shared" si="306"/>
        <v>42499.039629629624</v>
      </c>
      <c r="T3319" s="12">
        <f t="shared" si="307"/>
        <v>42529.039629629624</v>
      </c>
      <c r="U3319" s="7">
        <f>Data[[#This Row],[goal]]*VLOOKUP(Data[[#This Row],[currency]], 'Exchange Rates'!$A$1:$C$14, 3, 0)</f>
        <v>1050</v>
      </c>
      <c r="V3319" s="7">
        <f>Data[[#This Row],[pledged]]*VLOOKUP(Data[[#This Row],[currency]], 'Exchange Rates'!$A$1:$C$14, 3, 0)</f>
        <v>1115</v>
      </c>
    </row>
    <row r="3320" spans="1:22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1.256</v>
      </c>
      <c r="P3320" s="7">
        <f t="shared" si="309"/>
        <v>78.5</v>
      </c>
      <c r="Q3320" t="str">
        <f t="shared" si="310"/>
        <v>theater</v>
      </c>
      <c r="R3320" t="str">
        <f t="shared" si="311"/>
        <v>plays</v>
      </c>
      <c r="S3320" s="12">
        <f t="shared" si="306"/>
        <v>42431.302002314813</v>
      </c>
      <c r="T3320" s="12">
        <f t="shared" si="307"/>
        <v>42471.104166666672</v>
      </c>
      <c r="U3320" s="7">
        <f>Data[[#This Row],[goal]]*VLOOKUP(Data[[#This Row],[currency]], 'Exchange Rates'!$A$1:$C$14, 3, 0)</f>
        <v>2640</v>
      </c>
      <c r="V3320" s="7">
        <f>Data[[#This Row],[pledged]]*VLOOKUP(Data[[#This Row],[currency]], 'Exchange Rates'!$A$1:$C$14, 3, 0)</f>
        <v>3315.84</v>
      </c>
    </row>
    <row r="3321" spans="1:22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1.08</v>
      </c>
      <c r="P3321" s="7">
        <f t="shared" si="309"/>
        <v>33.75</v>
      </c>
      <c r="Q3321" t="str">
        <f t="shared" si="310"/>
        <v>theater</v>
      </c>
      <c r="R3321" t="str">
        <f t="shared" si="311"/>
        <v>plays</v>
      </c>
      <c r="S3321" s="12">
        <f t="shared" si="306"/>
        <v>41990.585486111115</v>
      </c>
      <c r="T3321" s="12">
        <f t="shared" si="307"/>
        <v>42035.585486111115</v>
      </c>
      <c r="U3321" s="7">
        <f>Data[[#This Row],[goal]]*VLOOKUP(Data[[#This Row],[currency]], 'Exchange Rates'!$A$1:$C$14, 3, 0)</f>
        <v>385</v>
      </c>
      <c r="V3321" s="7">
        <f>Data[[#This Row],[pledged]]*VLOOKUP(Data[[#This Row],[currency]], 'Exchange Rates'!$A$1:$C$14, 3, 0)</f>
        <v>415.8</v>
      </c>
    </row>
    <row r="3322" spans="1:22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1.01</v>
      </c>
      <c r="P3322" s="7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2">
        <f t="shared" si="306"/>
        <v>42513.045798611114</v>
      </c>
      <c r="T3322" s="12">
        <f t="shared" si="307"/>
        <v>42543.045798611114</v>
      </c>
      <c r="U3322" s="7">
        <f>Data[[#This Row],[goal]]*VLOOKUP(Data[[#This Row],[currency]], 'Exchange Rates'!$A$1:$C$14, 3, 0)</f>
        <v>2500</v>
      </c>
      <c r="V3322" s="7">
        <f>Data[[#This Row],[pledged]]*VLOOKUP(Data[[#This Row],[currency]], 'Exchange Rates'!$A$1:$C$14, 3, 0)</f>
        <v>2525</v>
      </c>
    </row>
    <row r="3323" spans="1:22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1.0740000000000001</v>
      </c>
      <c r="P3323" s="7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2">
        <f t="shared" si="306"/>
        <v>41914.100289351853</v>
      </c>
      <c r="T3323" s="12">
        <f t="shared" si="307"/>
        <v>41928.165972222225</v>
      </c>
      <c r="U3323" s="7">
        <f>Data[[#This Row],[goal]]*VLOOKUP(Data[[#This Row],[currency]], 'Exchange Rates'!$A$1:$C$14, 3, 0)</f>
        <v>500</v>
      </c>
      <c r="V3323" s="7">
        <f>Data[[#This Row],[pledged]]*VLOOKUP(Data[[#This Row],[currency]], 'Exchange Rates'!$A$1:$C$14, 3, 0)</f>
        <v>537</v>
      </c>
    </row>
    <row r="3324" spans="1:22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1.0151515151515151</v>
      </c>
      <c r="P3324" s="7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2">
        <f t="shared" si="306"/>
        <v>42521.010370370372</v>
      </c>
      <c r="T3324" s="12">
        <f t="shared" si="307"/>
        <v>42543.163194444445</v>
      </c>
      <c r="U3324" s="7">
        <f>Data[[#This Row],[goal]]*VLOOKUP(Data[[#This Row],[currency]], 'Exchange Rates'!$A$1:$C$14, 3, 0)</f>
        <v>3300</v>
      </c>
      <c r="V3324" s="7">
        <f>Data[[#This Row],[pledged]]*VLOOKUP(Data[[#This Row],[currency]], 'Exchange Rates'!$A$1:$C$14, 3, 0)</f>
        <v>3350</v>
      </c>
    </row>
    <row r="3325" spans="1:22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1.2589999999999999</v>
      </c>
      <c r="P3325" s="7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2">
        <f t="shared" si="306"/>
        <v>42608.36583333333</v>
      </c>
      <c r="T3325" s="12">
        <f t="shared" si="307"/>
        <v>42638.36583333333</v>
      </c>
      <c r="U3325" s="7">
        <f>Data[[#This Row],[goal]]*VLOOKUP(Data[[#This Row],[currency]], 'Exchange Rates'!$A$1:$C$14, 3, 0)</f>
        <v>770</v>
      </c>
      <c r="V3325" s="7">
        <f>Data[[#This Row],[pledged]]*VLOOKUP(Data[[#This Row],[currency]], 'Exchange Rates'!$A$1:$C$14, 3, 0)</f>
        <v>969.43000000000006</v>
      </c>
    </row>
    <row r="3326" spans="1:22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1.0166666666666666</v>
      </c>
      <c r="P3326" s="7">
        <f t="shared" si="309"/>
        <v>152.5</v>
      </c>
      <c r="Q3326" t="str">
        <f t="shared" si="310"/>
        <v>theater</v>
      </c>
      <c r="R3326" t="str">
        <f t="shared" si="311"/>
        <v>plays</v>
      </c>
      <c r="S3326" s="12">
        <f t="shared" si="306"/>
        <v>42512.58321759259</v>
      </c>
      <c r="T3326" s="12">
        <f t="shared" si="307"/>
        <v>42526.58321759259</v>
      </c>
      <c r="U3326" s="7">
        <f>Data[[#This Row],[goal]]*VLOOKUP(Data[[#This Row],[currency]], 'Exchange Rates'!$A$1:$C$14, 3, 0)</f>
        <v>1260</v>
      </c>
      <c r="V3326" s="7">
        <f>Data[[#This Row],[pledged]]*VLOOKUP(Data[[#This Row],[currency]], 'Exchange Rates'!$A$1:$C$14, 3, 0)</f>
        <v>1281</v>
      </c>
    </row>
    <row r="3327" spans="1:22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1.125</v>
      </c>
      <c r="P3327" s="7">
        <f t="shared" si="309"/>
        <v>30</v>
      </c>
      <c r="Q3327" t="str">
        <f t="shared" si="310"/>
        <v>theater</v>
      </c>
      <c r="R3327" t="str">
        <f t="shared" si="311"/>
        <v>plays</v>
      </c>
      <c r="S3327" s="12">
        <f t="shared" si="306"/>
        <v>42064.785613425927</v>
      </c>
      <c r="T3327" s="12">
        <f t="shared" si="307"/>
        <v>42099.743946759263</v>
      </c>
      <c r="U3327" s="7">
        <f>Data[[#This Row],[goal]]*VLOOKUP(Data[[#This Row],[currency]], 'Exchange Rates'!$A$1:$C$14, 3, 0)</f>
        <v>308</v>
      </c>
      <c r="V3327" s="7">
        <f>Data[[#This Row],[pledged]]*VLOOKUP(Data[[#This Row],[currency]], 'Exchange Rates'!$A$1:$C$14, 3, 0)</f>
        <v>346.5</v>
      </c>
    </row>
    <row r="3328" spans="1:22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1.0137499999999999</v>
      </c>
      <c r="P3328" s="7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2">
        <f t="shared" si="306"/>
        <v>42041.714178240742</v>
      </c>
      <c r="T3328" s="12">
        <f t="shared" si="307"/>
        <v>42071.67251157407</v>
      </c>
      <c r="U3328" s="7">
        <f>Data[[#This Row],[goal]]*VLOOKUP(Data[[#This Row],[currency]], 'Exchange Rates'!$A$1:$C$14, 3, 0)</f>
        <v>8000</v>
      </c>
      <c r="V3328" s="7">
        <f>Data[[#This Row],[pledged]]*VLOOKUP(Data[[#This Row],[currency]], 'Exchange Rates'!$A$1:$C$14, 3, 0)</f>
        <v>8110</v>
      </c>
    </row>
    <row r="3329" spans="1:22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1.0125</v>
      </c>
      <c r="P3329" s="7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2">
        <f t="shared" si="306"/>
        <v>42468.374606481477</v>
      </c>
      <c r="T3329" s="12">
        <f t="shared" si="307"/>
        <v>42498.374606481477</v>
      </c>
      <c r="U3329" s="7">
        <f>Data[[#This Row],[goal]]*VLOOKUP(Data[[#This Row],[currency]], 'Exchange Rates'!$A$1:$C$14, 3, 0)</f>
        <v>616</v>
      </c>
      <c r="V3329" s="7">
        <f>Data[[#This Row],[pledged]]*VLOOKUP(Data[[#This Row],[currency]], 'Exchange Rates'!$A$1:$C$14, 3, 0)</f>
        <v>623.70000000000005</v>
      </c>
    </row>
    <row r="3330" spans="1:22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1.4638888888888888</v>
      </c>
      <c r="P3330" s="7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2">
        <f t="shared" ref="S3330:S3393" si="312">(((J3330/60)/60)/24)+DATE(1970,1,1)</f>
        <v>41822.57503472222</v>
      </c>
      <c r="T3330" s="12">
        <f t="shared" ref="T3330:T3393" si="313">(((I3330/60)/60)/24)+DATE(1970,1,1)</f>
        <v>41825.041666666664</v>
      </c>
      <c r="U3330" s="7">
        <f>Data[[#This Row],[goal]]*VLOOKUP(Data[[#This Row],[currency]], 'Exchange Rates'!$A$1:$C$14, 3, 0)</f>
        <v>1800</v>
      </c>
      <c r="V3330" s="7">
        <f>Data[[#This Row],[pledged]]*VLOOKUP(Data[[#This Row],[currency]], 'Exchange Rates'!$A$1:$C$14, 3, 0)</f>
        <v>2635</v>
      </c>
    </row>
    <row r="3331" spans="1:22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E3331/D3331</f>
        <v>1.1679999999999999</v>
      </c>
      <c r="P3331" s="7">
        <f t="shared" ref="P3331:P3394" si="315">IF(L3331 = 0, 0, E3331/L3331)</f>
        <v>44.92307692307692</v>
      </c>
      <c r="Q3331" t="str">
        <f t="shared" ref="Q3331:Q3394" si="316">MID(N3331, 1, FIND("/", N3331)-1)</f>
        <v>theater</v>
      </c>
      <c r="R3331" t="str">
        <f t="shared" ref="R3331:R3394" si="317">MID(N3331,  FIND("/", N3331)+1, 100)</f>
        <v>plays</v>
      </c>
      <c r="S3331" s="12">
        <f t="shared" si="312"/>
        <v>41837.323009259257</v>
      </c>
      <c r="T3331" s="12">
        <f t="shared" si="313"/>
        <v>41847.958333333336</v>
      </c>
      <c r="U3331" s="7">
        <f>Data[[#This Row],[goal]]*VLOOKUP(Data[[#This Row],[currency]], 'Exchange Rates'!$A$1:$C$14, 3, 0)</f>
        <v>770</v>
      </c>
      <c r="V3331" s="7">
        <f>Data[[#This Row],[pledged]]*VLOOKUP(Data[[#This Row],[currency]], 'Exchange Rates'!$A$1:$C$14, 3, 0)</f>
        <v>899.36</v>
      </c>
    </row>
    <row r="3332" spans="1:22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1.0626666666666666</v>
      </c>
      <c r="P3332" s="7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2">
        <f t="shared" si="312"/>
        <v>42065.887361111112</v>
      </c>
      <c r="T3332" s="12">
        <f t="shared" si="313"/>
        <v>42095.845694444448</v>
      </c>
      <c r="U3332" s="7">
        <f>Data[[#This Row],[goal]]*VLOOKUP(Data[[#This Row],[currency]], 'Exchange Rates'!$A$1:$C$14, 3, 0)</f>
        <v>1155</v>
      </c>
      <c r="V3332" s="7">
        <f>Data[[#This Row],[pledged]]*VLOOKUP(Data[[#This Row],[currency]], 'Exchange Rates'!$A$1:$C$14, 3, 0)</f>
        <v>1227.3800000000001</v>
      </c>
    </row>
    <row r="3333" spans="1:22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1.0451999999999999</v>
      </c>
      <c r="P3333" s="7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2">
        <f t="shared" si="312"/>
        <v>42248.697754629626</v>
      </c>
      <c r="T3333" s="12">
        <f t="shared" si="313"/>
        <v>42283.697754629626</v>
      </c>
      <c r="U3333" s="7">
        <f>Data[[#This Row],[goal]]*VLOOKUP(Data[[#This Row],[currency]], 'Exchange Rates'!$A$1:$C$14, 3, 0)</f>
        <v>5000</v>
      </c>
      <c r="V3333" s="7">
        <f>Data[[#This Row],[pledged]]*VLOOKUP(Data[[#This Row],[currency]], 'Exchange Rates'!$A$1:$C$14, 3, 0)</f>
        <v>5226</v>
      </c>
    </row>
    <row r="3334" spans="1:22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</v>
      </c>
      <c r="P3334" s="7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2">
        <f t="shared" si="312"/>
        <v>41809.860300925924</v>
      </c>
      <c r="T3334" s="12">
        <f t="shared" si="313"/>
        <v>41839.860300925924</v>
      </c>
      <c r="U3334" s="7">
        <f>Data[[#This Row],[goal]]*VLOOKUP(Data[[#This Row],[currency]], 'Exchange Rates'!$A$1:$C$14, 3, 0)</f>
        <v>6000</v>
      </c>
      <c r="V3334" s="7">
        <f>Data[[#This Row],[pledged]]*VLOOKUP(Data[[#This Row],[currency]], 'Exchange Rates'!$A$1:$C$14, 3, 0)</f>
        <v>6000</v>
      </c>
    </row>
    <row r="3335" spans="1:22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1.0457142857142858</v>
      </c>
      <c r="P3335" s="7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2">
        <f t="shared" si="312"/>
        <v>42148.676851851851</v>
      </c>
      <c r="T3335" s="12">
        <f t="shared" si="313"/>
        <v>42170.676851851851</v>
      </c>
      <c r="U3335" s="7">
        <f>Data[[#This Row],[goal]]*VLOOKUP(Data[[#This Row],[currency]], 'Exchange Rates'!$A$1:$C$14, 3, 0)</f>
        <v>3500</v>
      </c>
      <c r="V3335" s="7">
        <f>Data[[#This Row],[pledged]]*VLOOKUP(Data[[#This Row],[currency]], 'Exchange Rates'!$A$1:$C$14, 3, 0)</f>
        <v>3660</v>
      </c>
    </row>
    <row r="3336" spans="1:22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1.3862051149573753</v>
      </c>
      <c r="P3336" s="7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2">
        <f t="shared" si="312"/>
        <v>42185.521087962959</v>
      </c>
      <c r="T3336" s="12">
        <f t="shared" si="313"/>
        <v>42215.521087962959</v>
      </c>
      <c r="U3336" s="7">
        <f>Data[[#This Row],[goal]]*VLOOKUP(Data[[#This Row],[currency]], 'Exchange Rates'!$A$1:$C$14, 3, 0)</f>
        <v>3871</v>
      </c>
      <c r="V3336" s="7">
        <f>Data[[#This Row],[pledged]]*VLOOKUP(Data[[#This Row],[currency]], 'Exchange Rates'!$A$1:$C$14, 3, 0)</f>
        <v>5366</v>
      </c>
    </row>
    <row r="3337" spans="1:22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1.0032000000000001</v>
      </c>
      <c r="P3337" s="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2">
        <f t="shared" si="312"/>
        <v>41827.674143518518</v>
      </c>
      <c r="T3337" s="12">
        <f t="shared" si="313"/>
        <v>41854.958333333336</v>
      </c>
      <c r="U3337" s="7">
        <f>Data[[#This Row],[goal]]*VLOOKUP(Data[[#This Row],[currency]], 'Exchange Rates'!$A$1:$C$14, 3, 0)</f>
        <v>3850</v>
      </c>
      <c r="V3337" s="7">
        <f>Data[[#This Row],[pledged]]*VLOOKUP(Data[[#This Row],[currency]], 'Exchange Rates'!$A$1:$C$14, 3, 0)</f>
        <v>3862.32</v>
      </c>
    </row>
    <row r="3338" spans="1:22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</v>
      </c>
      <c r="P3338" s="7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2">
        <f t="shared" si="312"/>
        <v>42437.398680555561</v>
      </c>
      <c r="T3338" s="12">
        <f t="shared" si="313"/>
        <v>42465.35701388889</v>
      </c>
      <c r="U3338" s="7">
        <f>Data[[#This Row],[goal]]*VLOOKUP(Data[[#This Row],[currency]], 'Exchange Rates'!$A$1:$C$14, 3, 0)</f>
        <v>192.5</v>
      </c>
      <c r="V3338" s="7">
        <f>Data[[#This Row],[pledged]]*VLOOKUP(Data[[#This Row],[currency]], 'Exchange Rates'!$A$1:$C$14, 3, 0)</f>
        <v>192.5</v>
      </c>
    </row>
    <row r="3339" spans="1:22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1.1020000000000001</v>
      </c>
      <c r="P3339" s="7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2">
        <f t="shared" si="312"/>
        <v>41901.282025462962</v>
      </c>
      <c r="T3339" s="12">
        <f t="shared" si="313"/>
        <v>41922.875</v>
      </c>
      <c r="U3339" s="7">
        <f>Data[[#This Row],[goal]]*VLOOKUP(Data[[#This Row],[currency]], 'Exchange Rates'!$A$1:$C$14, 3, 0)</f>
        <v>1925</v>
      </c>
      <c r="V3339" s="7">
        <f>Data[[#This Row],[pledged]]*VLOOKUP(Data[[#This Row],[currency]], 'Exchange Rates'!$A$1:$C$14, 3, 0)</f>
        <v>2121.35</v>
      </c>
    </row>
    <row r="3340" spans="1:22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1.0218</v>
      </c>
      <c r="P3340" s="7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2">
        <f t="shared" si="312"/>
        <v>42769.574999999997</v>
      </c>
      <c r="T3340" s="12">
        <f t="shared" si="313"/>
        <v>42790.574999999997</v>
      </c>
      <c r="U3340" s="7">
        <f>Data[[#This Row],[goal]]*VLOOKUP(Data[[#This Row],[currency]], 'Exchange Rates'!$A$1:$C$14, 3, 0)</f>
        <v>15000</v>
      </c>
      <c r="V3340" s="7">
        <f>Data[[#This Row],[pledged]]*VLOOKUP(Data[[#This Row],[currency]], 'Exchange Rates'!$A$1:$C$14, 3, 0)</f>
        <v>15327</v>
      </c>
    </row>
    <row r="3341" spans="1:22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1.0435000000000001</v>
      </c>
      <c r="P3341" s="7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2">
        <f t="shared" si="312"/>
        <v>42549.665717592594</v>
      </c>
      <c r="T3341" s="12">
        <f t="shared" si="313"/>
        <v>42579.665717592594</v>
      </c>
      <c r="U3341" s="7">
        <f>Data[[#This Row],[goal]]*VLOOKUP(Data[[#This Row],[currency]], 'Exchange Rates'!$A$1:$C$14, 3, 0)</f>
        <v>8000</v>
      </c>
      <c r="V3341" s="7">
        <f>Data[[#This Row],[pledged]]*VLOOKUP(Data[[#This Row],[currency]], 'Exchange Rates'!$A$1:$C$14, 3, 0)</f>
        <v>8348</v>
      </c>
    </row>
    <row r="3342" spans="1:22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1.3816666666666666</v>
      </c>
      <c r="P3342" s="7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2">
        <f t="shared" si="312"/>
        <v>42685.974004629628</v>
      </c>
      <c r="T3342" s="12">
        <f t="shared" si="313"/>
        <v>42710.974004629628</v>
      </c>
      <c r="U3342" s="7">
        <f>Data[[#This Row],[goal]]*VLOOKUP(Data[[#This Row],[currency]], 'Exchange Rates'!$A$1:$C$14, 3, 0)</f>
        <v>3000</v>
      </c>
      <c r="V3342" s="7">
        <f>Data[[#This Row],[pledged]]*VLOOKUP(Data[[#This Row],[currency]], 'Exchange Rates'!$A$1:$C$14, 3, 0)</f>
        <v>4145</v>
      </c>
    </row>
    <row r="3343" spans="1:22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</v>
      </c>
      <c r="P3343" s="7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2">
        <f t="shared" si="312"/>
        <v>42510.798854166671</v>
      </c>
      <c r="T3343" s="12">
        <f t="shared" si="313"/>
        <v>42533.708333333328</v>
      </c>
      <c r="U3343" s="7">
        <f>Data[[#This Row],[goal]]*VLOOKUP(Data[[#This Row],[currency]], 'Exchange Rates'!$A$1:$C$14, 3, 0)</f>
        <v>2579.5</v>
      </c>
      <c r="V3343" s="7">
        <f>Data[[#This Row],[pledged]]*VLOOKUP(Data[[#This Row],[currency]], 'Exchange Rates'!$A$1:$C$14, 3, 0)</f>
        <v>2579.5</v>
      </c>
    </row>
    <row r="3344" spans="1:22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1.0166666666666666</v>
      </c>
      <c r="P3344" s="7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2">
        <f t="shared" si="312"/>
        <v>42062.296412037031</v>
      </c>
      <c r="T3344" s="12">
        <f t="shared" si="313"/>
        <v>42095.207638888889</v>
      </c>
      <c r="U3344" s="7">
        <f>Data[[#This Row],[goal]]*VLOOKUP(Data[[#This Row],[currency]], 'Exchange Rates'!$A$1:$C$14, 3, 0)</f>
        <v>6000</v>
      </c>
      <c r="V3344" s="7">
        <f>Data[[#This Row],[pledged]]*VLOOKUP(Data[[#This Row],[currency]], 'Exchange Rates'!$A$1:$C$14, 3, 0)</f>
        <v>6100</v>
      </c>
    </row>
    <row r="3345" spans="1:22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1.7142857142857142</v>
      </c>
      <c r="P3345" s="7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2">
        <f t="shared" si="312"/>
        <v>42452.916481481487</v>
      </c>
      <c r="T3345" s="12">
        <f t="shared" si="313"/>
        <v>42473.554166666669</v>
      </c>
      <c r="U3345" s="7">
        <f>Data[[#This Row],[goal]]*VLOOKUP(Data[[#This Row],[currency]], 'Exchange Rates'!$A$1:$C$14, 3, 0)</f>
        <v>539</v>
      </c>
      <c r="V3345" s="7">
        <f>Data[[#This Row],[pledged]]*VLOOKUP(Data[[#This Row],[currency]], 'Exchange Rates'!$A$1:$C$14, 3, 0)</f>
        <v>924</v>
      </c>
    </row>
    <row r="3346" spans="1:22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1.0144444444444445</v>
      </c>
      <c r="P3346" s="7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2">
        <f t="shared" si="312"/>
        <v>41851.200150462959</v>
      </c>
      <c r="T3346" s="12">
        <f t="shared" si="313"/>
        <v>41881.200150462959</v>
      </c>
      <c r="U3346" s="7">
        <f>Data[[#This Row],[goal]]*VLOOKUP(Data[[#This Row],[currency]], 'Exchange Rates'!$A$1:$C$14, 3, 0)</f>
        <v>4500</v>
      </c>
      <c r="V3346" s="7">
        <f>Data[[#This Row],[pledged]]*VLOOKUP(Data[[#This Row],[currency]], 'Exchange Rates'!$A$1:$C$14, 3, 0)</f>
        <v>4565</v>
      </c>
    </row>
    <row r="3347" spans="1:22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1.3</v>
      </c>
      <c r="P3347" s="7">
        <f t="shared" si="315"/>
        <v>50</v>
      </c>
      <c r="Q3347" t="str">
        <f t="shared" si="316"/>
        <v>theater</v>
      </c>
      <c r="R3347" t="str">
        <f t="shared" si="317"/>
        <v>plays</v>
      </c>
      <c r="S3347" s="12">
        <f t="shared" si="312"/>
        <v>42053.106111111112</v>
      </c>
      <c r="T3347" s="12">
        <f t="shared" si="313"/>
        <v>42112.025694444441</v>
      </c>
      <c r="U3347" s="7">
        <f>Data[[#This Row],[goal]]*VLOOKUP(Data[[#This Row],[currency]], 'Exchange Rates'!$A$1:$C$14, 3, 0)</f>
        <v>500</v>
      </c>
      <c r="V3347" s="7">
        <f>Data[[#This Row],[pledged]]*VLOOKUP(Data[[#This Row],[currency]], 'Exchange Rates'!$A$1:$C$14, 3, 0)</f>
        <v>650</v>
      </c>
    </row>
    <row r="3348" spans="1:22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1.1000000000000001</v>
      </c>
      <c r="P3348" s="7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2">
        <f t="shared" si="312"/>
        <v>42054.024421296301</v>
      </c>
      <c r="T3348" s="12">
        <f t="shared" si="313"/>
        <v>42061.024421296301</v>
      </c>
      <c r="U3348" s="7">
        <f>Data[[#This Row],[goal]]*VLOOKUP(Data[[#This Row],[currency]], 'Exchange Rates'!$A$1:$C$14, 3, 0)</f>
        <v>1500</v>
      </c>
      <c r="V3348" s="7">
        <f>Data[[#This Row],[pledged]]*VLOOKUP(Data[[#This Row],[currency]], 'Exchange Rates'!$A$1:$C$14, 3, 0)</f>
        <v>1650</v>
      </c>
    </row>
    <row r="3349" spans="1:22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1.1944999999999999</v>
      </c>
      <c r="P3349" s="7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2">
        <f t="shared" si="312"/>
        <v>42484.551550925928</v>
      </c>
      <c r="T3349" s="12">
        <f t="shared" si="313"/>
        <v>42498.875</v>
      </c>
      <c r="U3349" s="7">
        <f>Data[[#This Row],[goal]]*VLOOKUP(Data[[#This Row],[currency]], 'Exchange Rates'!$A$1:$C$14, 3, 0)</f>
        <v>1540</v>
      </c>
      <c r="V3349" s="7">
        <f>Data[[#This Row],[pledged]]*VLOOKUP(Data[[#This Row],[currency]], 'Exchange Rates'!$A$1:$C$14, 3, 0)</f>
        <v>1839.53</v>
      </c>
    </row>
    <row r="3350" spans="1:22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1.002909090909091</v>
      </c>
      <c r="P3350" s="7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2">
        <f t="shared" si="312"/>
        <v>42466.558796296296</v>
      </c>
      <c r="T3350" s="12">
        <f t="shared" si="313"/>
        <v>42490.165972222225</v>
      </c>
      <c r="U3350" s="7">
        <f>Data[[#This Row],[goal]]*VLOOKUP(Data[[#This Row],[currency]], 'Exchange Rates'!$A$1:$C$14, 3, 0)</f>
        <v>5500</v>
      </c>
      <c r="V3350" s="7">
        <f>Data[[#This Row],[pledged]]*VLOOKUP(Data[[#This Row],[currency]], 'Exchange Rates'!$A$1:$C$14, 3, 0)</f>
        <v>5516</v>
      </c>
    </row>
    <row r="3351" spans="1:22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1.534</v>
      </c>
      <c r="P3351" s="7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2">
        <f t="shared" si="312"/>
        <v>42513.110787037032</v>
      </c>
      <c r="T3351" s="12">
        <f t="shared" si="313"/>
        <v>42534.708333333328</v>
      </c>
      <c r="U3351" s="7">
        <f>Data[[#This Row],[goal]]*VLOOKUP(Data[[#This Row],[currency]], 'Exchange Rates'!$A$1:$C$14, 3, 0)</f>
        <v>1000</v>
      </c>
      <c r="V3351" s="7">
        <f>Data[[#This Row],[pledged]]*VLOOKUP(Data[[#This Row],[currency]], 'Exchange Rates'!$A$1:$C$14, 3, 0)</f>
        <v>1534</v>
      </c>
    </row>
    <row r="3352" spans="1:22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1.0442857142857143</v>
      </c>
      <c r="P3352" s="7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2">
        <f t="shared" si="312"/>
        <v>42302.701516203699</v>
      </c>
      <c r="T3352" s="12">
        <f t="shared" si="313"/>
        <v>42337.958333333328</v>
      </c>
      <c r="U3352" s="7">
        <f>Data[[#This Row],[goal]]*VLOOKUP(Data[[#This Row],[currency]], 'Exchange Rates'!$A$1:$C$14, 3, 0)</f>
        <v>2940</v>
      </c>
      <c r="V3352" s="7">
        <f>Data[[#This Row],[pledged]]*VLOOKUP(Data[[#This Row],[currency]], 'Exchange Rates'!$A$1:$C$14, 3, 0)</f>
        <v>3070.2</v>
      </c>
    </row>
    <row r="3353" spans="1:22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1.0109999999999999</v>
      </c>
      <c r="P3353" s="7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2">
        <f t="shared" si="312"/>
        <v>41806.395428240743</v>
      </c>
      <c r="T3353" s="12">
        <f t="shared" si="313"/>
        <v>41843.458333333336</v>
      </c>
      <c r="U3353" s="7">
        <f>Data[[#This Row],[goal]]*VLOOKUP(Data[[#This Row],[currency]], 'Exchange Rates'!$A$1:$C$14, 3, 0)</f>
        <v>3850</v>
      </c>
      <c r="V3353" s="7">
        <f>Data[[#This Row],[pledged]]*VLOOKUP(Data[[#This Row],[currency]], 'Exchange Rates'!$A$1:$C$14, 3, 0)</f>
        <v>3892.35</v>
      </c>
    </row>
    <row r="3354" spans="1:22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1.0751999999999999</v>
      </c>
      <c r="P3354" s="7">
        <f t="shared" si="315"/>
        <v>76.8</v>
      </c>
      <c r="Q3354" t="str">
        <f t="shared" si="316"/>
        <v>theater</v>
      </c>
      <c r="R3354" t="str">
        <f t="shared" si="317"/>
        <v>plays</v>
      </c>
      <c r="S3354" s="12">
        <f t="shared" si="312"/>
        <v>42495.992800925931</v>
      </c>
      <c r="T3354" s="12">
        <f t="shared" si="313"/>
        <v>42552.958333333328</v>
      </c>
      <c r="U3354" s="7">
        <f>Data[[#This Row],[goal]]*VLOOKUP(Data[[#This Row],[currency]], 'Exchange Rates'!$A$1:$C$14, 3, 0)</f>
        <v>3850</v>
      </c>
      <c r="V3354" s="7">
        <f>Data[[#This Row],[pledged]]*VLOOKUP(Data[[#This Row],[currency]], 'Exchange Rates'!$A$1:$C$14, 3, 0)</f>
        <v>4139.5200000000004</v>
      </c>
    </row>
    <row r="3355" spans="1:22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3.15</v>
      </c>
      <c r="P3355" s="7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2">
        <f t="shared" si="312"/>
        <v>42479.432291666672</v>
      </c>
      <c r="T3355" s="12">
        <f t="shared" si="313"/>
        <v>42492.958333333328</v>
      </c>
      <c r="U3355" s="7">
        <f>Data[[#This Row],[goal]]*VLOOKUP(Data[[#This Row],[currency]], 'Exchange Rates'!$A$1:$C$14, 3, 0)</f>
        <v>385</v>
      </c>
      <c r="V3355" s="7">
        <f>Data[[#This Row],[pledged]]*VLOOKUP(Data[[#This Row],[currency]], 'Exchange Rates'!$A$1:$C$14, 3, 0)</f>
        <v>1212.75</v>
      </c>
    </row>
    <row r="3356" spans="1:22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1.0193333333333334</v>
      </c>
      <c r="P3356" s="7">
        <f t="shared" si="315"/>
        <v>55.6</v>
      </c>
      <c r="Q3356" t="str">
        <f t="shared" si="316"/>
        <v>theater</v>
      </c>
      <c r="R3356" t="str">
        <f t="shared" si="317"/>
        <v>plays</v>
      </c>
      <c r="S3356" s="12">
        <f t="shared" si="312"/>
        <v>42270.7269212963</v>
      </c>
      <c r="T3356" s="12">
        <f t="shared" si="313"/>
        <v>42306.167361111111</v>
      </c>
      <c r="U3356" s="7">
        <f>Data[[#This Row],[goal]]*VLOOKUP(Data[[#This Row],[currency]], 'Exchange Rates'!$A$1:$C$14, 3, 0)</f>
        <v>3000</v>
      </c>
      <c r="V3356" s="7">
        <f>Data[[#This Row],[pledged]]*VLOOKUP(Data[[#This Row],[currency]], 'Exchange Rates'!$A$1:$C$14, 3, 0)</f>
        <v>3058</v>
      </c>
    </row>
    <row r="3357" spans="1:22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1.2628571428571429</v>
      </c>
      <c r="P3357" s="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2">
        <f t="shared" si="312"/>
        <v>42489.619525462964</v>
      </c>
      <c r="T3357" s="12">
        <f t="shared" si="313"/>
        <v>42500.470138888893</v>
      </c>
      <c r="U3357" s="7">
        <f>Data[[#This Row],[goal]]*VLOOKUP(Data[[#This Row],[currency]], 'Exchange Rates'!$A$1:$C$14, 3, 0)</f>
        <v>1347.5</v>
      </c>
      <c r="V3357" s="7">
        <f>Data[[#This Row],[pledged]]*VLOOKUP(Data[[#This Row],[currency]], 'Exchange Rates'!$A$1:$C$14, 3, 0)</f>
        <v>1701.7</v>
      </c>
    </row>
    <row r="3358" spans="1:22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1.014</v>
      </c>
      <c r="P3358" s="7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2">
        <f t="shared" si="312"/>
        <v>42536.815648148149</v>
      </c>
      <c r="T3358" s="12">
        <f t="shared" si="313"/>
        <v>42566.815648148149</v>
      </c>
      <c r="U3358" s="7">
        <f>Data[[#This Row],[goal]]*VLOOKUP(Data[[#This Row],[currency]], 'Exchange Rates'!$A$1:$C$14, 3, 0)</f>
        <v>1155</v>
      </c>
      <c r="V3358" s="7">
        <f>Data[[#This Row],[pledged]]*VLOOKUP(Data[[#This Row],[currency]], 'Exchange Rates'!$A$1:$C$14, 3, 0)</f>
        <v>1171.17</v>
      </c>
    </row>
    <row r="3359" spans="1:22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1.01</v>
      </c>
      <c r="P3359" s="7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2">
        <f t="shared" si="312"/>
        <v>41822.417939814812</v>
      </c>
      <c r="T3359" s="12">
        <f t="shared" si="313"/>
        <v>41852.417939814812</v>
      </c>
      <c r="U3359" s="7">
        <f>Data[[#This Row],[goal]]*VLOOKUP(Data[[#This Row],[currency]], 'Exchange Rates'!$A$1:$C$14, 3, 0)</f>
        <v>1540</v>
      </c>
      <c r="V3359" s="7">
        <f>Data[[#This Row],[pledged]]*VLOOKUP(Data[[#This Row],[currency]], 'Exchange Rates'!$A$1:$C$14, 3, 0)</f>
        <v>1555.4</v>
      </c>
    </row>
    <row r="3360" spans="1:22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1.0299</v>
      </c>
      <c r="P3360" s="7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2">
        <f t="shared" si="312"/>
        <v>41932.311099537037</v>
      </c>
      <c r="T3360" s="12">
        <f t="shared" si="313"/>
        <v>41962.352766203709</v>
      </c>
      <c r="U3360" s="7">
        <f>Data[[#This Row],[goal]]*VLOOKUP(Data[[#This Row],[currency]], 'Exchange Rates'!$A$1:$C$14, 3, 0)</f>
        <v>10000</v>
      </c>
      <c r="V3360" s="7">
        <f>Data[[#This Row],[pledged]]*VLOOKUP(Data[[#This Row],[currency]], 'Exchange Rates'!$A$1:$C$14, 3, 0)</f>
        <v>10299</v>
      </c>
    </row>
    <row r="3361" spans="1:22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1.0625</v>
      </c>
      <c r="P3361" s="7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2">
        <f t="shared" si="312"/>
        <v>42746.057106481487</v>
      </c>
      <c r="T3361" s="12">
        <f t="shared" si="313"/>
        <v>42791.057106481487</v>
      </c>
      <c r="U3361" s="7">
        <f>Data[[#This Row],[goal]]*VLOOKUP(Data[[#This Row],[currency]], 'Exchange Rates'!$A$1:$C$14, 3, 0)</f>
        <v>4000</v>
      </c>
      <c r="V3361" s="7">
        <f>Data[[#This Row],[pledged]]*VLOOKUP(Data[[#This Row],[currency]], 'Exchange Rates'!$A$1:$C$14, 3, 0)</f>
        <v>4250</v>
      </c>
    </row>
    <row r="3362" spans="1:22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1.0137777777777779</v>
      </c>
      <c r="P3362" s="7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2">
        <f t="shared" si="312"/>
        <v>42697.082673611112</v>
      </c>
      <c r="T3362" s="12">
        <f t="shared" si="313"/>
        <v>42718.665972222225</v>
      </c>
      <c r="U3362" s="7">
        <f>Data[[#This Row],[goal]]*VLOOKUP(Data[[#This Row],[currency]], 'Exchange Rates'!$A$1:$C$14, 3, 0)</f>
        <v>12240</v>
      </c>
      <c r="V3362" s="7">
        <f>Data[[#This Row],[pledged]]*VLOOKUP(Data[[#This Row],[currency]], 'Exchange Rates'!$A$1:$C$14, 3, 0)</f>
        <v>12408.640000000001</v>
      </c>
    </row>
    <row r="3363" spans="1:22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1.1346000000000001</v>
      </c>
      <c r="P3363" s="7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2">
        <f t="shared" si="312"/>
        <v>41866.025347222225</v>
      </c>
      <c r="T3363" s="12">
        <f t="shared" si="313"/>
        <v>41883.665972222225</v>
      </c>
      <c r="U3363" s="7">
        <f>Data[[#This Row],[goal]]*VLOOKUP(Data[[#This Row],[currency]], 'Exchange Rates'!$A$1:$C$14, 3, 0)</f>
        <v>5000</v>
      </c>
      <c r="V3363" s="7">
        <f>Data[[#This Row],[pledged]]*VLOOKUP(Data[[#This Row],[currency]], 'Exchange Rates'!$A$1:$C$14, 3, 0)</f>
        <v>5673</v>
      </c>
    </row>
    <row r="3364" spans="1:22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2.1800000000000002</v>
      </c>
      <c r="P3364" s="7">
        <f t="shared" si="315"/>
        <v>54.5</v>
      </c>
      <c r="Q3364" t="str">
        <f t="shared" si="316"/>
        <v>theater</v>
      </c>
      <c r="R3364" t="str">
        <f t="shared" si="317"/>
        <v>plays</v>
      </c>
      <c r="S3364" s="12">
        <f t="shared" si="312"/>
        <v>42056.091631944444</v>
      </c>
      <c r="T3364" s="12">
        <f t="shared" si="313"/>
        <v>42070.204861111109</v>
      </c>
      <c r="U3364" s="7">
        <f>Data[[#This Row],[goal]]*VLOOKUP(Data[[#This Row],[currency]], 'Exchange Rates'!$A$1:$C$14, 3, 0)</f>
        <v>500</v>
      </c>
      <c r="V3364" s="7">
        <f>Data[[#This Row],[pledged]]*VLOOKUP(Data[[#This Row],[currency]], 'Exchange Rates'!$A$1:$C$14, 3, 0)</f>
        <v>1090</v>
      </c>
    </row>
    <row r="3365" spans="1:22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1.0141935483870967</v>
      </c>
      <c r="P3365" s="7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2">
        <f t="shared" si="312"/>
        <v>41851.771354166667</v>
      </c>
      <c r="T3365" s="12">
        <f t="shared" si="313"/>
        <v>41870.666666666664</v>
      </c>
      <c r="U3365" s="7">
        <f>Data[[#This Row],[goal]]*VLOOKUP(Data[[#This Row],[currency]], 'Exchange Rates'!$A$1:$C$14, 3, 0)</f>
        <v>7750</v>
      </c>
      <c r="V3365" s="7">
        <f>Data[[#This Row],[pledged]]*VLOOKUP(Data[[#This Row],[currency]], 'Exchange Rates'!$A$1:$C$14, 3, 0)</f>
        <v>7860</v>
      </c>
    </row>
    <row r="3366" spans="1:22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1.0593333333333332</v>
      </c>
      <c r="P3366" s="7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2">
        <f t="shared" si="312"/>
        <v>42422.977418981478</v>
      </c>
      <c r="T3366" s="12">
        <f t="shared" si="313"/>
        <v>42444.875</v>
      </c>
      <c r="U3366" s="7">
        <f>Data[[#This Row],[goal]]*VLOOKUP(Data[[#This Row],[currency]], 'Exchange Rates'!$A$1:$C$14, 3, 0)</f>
        <v>2310</v>
      </c>
      <c r="V3366" s="7">
        <f>Data[[#This Row],[pledged]]*VLOOKUP(Data[[#This Row],[currency]], 'Exchange Rates'!$A$1:$C$14, 3, 0)</f>
        <v>2447.06</v>
      </c>
    </row>
    <row r="3367" spans="1:22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1.04</v>
      </c>
      <c r="P3367" s="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2">
        <f t="shared" si="312"/>
        <v>42321.101759259262</v>
      </c>
      <c r="T3367" s="12">
        <f t="shared" si="313"/>
        <v>42351.101759259262</v>
      </c>
      <c r="U3367" s="7">
        <f>Data[[#This Row],[goal]]*VLOOKUP(Data[[#This Row],[currency]], 'Exchange Rates'!$A$1:$C$14, 3, 0)</f>
        <v>2500</v>
      </c>
      <c r="V3367" s="7">
        <f>Data[[#This Row],[pledged]]*VLOOKUP(Data[[#This Row],[currency]], 'Exchange Rates'!$A$1:$C$14, 3, 0)</f>
        <v>2600</v>
      </c>
    </row>
    <row r="3368" spans="1:22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2.21</v>
      </c>
      <c r="P3368" s="7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2">
        <f t="shared" si="312"/>
        <v>42107.067557870367</v>
      </c>
      <c r="T3368" s="12">
        <f t="shared" si="313"/>
        <v>42137.067557870367</v>
      </c>
      <c r="U3368" s="7">
        <f>Data[[#This Row],[goal]]*VLOOKUP(Data[[#This Row],[currency]], 'Exchange Rates'!$A$1:$C$14, 3, 0)</f>
        <v>500</v>
      </c>
      <c r="V3368" s="7">
        <f>Data[[#This Row],[pledged]]*VLOOKUP(Data[[#This Row],[currency]], 'Exchange Rates'!$A$1:$C$14, 3, 0)</f>
        <v>1105</v>
      </c>
    </row>
    <row r="3369" spans="1:22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1.1866666666666668</v>
      </c>
      <c r="P3369" s="7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2">
        <f t="shared" si="312"/>
        <v>42192.933958333335</v>
      </c>
      <c r="T3369" s="12">
        <f t="shared" si="313"/>
        <v>42217.933958333335</v>
      </c>
      <c r="U3369" s="7">
        <f>Data[[#This Row],[goal]]*VLOOKUP(Data[[#This Row],[currency]], 'Exchange Rates'!$A$1:$C$14, 3, 0)</f>
        <v>577.5</v>
      </c>
      <c r="V3369" s="7">
        <f>Data[[#This Row],[pledged]]*VLOOKUP(Data[[#This Row],[currency]], 'Exchange Rates'!$A$1:$C$14, 3, 0)</f>
        <v>685.30000000000007</v>
      </c>
    </row>
    <row r="3370" spans="1:22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1.046</v>
      </c>
      <c r="P3370" s="7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2">
        <f t="shared" si="312"/>
        <v>41969.199756944443</v>
      </c>
      <c r="T3370" s="12">
        <f t="shared" si="313"/>
        <v>42005.208333333328</v>
      </c>
      <c r="U3370" s="7">
        <f>Data[[#This Row],[goal]]*VLOOKUP(Data[[#This Row],[currency]], 'Exchange Rates'!$A$1:$C$14, 3, 0)</f>
        <v>1000</v>
      </c>
      <c r="V3370" s="7">
        <f>Data[[#This Row],[pledged]]*VLOOKUP(Data[[#This Row],[currency]], 'Exchange Rates'!$A$1:$C$14, 3, 0)</f>
        <v>1046</v>
      </c>
    </row>
    <row r="3371" spans="1:22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1.0389999999999999</v>
      </c>
      <c r="P3371" s="7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2">
        <f t="shared" si="312"/>
        <v>42690.041435185187</v>
      </c>
      <c r="T3371" s="12">
        <f t="shared" si="313"/>
        <v>42750.041435185187</v>
      </c>
      <c r="U3371" s="7">
        <f>Data[[#This Row],[goal]]*VLOOKUP(Data[[#This Row],[currency]], 'Exchange Rates'!$A$1:$C$14, 3, 0)</f>
        <v>4200</v>
      </c>
      <c r="V3371" s="7">
        <f>Data[[#This Row],[pledged]]*VLOOKUP(Data[[#This Row],[currency]], 'Exchange Rates'!$A$1:$C$14, 3, 0)</f>
        <v>4363.8</v>
      </c>
    </row>
    <row r="3372" spans="1:22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1.1773333333333333</v>
      </c>
      <c r="P3372" s="7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2">
        <f t="shared" si="312"/>
        <v>42690.334317129629</v>
      </c>
      <c r="T3372" s="12">
        <f t="shared" si="313"/>
        <v>42721.333333333328</v>
      </c>
      <c r="U3372" s="7">
        <f>Data[[#This Row],[goal]]*VLOOKUP(Data[[#This Row],[currency]], 'Exchange Rates'!$A$1:$C$14, 3, 0)</f>
        <v>1500</v>
      </c>
      <c r="V3372" s="7">
        <f>Data[[#This Row],[pledged]]*VLOOKUP(Data[[#This Row],[currency]], 'Exchange Rates'!$A$1:$C$14, 3, 0)</f>
        <v>1766</v>
      </c>
    </row>
    <row r="3373" spans="1:22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1.385</v>
      </c>
      <c r="P3373" s="7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2">
        <f t="shared" si="312"/>
        <v>42312.874594907407</v>
      </c>
      <c r="T3373" s="12">
        <f t="shared" si="313"/>
        <v>42340.874594907407</v>
      </c>
      <c r="U3373" s="7">
        <f>Data[[#This Row],[goal]]*VLOOKUP(Data[[#This Row],[currency]], 'Exchange Rates'!$A$1:$C$14, 3, 0)</f>
        <v>200</v>
      </c>
      <c r="V3373" s="7">
        <f>Data[[#This Row],[pledged]]*VLOOKUP(Data[[#This Row],[currency]], 'Exchange Rates'!$A$1:$C$14, 3, 0)</f>
        <v>277</v>
      </c>
    </row>
    <row r="3374" spans="1:22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1.0349999999999999</v>
      </c>
      <c r="P3374" s="7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2">
        <f t="shared" si="312"/>
        <v>41855.548101851848</v>
      </c>
      <c r="T3374" s="12">
        <f t="shared" si="313"/>
        <v>41876.207638888889</v>
      </c>
      <c r="U3374" s="7">
        <f>Data[[#This Row],[goal]]*VLOOKUP(Data[[#This Row],[currency]], 'Exchange Rates'!$A$1:$C$14, 3, 0)</f>
        <v>1000</v>
      </c>
      <c r="V3374" s="7">
        <f>Data[[#This Row],[pledged]]*VLOOKUP(Data[[#This Row],[currency]], 'Exchange Rates'!$A$1:$C$14, 3, 0)</f>
        <v>1035</v>
      </c>
    </row>
    <row r="3375" spans="1:22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1.0024999999999999</v>
      </c>
      <c r="P3375" s="7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2">
        <f t="shared" si="312"/>
        <v>42179.854629629626</v>
      </c>
      <c r="T3375" s="12">
        <f t="shared" si="313"/>
        <v>42203.666666666672</v>
      </c>
      <c r="U3375" s="7">
        <f>Data[[#This Row],[goal]]*VLOOKUP(Data[[#This Row],[currency]], 'Exchange Rates'!$A$1:$C$14, 3, 0)</f>
        <v>1540</v>
      </c>
      <c r="V3375" s="7">
        <f>Data[[#This Row],[pledged]]*VLOOKUP(Data[[#This Row],[currency]], 'Exchange Rates'!$A$1:$C$14, 3, 0)</f>
        <v>1543.8500000000001</v>
      </c>
    </row>
    <row r="3376" spans="1:22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1.0657142857142856</v>
      </c>
      <c r="P3376" s="7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2">
        <f t="shared" si="312"/>
        <v>42275.731666666667</v>
      </c>
      <c r="T3376" s="12">
        <f t="shared" si="313"/>
        <v>42305.731666666667</v>
      </c>
      <c r="U3376" s="7">
        <f>Data[[#This Row],[goal]]*VLOOKUP(Data[[#This Row],[currency]], 'Exchange Rates'!$A$1:$C$14, 3, 0)</f>
        <v>4620</v>
      </c>
      <c r="V3376" s="7">
        <f>Data[[#This Row],[pledged]]*VLOOKUP(Data[[#This Row],[currency]], 'Exchange Rates'!$A$1:$C$14, 3, 0)</f>
        <v>4923.6000000000004</v>
      </c>
    </row>
    <row r="3377" spans="1:22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</v>
      </c>
      <c r="P3377" s="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2">
        <f t="shared" si="312"/>
        <v>41765.610798611109</v>
      </c>
      <c r="T3377" s="12">
        <f t="shared" si="313"/>
        <v>41777.610798611109</v>
      </c>
      <c r="U3377" s="7">
        <f>Data[[#This Row],[goal]]*VLOOKUP(Data[[#This Row],[currency]], 'Exchange Rates'!$A$1:$C$14, 3, 0)</f>
        <v>2310</v>
      </c>
      <c r="V3377" s="7">
        <f>Data[[#This Row],[pledged]]*VLOOKUP(Data[[#This Row],[currency]], 'Exchange Rates'!$A$1:$C$14, 3, 0)</f>
        <v>2310</v>
      </c>
    </row>
    <row r="3378" spans="1:22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1.0001249999999999</v>
      </c>
      <c r="P3378" s="7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2">
        <f t="shared" si="312"/>
        <v>42059.701319444444</v>
      </c>
      <c r="T3378" s="12">
        <f t="shared" si="313"/>
        <v>42119.659652777773</v>
      </c>
      <c r="U3378" s="7">
        <f>Data[[#This Row],[goal]]*VLOOKUP(Data[[#This Row],[currency]], 'Exchange Rates'!$A$1:$C$14, 3, 0)</f>
        <v>8000</v>
      </c>
      <c r="V3378" s="7">
        <f>Data[[#This Row],[pledged]]*VLOOKUP(Data[[#This Row],[currency]], 'Exchange Rates'!$A$1:$C$14, 3, 0)</f>
        <v>8001</v>
      </c>
    </row>
    <row r="3379" spans="1:22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1.0105</v>
      </c>
      <c r="P3379" s="7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2">
        <f t="shared" si="312"/>
        <v>42053.732627314821</v>
      </c>
      <c r="T3379" s="12">
        <f t="shared" si="313"/>
        <v>42083.705555555556</v>
      </c>
      <c r="U3379" s="7">
        <f>Data[[#This Row],[goal]]*VLOOKUP(Data[[#This Row],[currency]], 'Exchange Rates'!$A$1:$C$14, 3, 0)</f>
        <v>6160</v>
      </c>
      <c r="V3379" s="7">
        <f>Data[[#This Row],[pledged]]*VLOOKUP(Data[[#This Row],[currency]], 'Exchange Rates'!$A$1:$C$14, 3, 0)</f>
        <v>6224.68</v>
      </c>
    </row>
    <row r="3380" spans="1:22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1.0763636363636364</v>
      </c>
      <c r="P3380" s="7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2">
        <f t="shared" si="312"/>
        <v>41858.355393518519</v>
      </c>
      <c r="T3380" s="12">
        <f t="shared" si="313"/>
        <v>41882.547222222223</v>
      </c>
      <c r="U3380" s="7">
        <f>Data[[#This Row],[goal]]*VLOOKUP(Data[[#This Row],[currency]], 'Exchange Rates'!$A$1:$C$14, 3, 0)</f>
        <v>423.5</v>
      </c>
      <c r="V3380" s="7">
        <f>Data[[#This Row],[pledged]]*VLOOKUP(Data[[#This Row],[currency]], 'Exchange Rates'!$A$1:$C$14, 3, 0)</f>
        <v>455.84000000000003</v>
      </c>
    </row>
    <row r="3381" spans="1:22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1.0365</v>
      </c>
      <c r="P3381" s="7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2">
        <f t="shared" si="312"/>
        <v>42225.513888888891</v>
      </c>
      <c r="T3381" s="12">
        <f t="shared" si="313"/>
        <v>42242.958333333328</v>
      </c>
      <c r="U3381" s="7">
        <f>Data[[#This Row],[goal]]*VLOOKUP(Data[[#This Row],[currency]], 'Exchange Rates'!$A$1:$C$14, 3, 0)</f>
        <v>1540</v>
      </c>
      <c r="V3381" s="7">
        <f>Data[[#This Row],[pledged]]*VLOOKUP(Data[[#This Row],[currency]], 'Exchange Rates'!$A$1:$C$14, 3, 0)</f>
        <v>1596.21</v>
      </c>
    </row>
    <row r="3382" spans="1:22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1.0443333333333333</v>
      </c>
      <c r="P3382" s="7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2">
        <f t="shared" si="312"/>
        <v>41937.95344907407</v>
      </c>
      <c r="T3382" s="12">
        <f t="shared" si="313"/>
        <v>41972.995115740734</v>
      </c>
      <c r="U3382" s="7">
        <f>Data[[#This Row],[goal]]*VLOOKUP(Data[[#This Row],[currency]], 'Exchange Rates'!$A$1:$C$14, 3, 0)</f>
        <v>3000</v>
      </c>
      <c r="V3382" s="7">
        <f>Data[[#This Row],[pledged]]*VLOOKUP(Data[[#This Row],[currency]], 'Exchange Rates'!$A$1:$C$14, 3, 0)</f>
        <v>3133</v>
      </c>
    </row>
    <row r="3383" spans="1:22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1.0225</v>
      </c>
      <c r="P3383" s="7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2">
        <f t="shared" si="312"/>
        <v>42044.184988425928</v>
      </c>
      <c r="T3383" s="12">
        <f t="shared" si="313"/>
        <v>42074.143321759257</v>
      </c>
      <c r="U3383" s="7">
        <f>Data[[#This Row],[goal]]*VLOOKUP(Data[[#This Row],[currency]], 'Exchange Rates'!$A$1:$C$14, 3, 0)</f>
        <v>4000</v>
      </c>
      <c r="V3383" s="7">
        <f>Data[[#This Row],[pledged]]*VLOOKUP(Data[[#This Row],[currency]], 'Exchange Rates'!$A$1:$C$14, 3, 0)</f>
        <v>4090</v>
      </c>
    </row>
    <row r="3384" spans="1:22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1.0074285714285713</v>
      </c>
      <c r="P3384" s="7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2">
        <f t="shared" si="312"/>
        <v>42559.431203703702</v>
      </c>
      <c r="T3384" s="12">
        <f t="shared" si="313"/>
        <v>42583.957638888889</v>
      </c>
      <c r="U3384" s="7">
        <f>Data[[#This Row],[goal]]*VLOOKUP(Data[[#This Row],[currency]], 'Exchange Rates'!$A$1:$C$14, 3, 0)</f>
        <v>2695</v>
      </c>
      <c r="V3384" s="7">
        <f>Data[[#This Row],[pledged]]*VLOOKUP(Data[[#This Row],[currency]], 'Exchange Rates'!$A$1:$C$14, 3, 0)</f>
        <v>2715.02</v>
      </c>
    </row>
    <row r="3385" spans="1:22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1.1171428571428572</v>
      </c>
      <c r="P3385" s="7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2">
        <f t="shared" si="312"/>
        <v>42524.782638888893</v>
      </c>
      <c r="T3385" s="12">
        <f t="shared" si="313"/>
        <v>42544.782638888893</v>
      </c>
      <c r="U3385" s="7">
        <f>Data[[#This Row],[goal]]*VLOOKUP(Data[[#This Row],[currency]], 'Exchange Rates'!$A$1:$C$14, 3, 0)</f>
        <v>1750</v>
      </c>
      <c r="V3385" s="7">
        <f>Data[[#This Row],[pledged]]*VLOOKUP(Data[[#This Row],[currency]], 'Exchange Rates'!$A$1:$C$14, 3, 0)</f>
        <v>1955</v>
      </c>
    </row>
    <row r="3386" spans="1:22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1.0001100000000001</v>
      </c>
      <c r="P3386" s="7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2">
        <f t="shared" si="312"/>
        <v>42292.087592592594</v>
      </c>
      <c r="T3386" s="12">
        <f t="shared" si="313"/>
        <v>42329.125</v>
      </c>
      <c r="U3386" s="7">
        <f>Data[[#This Row],[goal]]*VLOOKUP(Data[[#This Row],[currency]], 'Exchange Rates'!$A$1:$C$14, 3, 0)</f>
        <v>6000</v>
      </c>
      <c r="V3386" s="7">
        <f>Data[[#This Row],[pledged]]*VLOOKUP(Data[[#This Row],[currency]], 'Exchange Rates'!$A$1:$C$14, 3, 0)</f>
        <v>6000.66</v>
      </c>
    </row>
    <row r="3387" spans="1:22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</v>
      </c>
      <c r="P3387" s="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2">
        <f t="shared" si="312"/>
        <v>41953.8675</v>
      </c>
      <c r="T3387" s="12">
        <f t="shared" si="313"/>
        <v>41983.8675</v>
      </c>
      <c r="U3387" s="7">
        <f>Data[[#This Row],[goal]]*VLOOKUP(Data[[#This Row],[currency]], 'Exchange Rates'!$A$1:$C$14, 3, 0)</f>
        <v>2000</v>
      </c>
      <c r="V3387" s="7">
        <f>Data[[#This Row],[pledged]]*VLOOKUP(Data[[#This Row],[currency]], 'Exchange Rates'!$A$1:$C$14, 3, 0)</f>
        <v>2000</v>
      </c>
    </row>
    <row r="3388" spans="1:22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1.05</v>
      </c>
      <c r="P3388" s="7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2">
        <f t="shared" si="312"/>
        <v>41946.644745370373</v>
      </c>
      <c r="T3388" s="12">
        <f t="shared" si="313"/>
        <v>41976.644745370373</v>
      </c>
      <c r="U3388" s="7">
        <f>Data[[#This Row],[goal]]*VLOOKUP(Data[[#This Row],[currency]], 'Exchange Rates'!$A$1:$C$14, 3, 0)</f>
        <v>2000</v>
      </c>
      <c r="V3388" s="7">
        <f>Data[[#This Row],[pledged]]*VLOOKUP(Data[[#This Row],[currency]], 'Exchange Rates'!$A$1:$C$14, 3, 0)</f>
        <v>2100</v>
      </c>
    </row>
    <row r="3389" spans="1:22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1.1686666666666667</v>
      </c>
      <c r="P3389" s="7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2">
        <f t="shared" si="312"/>
        <v>41947.762592592589</v>
      </c>
      <c r="T3389" s="12">
        <f t="shared" si="313"/>
        <v>41987.762592592597</v>
      </c>
      <c r="U3389" s="7">
        <f>Data[[#This Row],[goal]]*VLOOKUP(Data[[#This Row],[currency]], 'Exchange Rates'!$A$1:$C$14, 3, 0)</f>
        <v>3000</v>
      </c>
      <c r="V3389" s="7">
        <f>Data[[#This Row],[pledged]]*VLOOKUP(Data[[#This Row],[currency]], 'Exchange Rates'!$A$1:$C$14, 3, 0)</f>
        <v>3506</v>
      </c>
    </row>
    <row r="3390" spans="1:22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1.038</v>
      </c>
      <c r="P3390" s="7">
        <f t="shared" si="315"/>
        <v>34.6</v>
      </c>
      <c r="Q3390" t="str">
        <f t="shared" si="316"/>
        <v>theater</v>
      </c>
      <c r="R3390" t="str">
        <f t="shared" si="317"/>
        <v>plays</v>
      </c>
      <c r="S3390" s="12">
        <f t="shared" si="312"/>
        <v>42143.461122685185</v>
      </c>
      <c r="T3390" s="12">
        <f t="shared" si="313"/>
        <v>42173.461122685185</v>
      </c>
      <c r="U3390" s="7">
        <f>Data[[#This Row],[goal]]*VLOOKUP(Data[[#This Row],[currency]], 'Exchange Rates'!$A$1:$C$14, 3, 0)</f>
        <v>1155</v>
      </c>
      <c r="V3390" s="7">
        <f>Data[[#This Row],[pledged]]*VLOOKUP(Data[[#This Row],[currency]], 'Exchange Rates'!$A$1:$C$14, 3, 0)</f>
        <v>1198.8900000000001</v>
      </c>
    </row>
    <row r="3391" spans="1:22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1.145</v>
      </c>
      <c r="P3391" s="7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2">
        <f t="shared" si="312"/>
        <v>42494.563449074078</v>
      </c>
      <c r="T3391" s="12">
        <f t="shared" si="313"/>
        <v>42524.563449074078</v>
      </c>
      <c r="U3391" s="7">
        <f>Data[[#This Row],[goal]]*VLOOKUP(Data[[#This Row],[currency]], 'Exchange Rates'!$A$1:$C$14, 3, 0)</f>
        <v>10000</v>
      </c>
      <c r="V3391" s="7">
        <f>Data[[#This Row],[pledged]]*VLOOKUP(Data[[#This Row],[currency]], 'Exchange Rates'!$A$1:$C$14, 3, 0)</f>
        <v>11450</v>
      </c>
    </row>
    <row r="3392" spans="1:22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1.024</v>
      </c>
      <c r="P3392" s="7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2">
        <f t="shared" si="312"/>
        <v>41815.774826388886</v>
      </c>
      <c r="T3392" s="12">
        <f t="shared" si="313"/>
        <v>41830.774826388886</v>
      </c>
      <c r="U3392" s="7">
        <f>Data[[#This Row],[goal]]*VLOOKUP(Data[[#This Row],[currency]], 'Exchange Rates'!$A$1:$C$14, 3, 0)</f>
        <v>1500</v>
      </c>
      <c r="V3392" s="7">
        <f>Data[[#This Row],[pledged]]*VLOOKUP(Data[[#This Row],[currency]], 'Exchange Rates'!$A$1:$C$14, 3, 0)</f>
        <v>1536</v>
      </c>
    </row>
    <row r="3393" spans="1:22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2.23</v>
      </c>
      <c r="P3393" s="7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2">
        <f t="shared" si="312"/>
        <v>41830.545694444445</v>
      </c>
      <c r="T3393" s="12">
        <f t="shared" si="313"/>
        <v>41859.936111111114</v>
      </c>
      <c r="U3393" s="7">
        <f>Data[[#This Row],[goal]]*VLOOKUP(Data[[#This Row],[currency]], 'Exchange Rates'!$A$1:$C$14, 3, 0)</f>
        <v>500</v>
      </c>
      <c r="V3393" s="7">
        <f>Data[[#This Row],[pledged]]*VLOOKUP(Data[[#This Row],[currency]], 'Exchange Rates'!$A$1:$C$14, 3, 0)</f>
        <v>1115</v>
      </c>
    </row>
    <row r="3394" spans="1:22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</v>
      </c>
      <c r="P3394" s="7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2">
        <f t="shared" ref="S3394:S3457" si="318">(((J3394/60)/60)/24)+DATE(1970,1,1)</f>
        <v>42446.845543981486</v>
      </c>
      <c r="T3394" s="12">
        <f t="shared" ref="T3394:T3457" si="319">(((I3394/60)/60)/24)+DATE(1970,1,1)</f>
        <v>42496.845543981486</v>
      </c>
      <c r="U3394" s="7">
        <f>Data[[#This Row],[goal]]*VLOOKUP(Data[[#This Row],[currency]], 'Exchange Rates'!$A$1:$C$14, 3, 0)</f>
        <v>385</v>
      </c>
      <c r="V3394" s="7">
        <f>Data[[#This Row],[pledged]]*VLOOKUP(Data[[#This Row],[currency]], 'Exchange Rates'!$A$1:$C$14, 3, 0)</f>
        <v>385</v>
      </c>
    </row>
    <row r="3395" spans="1:22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E3395/D3395</f>
        <v>1.0580000000000001</v>
      </c>
      <c r="P3395" s="7">
        <f t="shared" ref="P3395:P3458" si="321">IF(L3395 = 0, 0, E3395/L3395)</f>
        <v>36.06818181818182</v>
      </c>
      <c r="Q3395" t="str">
        <f t="shared" ref="Q3395:Q3458" si="322">MID(N3395, 1, FIND("/", N3395)-1)</f>
        <v>theater</v>
      </c>
      <c r="R3395" t="str">
        <f t="shared" ref="R3395:R3458" si="323">MID(N3395,  FIND("/", N3395)+1, 100)</f>
        <v>plays</v>
      </c>
      <c r="S3395" s="12">
        <f t="shared" si="318"/>
        <v>41923.921643518523</v>
      </c>
      <c r="T3395" s="12">
        <f t="shared" si="319"/>
        <v>41949.031944444447</v>
      </c>
      <c r="U3395" s="7">
        <f>Data[[#This Row],[goal]]*VLOOKUP(Data[[#This Row],[currency]], 'Exchange Rates'!$A$1:$C$14, 3, 0)</f>
        <v>1500</v>
      </c>
      <c r="V3395" s="7">
        <f>Data[[#This Row],[pledged]]*VLOOKUP(Data[[#This Row],[currency]], 'Exchange Rates'!$A$1:$C$14, 3, 0)</f>
        <v>1587</v>
      </c>
    </row>
    <row r="3396" spans="1:22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1.4236363636363636</v>
      </c>
      <c r="P3396" s="7">
        <f t="shared" si="321"/>
        <v>29</v>
      </c>
      <c r="Q3396" t="str">
        <f t="shared" si="322"/>
        <v>theater</v>
      </c>
      <c r="R3396" t="str">
        <f t="shared" si="323"/>
        <v>plays</v>
      </c>
      <c r="S3396" s="12">
        <f t="shared" si="318"/>
        <v>41817.59542824074</v>
      </c>
      <c r="T3396" s="12">
        <f t="shared" si="319"/>
        <v>41847.59542824074</v>
      </c>
      <c r="U3396" s="7">
        <f>Data[[#This Row],[goal]]*VLOOKUP(Data[[#This Row],[currency]], 'Exchange Rates'!$A$1:$C$14, 3, 0)</f>
        <v>423.5</v>
      </c>
      <c r="V3396" s="7">
        <f>Data[[#This Row],[pledged]]*VLOOKUP(Data[[#This Row],[currency]], 'Exchange Rates'!$A$1:$C$14, 3, 0)</f>
        <v>602.91</v>
      </c>
    </row>
    <row r="3397" spans="1:22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1.84</v>
      </c>
      <c r="P3397" s="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2">
        <f t="shared" si="318"/>
        <v>42140.712314814817</v>
      </c>
      <c r="T3397" s="12">
        <f t="shared" si="319"/>
        <v>42154.756944444445</v>
      </c>
      <c r="U3397" s="7">
        <f>Data[[#This Row],[goal]]*VLOOKUP(Data[[#This Row],[currency]], 'Exchange Rates'!$A$1:$C$14, 3, 0)</f>
        <v>385</v>
      </c>
      <c r="V3397" s="7">
        <f>Data[[#This Row],[pledged]]*VLOOKUP(Data[[#This Row],[currency]], 'Exchange Rates'!$A$1:$C$14, 3, 0)</f>
        <v>708.4</v>
      </c>
    </row>
    <row r="3398" spans="1:22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1.0433333333333332</v>
      </c>
      <c r="P3398" s="7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2">
        <f t="shared" si="318"/>
        <v>41764.44663194444</v>
      </c>
      <c r="T3398" s="12">
        <f t="shared" si="319"/>
        <v>41791.165972222225</v>
      </c>
      <c r="U3398" s="7">
        <f>Data[[#This Row],[goal]]*VLOOKUP(Data[[#This Row],[currency]], 'Exchange Rates'!$A$1:$C$14, 3, 0)</f>
        <v>1500</v>
      </c>
      <c r="V3398" s="7">
        <f>Data[[#This Row],[pledged]]*VLOOKUP(Data[[#This Row],[currency]], 'Exchange Rates'!$A$1:$C$14, 3, 0)</f>
        <v>1565</v>
      </c>
    </row>
    <row r="3399" spans="1:22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1.1200000000000001</v>
      </c>
      <c r="P3399" s="7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2">
        <f t="shared" si="318"/>
        <v>42378.478344907402</v>
      </c>
      <c r="T3399" s="12">
        <f t="shared" si="319"/>
        <v>42418.916666666672</v>
      </c>
      <c r="U3399" s="7">
        <f>Data[[#This Row],[goal]]*VLOOKUP(Data[[#This Row],[currency]], 'Exchange Rates'!$A$1:$C$14, 3, 0)</f>
        <v>192.5</v>
      </c>
      <c r="V3399" s="7">
        <f>Data[[#This Row],[pledged]]*VLOOKUP(Data[[#This Row],[currency]], 'Exchange Rates'!$A$1:$C$14, 3, 0)</f>
        <v>215.6</v>
      </c>
    </row>
    <row r="3400" spans="1:22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1.1107499999999999</v>
      </c>
      <c r="P3400" s="7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2">
        <f t="shared" si="318"/>
        <v>41941.75203703704</v>
      </c>
      <c r="T3400" s="12">
        <f t="shared" si="319"/>
        <v>41964.708333333328</v>
      </c>
      <c r="U3400" s="7">
        <f>Data[[#This Row],[goal]]*VLOOKUP(Data[[#This Row],[currency]], 'Exchange Rates'!$A$1:$C$14, 3, 0)</f>
        <v>4000</v>
      </c>
      <c r="V3400" s="7">
        <f>Data[[#This Row],[pledged]]*VLOOKUP(Data[[#This Row],[currency]], 'Exchange Rates'!$A$1:$C$14, 3, 0)</f>
        <v>4443</v>
      </c>
    </row>
    <row r="3401" spans="1:22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1.0375000000000001</v>
      </c>
      <c r="P3401" s="7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2">
        <f t="shared" si="318"/>
        <v>42026.920428240745</v>
      </c>
      <c r="T3401" s="12">
        <f t="shared" si="319"/>
        <v>42056.920428240745</v>
      </c>
      <c r="U3401" s="7">
        <f>Data[[#This Row],[goal]]*VLOOKUP(Data[[#This Row],[currency]], 'Exchange Rates'!$A$1:$C$14, 3, 0)</f>
        <v>924</v>
      </c>
      <c r="V3401" s="7">
        <f>Data[[#This Row],[pledged]]*VLOOKUP(Data[[#This Row],[currency]], 'Exchange Rates'!$A$1:$C$14, 3, 0)</f>
        <v>958.65</v>
      </c>
    </row>
    <row r="3402" spans="1:22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1.0041</v>
      </c>
      <c r="P3402" s="7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2">
        <f t="shared" si="318"/>
        <v>41834.953865740739</v>
      </c>
      <c r="T3402" s="12">
        <f t="shared" si="319"/>
        <v>41879.953865740739</v>
      </c>
      <c r="U3402" s="7">
        <f>Data[[#This Row],[goal]]*VLOOKUP(Data[[#This Row],[currency]], 'Exchange Rates'!$A$1:$C$14, 3, 0)</f>
        <v>10000</v>
      </c>
      <c r="V3402" s="7">
        <f>Data[[#This Row],[pledged]]*VLOOKUP(Data[[#This Row],[currency]], 'Exchange Rates'!$A$1:$C$14, 3, 0)</f>
        <v>10041</v>
      </c>
    </row>
    <row r="3403" spans="1:22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1.0186206896551724</v>
      </c>
      <c r="P3403" s="7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2">
        <f t="shared" si="318"/>
        <v>42193.723912037036</v>
      </c>
      <c r="T3403" s="12">
        <f t="shared" si="319"/>
        <v>42223.723912037036</v>
      </c>
      <c r="U3403" s="7">
        <f>Data[[#This Row],[goal]]*VLOOKUP(Data[[#This Row],[currency]], 'Exchange Rates'!$A$1:$C$14, 3, 0)</f>
        <v>2233</v>
      </c>
      <c r="V3403" s="7">
        <f>Data[[#This Row],[pledged]]*VLOOKUP(Data[[#This Row],[currency]], 'Exchange Rates'!$A$1:$C$14, 3, 0)</f>
        <v>2274.58</v>
      </c>
    </row>
    <row r="3404" spans="1:22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1.0976666666666666</v>
      </c>
      <c r="P3404" s="7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2">
        <f t="shared" si="318"/>
        <v>42290.61855324074</v>
      </c>
      <c r="T3404" s="12">
        <f t="shared" si="319"/>
        <v>42320.104861111111</v>
      </c>
      <c r="U3404" s="7">
        <f>Data[[#This Row],[goal]]*VLOOKUP(Data[[#This Row],[currency]], 'Exchange Rates'!$A$1:$C$14, 3, 0)</f>
        <v>15000</v>
      </c>
      <c r="V3404" s="7">
        <f>Data[[#This Row],[pledged]]*VLOOKUP(Data[[#This Row],[currency]], 'Exchange Rates'!$A$1:$C$14, 3, 0)</f>
        <v>16465</v>
      </c>
    </row>
    <row r="3405" spans="1:22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</v>
      </c>
      <c r="P3405" s="7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2">
        <f t="shared" si="318"/>
        <v>42150.462083333332</v>
      </c>
      <c r="T3405" s="12">
        <f t="shared" si="319"/>
        <v>42180.462083333332</v>
      </c>
      <c r="U3405" s="7">
        <f>Data[[#This Row],[goal]]*VLOOKUP(Data[[#This Row],[currency]], 'Exchange Rates'!$A$1:$C$14, 3, 0)</f>
        <v>1540</v>
      </c>
      <c r="V3405" s="7">
        <f>Data[[#This Row],[pledged]]*VLOOKUP(Data[[#This Row],[currency]], 'Exchange Rates'!$A$1:$C$14, 3, 0)</f>
        <v>1540</v>
      </c>
    </row>
    <row r="3406" spans="1:22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1.22</v>
      </c>
      <c r="P3406" s="7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2">
        <f t="shared" si="318"/>
        <v>42152.503495370373</v>
      </c>
      <c r="T3406" s="12">
        <f t="shared" si="319"/>
        <v>42172.503495370373</v>
      </c>
      <c r="U3406" s="7">
        <f>Data[[#This Row],[goal]]*VLOOKUP(Data[[#This Row],[currency]], 'Exchange Rates'!$A$1:$C$14, 3, 0)</f>
        <v>500</v>
      </c>
      <c r="V3406" s="7">
        <f>Data[[#This Row],[pledged]]*VLOOKUP(Data[[#This Row],[currency]], 'Exchange Rates'!$A$1:$C$14, 3, 0)</f>
        <v>610</v>
      </c>
    </row>
    <row r="3407" spans="1:22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1.3757142857142857</v>
      </c>
      <c r="P3407" s="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2">
        <f t="shared" si="318"/>
        <v>42410.017199074078</v>
      </c>
      <c r="T3407" s="12">
        <f t="shared" si="319"/>
        <v>42430.999305555553</v>
      </c>
      <c r="U3407" s="7">
        <f>Data[[#This Row],[goal]]*VLOOKUP(Data[[#This Row],[currency]], 'Exchange Rates'!$A$1:$C$14, 3, 0)</f>
        <v>269.5</v>
      </c>
      <c r="V3407" s="7">
        <f>Data[[#This Row],[pledged]]*VLOOKUP(Data[[#This Row],[currency]], 'Exchange Rates'!$A$1:$C$14, 3, 0)</f>
        <v>370.755</v>
      </c>
    </row>
    <row r="3408" spans="1:22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1.0031000000000001</v>
      </c>
      <c r="P3408" s="7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2">
        <f t="shared" si="318"/>
        <v>41791.492777777778</v>
      </c>
      <c r="T3408" s="12">
        <f t="shared" si="319"/>
        <v>41836.492777777778</v>
      </c>
      <c r="U3408" s="7">
        <f>Data[[#This Row],[goal]]*VLOOKUP(Data[[#This Row],[currency]], 'Exchange Rates'!$A$1:$C$14, 3, 0)</f>
        <v>10000</v>
      </c>
      <c r="V3408" s="7">
        <f>Data[[#This Row],[pledged]]*VLOOKUP(Data[[#This Row],[currency]], 'Exchange Rates'!$A$1:$C$14, 3, 0)</f>
        <v>10031</v>
      </c>
    </row>
    <row r="3409" spans="1:22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1.071</v>
      </c>
      <c r="P3409" s="7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2">
        <f t="shared" si="318"/>
        <v>41796.422326388885</v>
      </c>
      <c r="T3409" s="12">
        <f t="shared" si="319"/>
        <v>41826.422326388885</v>
      </c>
      <c r="U3409" s="7">
        <f>Data[[#This Row],[goal]]*VLOOKUP(Data[[#This Row],[currency]], 'Exchange Rates'!$A$1:$C$14, 3, 0)</f>
        <v>1540</v>
      </c>
      <c r="V3409" s="7">
        <f>Data[[#This Row],[pledged]]*VLOOKUP(Data[[#This Row],[currency]], 'Exchange Rates'!$A$1:$C$14, 3, 0)</f>
        <v>1649.3400000000001</v>
      </c>
    </row>
    <row r="3410" spans="1:22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2.11</v>
      </c>
      <c r="P3410" s="7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2">
        <f t="shared" si="318"/>
        <v>41808.991944444446</v>
      </c>
      <c r="T3410" s="12">
        <f t="shared" si="319"/>
        <v>41838.991944444446</v>
      </c>
      <c r="U3410" s="7">
        <f>Data[[#This Row],[goal]]*VLOOKUP(Data[[#This Row],[currency]], 'Exchange Rates'!$A$1:$C$14, 3, 0)</f>
        <v>500</v>
      </c>
      <c r="V3410" s="7">
        <f>Data[[#This Row],[pledged]]*VLOOKUP(Data[[#This Row],[currency]], 'Exchange Rates'!$A$1:$C$14, 3, 0)</f>
        <v>1055</v>
      </c>
    </row>
    <row r="3411" spans="1:22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1.236</v>
      </c>
      <c r="P3411" s="7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2">
        <f t="shared" si="318"/>
        <v>42544.814328703709</v>
      </c>
      <c r="T3411" s="12">
        <f t="shared" si="319"/>
        <v>42582.873611111107</v>
      </c>
      <c r="U3411" s="7">
        <f>Data[[#This Row],[goal]]*VLOOKUP(Data[[#This Row],[currency]], 'Exchange Rates'!$A$1:$C$14, 3, 0)</f>
        <v>385</v>
      </c>
      <c r="V3411" s="7">
        <f>Data[[#This Row],[pledged]]*VLOOKUP(Data[[#This Row],[currency]], 'Exchange Rates'!$A$1:$C$14, 3, 0)</f>
        <v>475.86</v>
      </c>
    </row>
    <row r="3412" spans="1:22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1.085</v>
      </c>
      <c r="P3412" s="7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2">
        <f t="shared" si="318"/>
        <v>42500.041550925926</v>
      </c>
      <c r="T3412" s="12">
        <f t="shared" si="319"/>
        <v>42527.291666666672</v>
      </c>
      <c r="U3412" s="7">
        <f>Data[[#This Row],[goal]]*VLOOKUP(Data[[#This Row],[currency]], 'Exchange Rates'!$A$1:$C$14, 3, 0)</f>
        <v>3000</v>
      </c>
      <c r="V3412" s="7">
        <f>Data[[#This Row],[pledged]]*VLOOKUP(Data[[#This Row],[currency]], 'Exchange Rates'!$A$1:$C$14, 3, 0)</f>
        <v>3255</v>
      </c>
    </row>
    <row r="3413" spans="1:22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1.0356666666666667</v>
      </c>
      <c r="P3413" s="7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2">
        <f t="shared" si="318"/>
        <v>42265.022824074069</v>
      </c>
      <c r="T3413" s="12">
        <f t="shared" si="319"/>
        <v>42285.022824074069</v>
      </c>
      <c r="U3413" s="7">
        <f>Data[[#This Row],[goal]]*VLOOKUP(Data[[#This Row],[currency]], 'Exchange Rates'!$A$1:$C$14, 3, 0)</f>
        <v>15000</v>
      </c>
      <c r="V3413" s="7">
        <f>Data[[#This Row],[pledged]]*VLOOKUP(Data[[#This Row],[currency]], 'Exchange Rates'!$A$1:$C$14, 3, 0)</f>
        <v>15535</v>
      </c>
    </row>
    <row r="3414" spans="1:22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</v>
      </c>
      <c r="P3414" s="7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2">
        <f t="shared" si="318"/>
        <v>41879.959050925929</v>
      </c>
      <c r="T3414" s="12">
        <f t="shared" si="319"/>
        <v>41909.959050925929</v>
      </c>
      <c r="U3414" s="7">
        <f>Data[[#This Row],[goal]]*VLOOKUP(Data[[#This Row],[currency]], 'Exchange Rates'!$A$1:$C$14, 3, 0)</f>
        <v>2310</v>
      </c>
      <c r="V3414" s="7">
        <f>Data[[#This Row],[pledged]]*VLOOKUP(Data[[#This Row],[currency]], 'Exchange Rates'!$A$1:$C$14, 3, 0)</f>
        <v>2310</v>
      </c>
    </row>
    <row r="3415" spans="1:22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1.3</v>
      </c>
      <c r="P3415" s="7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2">
        <f t="shared" si="318"/>
        <v>42053.733078703706</v>
      </c>
      <c r="T3415" s="12">
        <f t="shared" si="319"/>
        <v>42063.207638888889</v>
      </c>
      <c r="U3415" s="7">
        <f>Data[[#This Row],[goal]]*VLOOKUP(Data[[#This Row],[currency]], 'Exchange Rates'!$A$1:$C$14, 3, 0)</f>
        <v>500</v>
      </c>
      <c r="V3415" s="7">
        <f>Data[[#This Row],[pledged]]*VLOOKUP(Data[[#This Row],[currency]], 'Exchange Rates'!$A$1:$C$14, 3, 0)</f>
        <v>650</v>
      </c>
    </row>
    <row r="3416" spans="1:22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1.0349999999999999</v>
      </c>
      <c r="P3416" s="7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2">
        <f t="shared" si="318"/>
        <v>42675.832465277781</v>
      </c>
      <c r="T3416" s="12">
        <f t="shared" si="319"/>
        <v>42705.332638888889</v>
      </c>
      <c r="U3416" s="7">
        <f>Data[[#This Row],[goal]]*VLOOKUP(Data[[#This Row],[currency]], 'Exchange Rates'!$A$1:$C$14, 3, 0)</f>
        <v>3000</v>
      </c>
      <c r="V3416" s="7">
        <f>Data[[#This Row],[pledged]]*VLOOKUP(Data[[#This Row],[currency]], 'Exchange Rates'!$A$1:$C$14, 3, 0)</f>
        <v>3105</v>
      </c>
    </row>
    <row r="3417" spans="1:22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</v>
      </c>
      <c r="P3417" s="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2">
        <f t="shared" si="318"/>
        <v>42467.144166666665</v>
      </c>
      <c r="T3417" s="12">
        <f t="shared" si="319"/>
        <v>42477.979166666672</v>
      </c>
      <c r="U3417" s="7">
        <f>Data[[#This Row],[goal]]*VLOOKUP(Data[[#This Row],[currency]], 'Exchange Rates'!$A$1:$C$14, 3, 0)</f>
        <v>200</v>
      </c>
      <c r="V3417" s="7">
        <f>Data[[#This Row],[pledged]]*VLOOKUP(Data[[#This Row],[currency]], 'Exchange Rates'!$A$1:$C$14, 3, 0)</f>
        <v>200</v>
      </c>
    </row>
    <row r="3418" spans="1:22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1.196</v>
      </c>
      <c r="P3418" s="7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2">
        <f t="shared" si="318"/>
        <v>42089.412557870368</v>
      </c>
      <c r="T3418" s="12">
        <f t="shared" si="319"/>
        <v>42117.770833333328</v>
      </c>
      <c r="U3418" s="7">
        <f>Data[[#This Row],[goal]]*VLOOKUP(Data[[#This Row],[currency]], 'Exchange Rates'!$A$1:$C$14, 3, 0)</f>
        <v>3080</v>
      </c>
      <c r="V3418" s="7">
        <f>Data[[#This Row],[pledged]]*VLOOKUP(Data[[#This Row],[currency]], 'Exchange Rates'!$A$1:$C$14, 3, 0)</f>
        <v>3683.6800000000003</v>
      </c>
    </row>
    <row r="3419" spans="1:22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1.0000058823529412</v>
      </c>
      <c r="P3419" s="7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2">
        <f t="shared" si="318"/>
        <v>41894.91375</v>
      </c>
      <c r="T3419" s="12">
        <f t="shared" si="319"/>
        <v>41938.029861111114</v>
      </c>
      <c r="U3419" s="7">
        <f>Data[[#This Row],[goal]]*VLOOKUP(Data[[#This Row],[currency]], 'Exchange Rates'!$A$1:$C$14, 3, 0)</f>
        <v>1700</v>
      </c>
      <c r="V3419" s="7">
        <f>Data[[#This Row],[pledged]]*VLOOKUP(Data[[#This Row],[currency]], 'Exchange Rates'!$A$1:$C$14, 3, 0)</f>
        <v>1700.01</v>
      </c>
    </row>
    <row r="3420" spans="1:22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1.00875</v>
      </c>
      <c r="P3420" s="7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2">
        <f t="shared" si="318"/>
        <v>41752.83457175926</v>
      </c>
      <c r="T3420" s="12">
        <f t="shared" si="319"/>
        <v>41782.83457175926</v>
      </c>
      <c r="U3420" s="7">
        <f>Data[[#This Row],[goal]]*VLOOKUP(Data[[#This Row],[currency]], 'Exchange Rates'!$A$1:$C$14, 3, 0)</f>
        <v>4000</v>
      </c>
      <c r="V3420" s="7">
        <f>Data[[#This Row],[pledged]]*VLOOKUP(Data[[#This Row],[currency]], 'Exchange Rates'!$A$1:$C$14, 3, 0)</f>
        <v>4035</v>
      </c>
    </row>
    <row r="3421" spans="1:22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1.0654545454545454</v>
      </c>
      <c r="P3421" s="7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2">
        <f t="shared" si="318"/>
        <v>42448.821585648147</v>
      </c>
      <c r="T3421" s="12">
        <f t="shared" si="319"/>
        <v>42466.895833333328</v>
      </c>
      <c r="U3421" s="7">
        <f>Data[[#This Row],[goal]]*VLOOKUP(Data[[#This Row],[currency]], 'Exchange Rates'!$A$1:$C$14, 3, 0)</f>
        <v>2310</v>
      </c>
      <c r="V3421" s="7">
        <f>Data[[#This Row],[pledged]]*VLOOKUP(Data[[#This Row],[currency]], 'Exchange Rates'!$A$1:$C$14, 3, 0)</f>
        <v>2461.1999999999998</v>
      </c>
    </row>
    <row r="3422" spans="1:22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1.38</v>
      </c>
      <c r="P3422" s="7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2">
        <f t="shared" si="318"/>
        <v>42405.090300925927</v>
      </c>
      <c r="T3422" s="12">
        <f t="shared" si="319"/>
        <v>42414</v>
      </c>
      <c r="U3422" s="7">
        <f>Data[[#This Row],[goal]]*VLOOKUP(Data[[#This Row],[currency]], 'Exchange Rates'!$A$1:$C$14, 3, 0)</f>
        <v>539</v>
      </c>
      <c r="V3422" s="7">
        <f>Data[[#This Row],[pledged]]*VLOOKUP(Data[[#This Row],[currency]], 'Exchange Rates'!$A$1:$C$14, 3, 0)</f>
        <v>743.82</v>
      </c>
    </row>
    <row r="3423" spans="1:22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1.0115000000000001</v>
      </c>
      <c r="P3423" s="7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2">
        <f t="shared" si="318"/>
        <v>42037.791238425925</v>
      </c>
      <c r="T3423" s="12">
        <f t="shared" si="319"/>
        <v>42067.791238425925</v>
      </c>
      <c r="U3423" s="7">
        <f>Data[[#This Row],[goal]]*VLOOKUP(Data[[#This Row],[currency]], 'Exchange Rates'!$A$1:$C$14, 3, 0)</f>
        <v>10000</v>
      </c>
      <c r="V3423" s="7">
        <f>Data[[#This Row],[pledged]]*VLOOKUP(Data[[#This Row],[currency]], 'Exchange Rates'!$A$1:$C$14, 3, 0)</f>
        <v>10115</v>
      </c>
    </row>
    <row r="3424" spans="1:22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1.091</v>
      </c>
      <c r="P3424" s="7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2">
        <f t="shared" si="318"/>
        <v>42323.562222222223</v>
      </c>
      <c r="T3424" s="12">
        <f t="shared" si="319"/>
        <v>42352</v>
      </c>
      <c r="U3424" s="7">
        <f>Data[[#This Row],[goal]]*VLOOKUP(Data[[#This Row],[currency]], 'Exchange Rates'!$A$1:$C$14, 3, 0)</f>
        <v>2310</v>
      </c>
      <c r="V3424" s="7">
        <f>Data[[#This Row],[pledged]]*VLOOKUP(Data[[#This Row],[currency]], 'Exchange Rates'!$A$1:$C$14, 3, 0)</f>
        <v>2520.21</v>
      </c>
    </row>
    <row r="3425" spans="1:22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1.4</v>
      </c>
      <c r="P3425" s="7">
        <f t="shared" si="321"/>
        <v>35</v>
      </c>
      <c r="Q3425" t="str">
        <f t="shared" si="322"/>
        <v>theater</v>
      </c>
      <c r="R3425" t="str">
        <f t="shared" si="323"/>
        <v>plays</v>
      </c>
      <c r="S3425" s="12">
        <f t="shared" si="318"/>
        <v>42088.911354166667</v>
      </c>
      <c r="T3425" s="12">
        <f t="shared" si="319"/>
        <v>42118.911354166667</v>
      </c>
      <c r="U3425" s="7">
        <f>Data[[#This Row],[goal]]*VLOOKUP(Data[[#This Row],[currency]], 'Exchange Rates'!$A$1:$C$14, 3, 0)</f>
        <v>250</v>
      </c>
      <c r="V3425" s="7">
        <f>Data[[#This Row],[pledged]]*VLOOKUP(Data[[#This Row],[currency]], 'Exchange Rates'!$A$1:$C$14, 3, 0)</f>
        <v>350</v>
      </c>
    </row>
    <row r="3426" spans="1:22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1.0358333333333334</v>
      </c>
      <c r="P3426" s="7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2">
        <f t="shared" si="318"/>
        <v>42018.676898148144</v>
      </c>
      <c r="T3426" s="12">
        <f t="shared" si="319"/>
        <v>42040.290972222225</v>
      </c>
      <c r="U3426" s="7">
        <f>Data[[#This Row],[goal]]*VLOOKUP(Data[[#This Row],[currency]], 'Exchange Rates'!$A$1:$C$14, 3, 0)</f>
        <v>6000</v>
      </c>
      <c r="V3426" s="7">
        <f>Data[[#This Row],[pledged]]*VLOOKUP(Data[[#This Row],[currency]], 'Exchange Rates'!$A$1:$C$14, 3, 0)</f>
        <v>6215</v>
      </c>
    </row>
    <row r="3427" spans="1:22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1.0297033333333332</v>
      </c>
      <c r="P3427" s="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2">
        <f t="shared" si="318"/>
        <v>41884.617314814815</v>
      </c>
      <c r="T3427" s="12">
        <f t="shared" si="319"/>
        <v>41916.617314814815</v>
      </c>
      <c r="U3427" s="7">
        <f>Data[[#This Row],[goal]]*VLOOKUP(Data[[#This Row],[currency]], 'Exchange Rates'!$A$1:$C$14, 3, 0)</f>
        <v>30000</v>
      </c>
      <c r="V3427" s="7">
        <f>Data[[#This Row],[pledged]]*VLOOKUP(Data[[#This Row],[currency]], 'Exchange Rates'!$A$1:$C$14, 3, 0)</f>
        <v>30891.1</v>
      </c>
    </row>
    <row r="3428" spans="1:22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1.0813333333333333</v>
      </c>
      <c r="P3428" s="7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2">
        <f t="shared" si="318"/>
        <v>41884.056747685187</v>
      </c>
      <c r="T3428" s="12">
        <f t="shared" si="319"/>
        <v>41903.083333333336</v>
      </c>
      <c r="U3428" s="7">
        <f>Data[[#This Row],[goal]]*VLOOKUP(Data[[#This Row],[currency]], 'Exchange Rates'!$A$1:$C$14, 3, 0)</f>
        <v>3750</v>
      </c>
      <c r="V3428" s="7">
        <f>Data[[#This Row],[pledged]]*VLOOKUP(Data[[#This Row],[currency]], 'Exchange Rates'!$A$1:$C$14, 3, 0)</f>
        <v>4055</v>
      </c>
    </row>
    <row r="3429" spans="1:22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</v>
      </c>
      <c r="P3429" s="7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2">
        <f t="shared" si="318"/>
        <v>41792.645277777774</v>
      </c>
      <c r="T3429" s="12">
        <f t="shared" si="319"/>
        <v>41822.645277777774</v>
      </c>
      <c r="U3429" s="7">
        <f>Data[[#This Row],[goal]]*VLOOKUP(Data[[#This Row],[currency]], 'Exchange Rates'!$A$1:$C$14, 3, 0)</f>
        <v>1155</v>
      </c>
      <c r="V3429" s="7">
        <f>Data[[#This Row],[pledged]]*VLOOKUP(Data[[#This Row],[currency]], 'Exchange Rates'!$A$1:$C$14, 3, 0)</f>
        <v>1155</v>
      </c>
    </row>
    <row r="3430" spans="1:22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1.0275000000000001</v>
      </c>
      <c r="P3430" s="7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2">
        <f t="shared" si="318"/>
        <v>42038.720451388886</v>
      </c>
      <c r="T3430" s="12">
        <f t="shared" si="319"/>
        <v>42063.708333333328</v>
      </c>
      <c r="U3430" s="7">
        <f>Data[[#This Row],[goal]]*VLOOKUP(Data[[#This Row],[currency]], 'Exchange Rates'!$A$1:$C$14, 3, 0)</f>
        <v>1540</v>
      </c>
      <c r="V3430" s="7">
        <f>Data[[#This Row],[pledged]]*VLOOKUP(Data[[#This Row],[currency]], 'Exchange Rates'!$A$1:$C$14, 3, 0)</f>
        <v>1582.3500000000001</v>
      </c>
    </row>
    <row r="3431" spans="1:22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1.3</v>
      </c>
      <c r="P3431" s="7">
        <f t="shared" si="321"/>
        <v>16.25</v>
      </c>
      <c r="Q3431" t="str">
        <f t="shared" si="322"/>
        <v>theater</v>
      </c>
      <c r="R3431" t="str">
        <f t="shared" si="323"/>
        <v>plays</v>
      </c>
      <c r="S3431" s="12">
        <f t="shared" si="318"/>
        <v>42662.021539351852</v>
      </c>
      <c r="T3431" s="12">
        <f t="shared" si="319"/>
        <v>42676.021539351852</v>
      </c>
      <c r="U3431" s="7">
        <f>Data[[#This Row],[goal]]*VLOOKUP(Data[[#This Row],[currency]], 'Exchange Rates'!$A$1:$C$14, 3, 0)</f>
        <v>115.5</v>
      </c>
      <c r="V3431" s="7">
        <f>Data[[#This Row],[pledged]]*VLOOKUP(Data[[#This Row],[currency]], 'Exchange Rates'!$A$1:$C$14, 3, 0)</f>
        <v>150.15</v>
      </c>
    </row>
    <row r="3432" spans="1:22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1.0854949999999999</v>
      </c>
      <c r="P3432" s="7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2">
        <f t="shared" si="318"/>
        <v>41820.945613425924</v>
      </c>
      <c r="T3432" s="12">
        <f t="shared" si="319"/>
        <v>41850.945613425924</v>
      </c>
      <c r="U3432" s="7">
        <f>Data[[#This Row],[goal]]*VLOOKUP(Data[[#This Row],[currency]], 'Exchange Rates'!$A$1:$C$14, 3, 0)</f>
        <v>1540</v>
      </c>
      <c r="V3432" s="7">
        <f>Data[[#This Row],[pledged]]*VLOOKUP(Data[[#This Row],[currency]], 'Exchange Rates'!$A$1:$C$14, 3, 0)</f>
        <v>1671.6623</v>
      </c>
    </row>
    <row r="3433" spans="1:22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</v>
      </c>
      <c r="P3433" s="7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2">
        <f t="shared" si="318"/>
        <v>41839.730937500004</v>
      </c>
      <c r="T3433" s="12">
        <f t="shared" si="319"/>
        <v>41869.730937500004</v>
      </c>
      <c r="U3433" s="7">
        <f>Data[[#This Row],[goal]]*VLOOKUP(Data[[#This Row],[currency]], 'Exchange Rates'!$A$1:$C$14, 3, 0)</f>
        <v>2000</v>
      </c>
      <c r="V3433" s="7">
        <f>Data[[#This Row],[pledged]]*VLOOKUP(Data[[#This Row],[currency]], 'Exchange Rates'!$A$1:$C$14, 3, 0)</f>
        <v>2000</v>
      </c>
    </row>
    <row r="3434" spans="1:22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1.0965</v>
      </c>
      <c r="P3434" s="7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2">
        <f t="shared" si="318"/>
        <v>42380.581180555557</v>
      </c>
      <c r="T3434" s="12">
        <f t="shared" si="319"/>
        <v>42405.916666666672</v>
      </c>
      <c r="U3434" s="7">
        <f>Data[[#This Row],[goal]]*VLOOKUP(Data[[#This Row],[currency]], 'Exchange Rates'!$A$1:$C$14, 3, 0)</f>
        <v>2000</v>
      </c>
      <c r="V3434" s="7">
        <f>Data[[#This Row],[pledged]]*VLOOKUP(Data[[#This Row],[currency]], 'Exchange Rates'!$A$1:$C$14, 3, 0)</f>
        <v>2193</v>
      </c>
    </row>
    <row r="3435" spans="1:22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1.0026315789473683</v>
      </c>
      <c r="P3435" s="7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2">
        <f t="shared" si="318"/>
        <v>41776.063136574077</v>
      </c>
      <c r="T3435" s="12">
        <f t="shared" si="319"/>
        <v>41807.125</v>
      </c>
      <c r="U3435" s="7">
        <f>Data[[#This Row],[goal]]*VLOOKUP(Data[[#This Row],[currency]], 'Exchange Rates'!$A$1:$C$14, 3, 0)</f>
        <v>9500</v>
      </c>
      <c r="V3435" s="7">
        <f>Data[[#This Row],[pledged]]*VLOOKUP(Data[[#This Row],[currency]], 'Exchange Rates'!$A$1:$C$14, 3, 0)</f>
        <v>9525</v>
      </c>
    </row>
    <row r="3436" spans="1:22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1.0555000000000001</v>
      </c>
      <c r="P3436" s="7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2">
        <f t="shared" si="318"/>
        <v>41800.380428240744</v>
      </c>
      <c r="T3436" s="12">
        <f t="shared" si="319"/>
        <v>41830.380428240744</v>
      </c>
      <c r="U3436" s="7">
        <f>Data[[#This Row],[goal]]*VLOOKUP(Data[[#This Row],[currency]], 'Exchange Rates'!$A$1:$C$14, 3, 0)</f>
        <v>10000</v>
      </c>
      <c r="V3436" s="7">
        <f>Data[[#This Row],[pledged]]*VLOOKUP(Data[[#This Row],[currency]], 'Exchange Rates'!$A$1:$C$14, 3, 0)</f>
        <v>10555</v>
      </c>
    </row>
    <row r="3437" spans="1:22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1.1200000000000001</v>
      </c>
      <c r="P3437" s="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2">
        <f t="shared" si="318"/>
        <v>42572.61681712963</v>
      </c>
      <c r="T3437" s="12">
        <f t="shared" si="319"/>
        <v>42589.125</v>
      </c>
      <c r="U3437" s="7">
        <f>Data[[#This Row],[goal]]*VLOOKUP(Data[[#This Row],[currency]], 'Exchange Rates'!$A$1:$C$14, 3, 0)</f>
        <v>1000</v>
      </c>
      <c r="V3437" s="7">
        <f>Data[[#This Row],[pledged]]*VLOOKUP(Data[[#This Row],[currency]], 'Exchange Rates'!$A$1:$C$14, 3, 0)</f>
        <v>1120</v>
      </c>
    </row>
    <row r="3438" spans="1:22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1.0589999999999999</v>
      </c>
      <c r="P3438" s="7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2">
        <f t="shared" si="318"/>
        <v>41851.541585648149</v>
      </c>
      <c r="T3438" s="12">
        <f t="shared" si="319"/>
        <v>41872.686111111114</v>
      </c>
      <c r="U3438" s="7">
        <f>Data[[#This Row],[goal]]*VLOOKUP(Data[[#This Row],[currency]], 'Exchange Rates'!$A$1:$C$14, 3, 0)</f>
        <v>5000</v>
      </c>
      <c r="V3438" s="7">
        <f>Data[[#This Row],[pledged]]*VLOOKUP(Data[[#This Row],[currency]], 'Exchange Rates'!$A$1:$C$14, 3, 0)</f>
        <v>5295</v>
      </c>
    </row>
    <row r="3439" spans="1:22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1.01</v>
      </c>
      <c r="P3439" s="7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2">
        <f t="shared" si="318"/>
        <v>42205.710879629631</v>
      </c>
      <c r="T3439" s="12">
        <f t="shared" si="319"/>
        <v>42235.710879629631</v>
      </c>
      <c r="U3439" s="7">
        <f>Data[[#This Row],[goal]]*VLOOKUP(Data[[#This Row],[currency]], 'Exchange Rates'!$A$1:$C$14, 3, 0)</f>
        <v>3000</v>
      </c>
      <c r="V3439" s="7">
        <f>Data[[#This Row],[pledged]]*VLOOKUP(Data[[#This Row],[currency]], 'Exchange Rates'!$A$1:$C$14, 3, 0)</f>
        <v>3030</v>
      </c>
    </row>
    <row r="3440" spans="1:22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1.042</v>
      </c>
      <c r="P3440" s="7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2">
        <f t="shared" si="318"/>
        <v>42100.927858796291</v>
      </c>
      <c r="T3440" s="12">
        <f t="shared" si="319"/>
        <v>42126.875</v>
      </c>
      <c r="U3440" s="7">
        <f>Data[[#This Row],[goal]]*VLOOKUP(Data[[#This Row],[currency]], 'Exchange Rates'!$A$1:$C$14, 3, 0)</f>
        <v>1925</v>
      </c>
      <c r="V3440" s="7">
        <f>Data[[#This Row],[pledged]]*VLOOKUP(Data[[#This Row],[currency]], 'Exchange Rates'!$A$1:$C$14, 3, 0)</f>
        <v>2005.8500000000001</v>
      </c>
    </row>
    <row r="3441" spans="1:22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1.3467833333333334</v>
      </c>
      <c r="P3441" s="7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2">
        <f t="shared" si="318"/>
        <v>42374.911226851851</v>
      </c>
      <c r="T3441" s="12">
        <f t="shared" si="319"/>
        <v>42388.207638888889</v>
      </c>
      <c r="U3441" s="7">
        <f>Data[[#This Row],[goal]]*VLOOKUP(Data[[#This Row],[currency]], 'Exchange Rates'!$A$1:$C$14, 3, 0)</f>
        <v>1200</v>
      </c>
      <c r="V3441" s="7">
        <f>Data[[#This Row],[pledged]]*VLOOKUP(Data[[#This Row],[currency]], 'Exchange Rates'!$A$1:$C$14, 3, 0)</f>
        <v>1616.14</v>
      </c>
    </row>
    <row r="3442" spans="1:22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1.052184</v>
      </c>
      <c r="P3442" s="7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2">
        <f t="shared" si="318"/>
        <v>41809.12300925926</v>
      </c>
      <c r="T3442" s="12">
        <f t="shared" si="319"/>
        <v>41831.677083333336</v>
      </c>
      <c r="U3442" s="7">
        <f>Data[[#This Row],[goal]]*VLOOKUP(Data[[#This Row],[currency]], 'Exchange Rates'!$A$1:$C$14, 3, 0)</f>
        <v>5000</v>
      </c>
      <c r="V3442" s="7">
        <f>Data[[#This Row],[pledged]]*VLOOKUP(Data[[#This Row],[currency]], 'Exchange Rates'!$A$1:$C$14, 3, 0)</f>
        <v>5260.92</v>
      </c>
    </row>
    <row r="3443" spans="1:22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1.026</v>
      </c>
      <c r="P3443" s="7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2">
        <f t="shared" si="318"/>
        <v>42294.429641203707</v>
      </c>
      <c r="T3443" s="12">
        <f t="shared" si="319"/>
        <v>42321.845138888893</v>
      </c>
      <c r="U3443" s="7">
        <f>Data[[#This Row],[goal]]*VLOOKUP(Data[[#This Row],[currency]], 'Exchange Rates'!$A$1:$C$14, 3, 0)</f>
        <v>2500</v>
      </c>
      <c r="V3443" s="7">
        <f>Data[[#This Row],[pledged]]*VLOOKUP(Data[[#This Row],[currency]], 'Exchange Rates'!$A$1:$C$14, 3, 0)</f>
        <v>2565</v>
      </c>
    </row>
    <row r="3444" spans="1:22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</v>
      </c>
      <c r="P3444" s="7">
        <f t="shared" si="321"/>
        <v>31.25</v>
      </c>
      <c r="Q3444" t="str">
        <f t="shared" si="322"/>
        <v>theater</v>
      </c>
      <c r="R3444" t="str">
        <f t="shared" si="323"/>
        <v>plays</v>
      </c>
      <c r="S3444" s="12">
        <f t="shared" si="318"/>
        <v>42124.841111111105</v>
      </c>
      <c r="T3444" s="12">
        <f t="shared" si="319"/>
        <v>42154.841111111105</v>
      </c>
      <c r="U3444" s="7">
        <f>Data[[#This Row],[goal]]*VLOOKUP(Data[[#This Row],[currency]], 'Exchange Rates'!$A$1:$C$14, 3, 0)</f>
        <v>250</v>
      </c>
      <c r="V3444" s="7">
        <f>Data[[#This Row],[pledged]]*VLOOKUP(Data[[#This Row],[currency]], 'Exchange Rates'!$A$1:$C$14, 3, 0)</f>
        <v>250</v>
      </c>
    </row>
    <row r="3445" spans="1:22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1.855</v>
      </c>
      <c r="P3445" s="7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2">
        <f t="shared" si="318"/>
        <v>41861.524837962963</v>
      </c>
      <c r="T3445" s="12">
        <f t="shared" si="319"/>
        <v>41891.524837962963</v>
      </c>
      <c r="U3445" s="7">
        <f>Data[[#This Row],[goal]]*VLOOKUP(Data[[#This Row],[currency]], 'Exchange Rates'!$A$1:$C$14, 3, 0)</f>
        <v>1000</v>
      </c>
      <c r="V3445" s="7">
        <f>Data[[#This Row],[pledged]]*VLOOKUP(Data[[#This Row],[currency]], 'Exchange Rates'!$A$1:$C$14, 3, 0)</f>
        <v>1855</v>
      </c>
    </row>
    <row r="3446" spans="1:22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2.89</v>
      </c>
      <c r="P3446" s="7">
        <f t="shared" si="321"/>
        <v>43.35</v>
      </c>
      <c r="Q3446" t="str">
        <f t="shared" si="322"/>
        <v>theater</v>
      </c>
      <c r="R3446" t="str">
        <f t="shared" si="323"/>
        <v>plays</v>
      </c>
      <c r="S3446" s="12">
        <f t="shared" si="318"/>
        <v>42521.291504629626</v>
      </c>
      <c r="T3446" s="12">
        <f t="shared" si="319"/>
        <v>42529.582638888889</v>
      </c>
      <c r="U3446" s="7">
        <f>Data[[#This Row],[goal]]*VLOOKUP(Data[[#This Row],[currency]], 'Exchange Rates'!$A$1:$C$14, 3, 0)</f>
        <v>411.00000000000006</v>
      </c>
      <c r="V3446" s="7">
        <f>Data[[#This Row],[pledged]]*VLOOKUP(Data[[#This Row],[currency]], 'Exchange Rates'!$A$1:$C$14, 3, 0)</f>
        <v>1187.7900000000002</v>
      </c>
    </row>
    <row r="3447" spans="1:22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</v>
      </c>
      <c r="P3447" s="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2">
        <f t="shared" si="318"/>
        <v>42272.530509259261</v>
      </c>
      <c r="T3447" s="12">
        <f t="shared" si="319"/>
        <v>42300.530509259261</v>
      </c>
      <c r="U3447" s="7">
        <f>Data[[#This Row],[goal]]*VLOOKUP(Data[[#This Row],[currency]], 'Exchange Rates'!$A$1:$C$14, 3, 0)</f>
        <v>1540</v>
      </c>
      <c r="V3447" s="7">
        <f>Data[[#This Row],[pledged]]*VLOOKUP(Data[[#This Row],[currency]], 'Exchange Rates'!$A$1:$C$14, 3, 0)</f>
        <v>1540</v>
      </c>
    </row>
    <row r="3448" spans="1:22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1.0820000000000001</v>
      </c>
      <c r="P3448" s="7">
        <f t="shared" si="321"/>
        <v>43.28</v>
      </c>
      <c r="Q3448" t="str">
        <f t="shared" si="322"/>
        <v>theater</v>
      </c>
      <c r="R3448" t="str">
        <f t="shared" si="323"/>
        <v>plays</v>
      </c>
      <c r="S3448" s="12">
        <f t="shared" si="318"/>
        <v>42016.832465277781</v>
      </c>
      <c r="T3448" s="12">
        <f t="shared" si="319"/>
        <v>42040.513888888891</v>
      </c>
      <c r="U3448" s="7">
        <f>Data[[#This Row],[goal]]*VLOOKUP(Data[[#This Row],[currency]], 'Exchange Rates'!$A$1:$C$14, 3, 0)</f>
        <v>770</v>
      </c>
      <c r="V3448" s="7">
        <f>Data[[#This Row],[pledged]]*VLOOKUP(Data[[#This Row],[currency]], 'Exchange Rates'!$A$1:$C$14, 3, 0)</f>
        <v>833.14</v>
      </c>
    </row>
    <row r="3449" spans="1:22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1.0780000000000001</v>
      </c>
      <c r="P3449" s="7">
        <f t="shared" si="321"/>
        <v>77</v>
      </c>
      <c r="Q3449" t="str">
        <f t="shared" si="322"/>
        <v>theater</v>
      </c>
      <c r="R3449" t="str">
        <f t="shared" si="323"/>
        <v>plays</v>
      </c>
      <c r="S3449" s="12">
        <f t="shared" si="318"/>
        <v>42402.889027777783</v>
      </c>
      <c r="T3449" s="12">
        <f t="shared" si="319"/>
        <v>42447.847361111111</v>
      </c>
      <c r="U3449" s="7">
        <f>Data[[#This Row],[goal]]*VLOOKUP(Data[[#This Row],[currency]], 'Exchange Rates'!$A$1:$C$14, 3, 0)</f>
        <v>1000</v>
      </c>
      <c r="V3449" s="7">
        <f>Data[[#This Row],[pledged]]*VLOOKUP(Data[[#This Row],[currency]], 'Exchange Rates'!$A$1:$C$14, 3, 0)</f>
        <v>1078</v>
      </c>
    </row>
    <row r="3450" spans="1:22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1.0976190476190477</v>
      </c>
      <c r="P3450" s="7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2">
        <f t="shared" si="318"/>
        <v>41960.119085648148</v>
      </c>
      <c r="T3450" s="12">
        <f t="shared" si="319"/>
        <v>41990.119085648148</v>
      </c>
      <c r="U3450" s="7">
        <f>Data[[#This Row],[goal]]*VLOOKUP(Data[[#This Row],[currency]], 'Exchange Rates'!$A$1:$C$14, 3, 0)</f>
        <v>2100</v>
      </c>
      <c r="V3450" s="7">
        <f>Data[[#This Row],[pledged]]*VLOOKUP(Data[[#This Row],[currency]], 'Exchange Rates'!$A$1:$C$14, 3, 0)</f>
        <v>2305</v>
      </c>
    </row>
    <row r="3451" spans="1:22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1.70625</v>
      </c>
      <c r="P3451" s="7">
        <f t="shared" si="321"/>
        <v>68.25</v>
      </c>
      <c r="Q3451" t="str">
        <f t="shared" si="322"/>
        <v>theater</v>
      </c>
      <c r="R3451" t="str">
        <f t="shared" si="323"/>
        <v>plays</v>
      </c>
      <c r="S3451" s="12">
        <f t="shared" si="318"/>
        <v>42532.052523148144</v>
      </c>
      <c r="T3451" s="12">
        <f t="shared" si="319"/>
        <v>42560.166666666672</v>
      </c>
      <c r="U3451" s="7">
        <f>Data[[#This Row],[goal]]*VLOOKUP(Data[[#This Row],[currency]], 'Exchange Rates'!$A$1:$C$14, 3, 0)</f>
        <v>800</v>
      </c>
      <c r="V3451" s="7">
        <f>Data[[#This Row],[pledged]]*VLOOKUP(Data[[#This Row],[currency]], 'Exchange Rates'!$A$1:$C$14, 3, 0)</f>
        <v>1365</v>
      </c>
    </row>
    <row r="3452" spans="1:22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1.52</v>
      </c>
      <c r="P3452" s="7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2">
        <f t="shared" si="318"/>
        <v>42036.704525462963</v>
      </c>
      <c r="T3452" s="12">
        <f t="shared" si="319"/>
        <v>42096.662858796291</v>
      </c>
      <c r="U3452" s="7">
        <f>Data[[#This Row],[goal]]*VLOOKUP(Data[[#This Row],[currency]], 'Exchange Rates'!$A$1:$C$14, 3, 0)</f>
        <v>385</v>
      </c>
      <c r="V3452" s="7">
        <f>Data[[#This Row],[pledged]]*VLOOKUP(Data[[#This Row],[currency]], 'Exchange Rates'!$A$1:$C$14, 3, 0)</f>
        <v>585.20000000000005</v>
      </c>
    </row>
    <row r="3453" spans="1:22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1.0123076923076924</v>
      </c>
      <c r="P3453" s="7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2">
        <f t="shared" si="318"/>
        <v>42088.723692129628</v>
      </c>
      <c r="T3453" s="12">
        <f t="shared" si="319"/>
        <v>42115.723692129628</v>
      </c>
      <c r="U3453" s="7">
        <f>Data[[#This Row],[goal]]*VLOOKUP(Data[[#This Row],[currency]], 'Exchange Rates'!$A$1:$C$14, 3, 0)</f>
        <v>650</v>
      </c>
      <c r="V3453" s="7">
        <f>Data[[#This Row],[pledged]]*VLOOKUP(Data[[#This Row],[currency]], 'Exchange Rates'!$A$1:$C$14, 3, 0)</f>
        <v>658</v>
      </c>
    </row>
    <row r="3454" spans="1:22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1.532</v>
      </c>
      <c r="P3454" s="7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2">
        <f t="shared" si="318"/>
        <v>41820.639189814814</v>
      </c>
      <c r="T3454" s="12">
        <f t="shared" si="319"/>
        <v>41843.165972222225</v>
      </c>
      <c r="U3454" s="7">
        <f>Data[[#This Row],[goal]]*VLOOKUP(Data[[#This Row],[currency]], 'Exchange Rates'!$A$1:$C$14, 3, 0)</f>
        <v>1000</v>
      </c>
      <c r="V3454" s="7">
        <f>Data[[#This Row],[pledged]]*VLOOKUP(Data[[#This Row],[currency]], 'Exchange Rates'!$A$1:$C$14, 3, 0)</f>
        <v>1532</v>
      </c>
    </row>
    <row r="3455" spans="1:22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1.2833333333333334</v>
      </c>
      <c r="P3455" s="7">
        <f t="shared" si="321"/>
        <v>27.5</v>
      </c>
      <c r="Q3455" t="str">
        <f t="shared" si="322"/>
        <v>theater</v>
      </c>
      <c r="R3455" t="str">
        <f t="shared" si="323"/>
        <v>plays</v>
      </c>
      <c r="S3455" s="12">
        <f t="shared" si="318"/>
        <v>42535.97865740741</v>
      </c>
      <c r="T3455" s="12">
        <f t="shared" si="319"/>
        <v>42595.97865740741</v>
      </c>
      <c r="U3455" s="7">
        <f>Data[[#This Row],[goal]]*VLOOKUP(Data[[#This Row],[currency]], 'Exchange Rates'!$A$1:$C$14, 3, 0)</f>
        <v>231</v>
      </c>
      <c r="V3455" s="7">
        <f>Data[[#This Row],[pledged]]*VLOOKUP(Data[[#This Row],[currency]], 'Exchange Rates'!$A$1:$C$14, 3, 0)</f>
        <v>296.45</v>
      </c>
    </row>
    <row r="3456" spans="1:22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1.0071428571428571</v>
      </c>
      <c r="P3456" s="7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2">
        <f t="shared" si="318"/>
        <v>41821.698599537034</v>
      </c>
      <c r="T3456" s="12">
        <f t="shared" si="319"/>
        <v>41851.698599537034</v>
      </c>
      <c r="U3456" s="7">
        <f>Data[[#This Row],[goal]]*VLOOKUP(Data[[#This Row],[currency]], 'Exchange Rates'!$A$1:$C$14, 3, 0)</f>
        <v>539</v>
      </c>
      <c r="V3456" s="7">
        <f>Data[[#This Row],[pledged]]*VLOOKUP(Data[[#This Row],[currency]], 'Exchange Rates'!$A$1:$C$14, 3, 0)</f>
        <v>542.85</v>
      </c>
    </row>
    <row r="3457" spans="1:22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1.0065</v>
      </c>
      <c r="P3457" s="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2">
        <f t="shared" si="318"/>
        <v>42626.7503125</v>
      </c>
      <c r="T3457" s="12">
        <f t="shared" si="319"/>
        <v>42656.7503125</v>
      </c>
      <c r="U3457" s="7">
        <f>Data[[#This Row],[goal]]*VLOOKUP(Data[[#This Row],[currency]], 'Exchange Rates'!$A$1:$C$14, 3, 0)</f>
        <v>10000</v>
      </c>
      <c r="V3457" s="7">
        <f>Data[[#This Row],[pledged]]*VLOOKUP(Data[[#This Row],[currency]], 'Exchange Rates'!$A$1:$C$14, 3, 0)</f>
        <v>10065</v>
      </c>
    </row>
    <row r="3458" spans="1:22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1.913</v>
      </c>
      <c r="P3458" s="7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2">
        <f t="shared" ref="S3458:S3521" si="324">(((J3458/60)/60)/24)+DATE(1970,1,1)</f>
        <v>41821.205636574072</v>
      </c>
      <c r="T3458" s="12">
        <f t="shared" ref="T3458:T3521" si="325">(((I3458/60)/60)/24)+DATE(1970,1,1)</f>
        <v>41852.290972222225</v>
      </c>
      <c r="U3458" s="7">
        <f>Data[[#This Row],[goal]]*VLOOKUP(Data[[#This Row],[currency]], 'Exchange Rates'!$A$1:$C$14, 3, 0)</f>
        <v>3000</v>
      </c>
      <c r="V3458" s="7">
        <f>Data[[#This Row],[pledged]]*VLOOKUP(Data[[#This Row],[currency]], 'Exchange Rates'!$A$1:$C$14, 3, 0)</f>
        <v>5739</v>
      </c>
    </row>
    <row r="3459" spans="1:22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E3459/D3459</f>
        <v>1.4019999999999999</v>
      </c>
      <c r="P3459" s="7">
        <f t="shared" ref="P3459:P3522" si="327">IF(L3459 = 0, 0, E3459/L3459)</f>
        <v>50.981818181818184</v>
      </c>
      <c r="Q3459" t="str">
        <f t="shared" ref="Q3459:Q3522" si="328">MID(N3459, 1, FIND("/", N3459)-1)</f>
        <v>theater</v>
      </c>
      <c r="R3459" t="str">
        <f t="shared" ref="R3459:R3522" si="329">MID(N3459,  FIND("/", N3459)+1, 100)</f>
        <v>plays</v>
      </c>
      <c r="S3459" s="12">
        <f t="shared" si="324"/>
        <v>42016.706678240742</v>
      </c>
      <c r="T3459" s="12">
        <f t="shared" si="325"/>
        <v>42047.249305555553</v>
      </c>
      <c r="U3459" s="7">
        <f>Data[[#This Row],[goal]]*VLOOKUP(Data[[#This Row],[currency]], 'Exchange Rates'!$A$1:$C$14, 3, 0)</f>
        <v>2000</v>
      </c>
      <c r="V3459" s="7">
        <f>Data[[#This Row],[pledged]]*VLOOKUP(Data[[#This Row],[currency]], 'Exchange Rates'!$A$1:$C$14, 3, 0)</f>
        <v>2804</v>
      </c>
    </row>
    <row r="3460" spans="1:22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1.2433537832310839</v>
      </c>
      <c r="P3460" s="7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2">
        <f t="shared" si="324"/>
        <v>42011.202581018515</v>
      </c>
      <c r="T3460" s="12">
        <f t="shared" si="325"/>
        <v>42038.185416666667</v>
      </c>
      <c r="U3460" s="7">
        <f>Data[[#This Row],[goal]]*VLOOKUP(Data[[#This Row],[currency]], 'Exchange Rates'!$A$1:$C$14, 3, 0)</f>
        <v>978</v>
      </c>
      <c r="V3460" s="7">
        <f>Data[[#This Row],[pledged]]*VLOOKUP(Data[[#This Row],[currency]], 'Exchange Rates'!$A$1:$C$14, 3, 0)</f>
        <v>1216</v>
      </c>
    </row>
    <row r="3461" spans="1:22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1.262</v>
      </c>
      <c r="P3461" s="7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2">
        <f t="shared" si="324"/>
        <v>42480.479861111111</v>
      </c>
      <c r="T3461" s="12">
        <f t="shared" si="325"/>
        <v>42510.479861111111</v>
      </c>
      <c r="U3461" s="7">
        <f>Data[[#This Row],[goal]]*VLOOKUP(Data[[#This Row],[currency]], 'Exchange Rates'!$A$1:$C$14, 3, 0)</f>
        <v>385</v>
      </c>
      <c r="V3461" s="7">
        <f>Data[[#This Row],[pledged]]*VLOOKUP(Data[[#This Row],[currency]], 'Exchange Rates'!$A$1:$C$14, 3, 0)</f>
        <v>485.87</v>
      </c>
    </row>
    <row r="3462" spans="1:22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1.9</v>
      </c>
      <c r="P3462" s="7">
        <f t="shared" si="327"/>
        <v>50</v>
      </c>
      <c r="Q3462" t="str">
        <f t="shared" si="328"/>
        <v>theater</v>
      </c>
      <c r="R3462" t="str">
        <f t="shared" si="329"/>
        <v>plays</v>
      </c>
      <c r="S3462" s="12">
        <f t="shared" si="324"/>
        <v>41852.527222222219</v>
      </c>
      <c r="T3462" s="12">
        <f t="shared" si="325"/>
        <v>41866.527222222219</v>
      </c>
      <c r="U3462" s="7">
        <f>Data[[#This Row],[goal]]*VLOOKUP(Data[[#This Row],[currency]], 'Exchange Rates'!$A$1:$C$14, 3, 0)</f>
        <v>385</v>
      </c>
      <c r="V3462" s="7">
        <f>Data[[#This Row],[pledged]]*VLOOKUP(Data[[#This Row],[currency]], 'Exchange Rates'!$A$1:$C$14, 3, 0)</f>
        <v>731.5</v>
      </c>
    </row>
    <row r="3463" spans="1:22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1.39</v>
      </c>
      <c r="P3463" s="7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2">
        <f t="shared" si="324"/>
        <v>42643.632858796293</v>
      </c>
      <c r="T3463" s="12">
        <f t="shared" si="325"/>
        <v>42672.125</v>
      </c>
      <c r="U3463" s="7">
        <f>Data[[#This Row],[goal]]*VLOOKUP(Data[[#This Row],[currency]], 'Exchange Rates'!$A$1:$C$14, 3, 0)</f>
        <v>500</v>
      </c>
      <c r="V3463" s="7">
        <f>Data[[#This Row],[pledged]]*VLOOKUP(Data[[#This Row],[currency]], 'Exchange Rates'!$A$1:$C$14, 3, 0)</f>
        <v>695</v>
      </c>
    </row>
    <row r="3464" spans="1:22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2.02</v>
      </c>
      <c r="P3464" s="7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2">
        <f t="shared" si="324"/>
        <v>42179.898472222223</v>
      </c>
      <c r="T3464" s="12">
        <f t="shared" si="325"/>
        <v>42195.75</v>
      </c>
      <c r="U3464" s="7">
        <f>Data[[#This Row],[goal]]*VLOOKUP(Data[[#This Row],[currency]], 'Exchange Rates'!$A$1:$C$14, 3, 0)</f>
        <v>250</v>
      </c>
      <c r="V3464" s="7">
        <f>Data[[#This Row],[pledged]]*VLOOKUP(Data[[#This Row],[currency]], 'Exchange Rates'!$A$1:$C$14, 3, 0)</f>
        <v>505</v>
      </c>
    </row>
    <row r="3465" spans="1:22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1.0338000000000001</v>
      </c>
      <c r="P3465" s="7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2">
        <f t="shared" si="324"/>
        <v>42612.918807870374</v>
      </c>
      <c r="T3465" s="12">
        <f t="shared" si="325"/>
        <v>42654.165972222225</v>
      </c>
      <c r="U3465" s="7">
        <f>Data[[#This Row],[goal]]*VLOOKUP(Data[[#This Row],[currency]], 'Exchange Rates'!$A$1:$C$14, 3, 0)</f>
        <v>13200</v>
      </c>
      <c r="V3465" s="7">
        <f>Data[[#This Row],[pledged]]*VLOOKUP(Data[[#This Row],[currency]], 'Exchange Rates'!$A$1:$C$14, 3, 0)</f>
        <v>13646.16</v>
      </c>
    </row>
    <row r="3466" spans="1:22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1.023236</v>
      </c>
      <c r="P3466" s="7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2">
        <f t="shared" si="324"/>
        <v>42575.130057870367</v>
      </c>
      <c r="T3466" s="12">
        <f t="shared" si="325"/>
        <v>42605.130057870367</v>
      </c>
      <c r="U3466" s="7">
        <f>Data[[#This Row],[goal]]*VLOOKUP(Data[[#This Row],[currency]], 'Exchange Rates'!$A$1:$C$14, 3, 0)</f>
        <v>5000</v>
      </c>
      <c r="V3466" s="7">
        <f>Data[[#This Row],[pledged]]*VLOOKUP(Data[[#This Row],[currency]], 'Exchange Rates'!$A$1:$C$14, 3, 0)</f>
        <v>5116.18</v>
      </c>
    </row>
    <row r="3467" spans="1:22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1.03</v>
      </c>
      <c r="P3467" s="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2">
        <f t="shared" si="324"/>
        <v>42200.625833333332</v>
      </c>
      <c r="T3467" s="12">
        <f t="shared" si="325"/>
        <v>42225.666666666672</v>
      </c>
      <c r="U3467" s="7">
        <f>Data[[#This Row],[goal]]*VLOOKUP(Data[[#This Row],[currency]], 'Exchange Rates'!$A$1:$C$14, 3, 0)</f>
        <v>1540</v>
      </c>
      <c r="V3467" s="7">
        <f>Data[[#This Row],[pledged]]*VLOOKUP(Data[[#This Row],[currency]], 'Exchange Rates'!$A$1:$C$14, 3, 0)</f>
        <v>1586.2</v>
      </c>
    </row>
    <row r="3468" spans="1:22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1.2714285714285714</v>
      </c>
      <c r="P3468" s="7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2">
        <f t="shared" si="324"/>
        <v>42420.019097222219</v>
      </c>
      <c r="T3468" s="12">
        <f t="shared" si="325"/>
        <v>42479.977430555555</v>
      </c>
      <c r="U3468" s="7">
        <f>Data[[#This Row],[goal]]*VLOOKUP(Data[[#This Row],[currency]], 'Exchange Rates'!$A$1:$C$14, 3, 0)</f>
        <v>3500</v>
      </c>
      <c r="V3468" s="7">
        <f>Data[[#This Row],[pledged]]*VLOOKUP(Data[[#This Row],[currency]], 'Exchange Rates'!$A$1:$C$14, 3, 0)</f>
        <v>4450</v>
      </c>
    </row>
    <row r="3469" spans="1:22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1.01</v>
      </c>
      <c r="P3469" s="7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2">
        <f t="shared" si="324"/>
        <v>42053.671666666662</v>
      </c>
      <c r="T3469" s="12">
        <f t="shared" si="325"/>
        <v>42083.630000000005</v>
      </c>
      <c r="U3469" s="7">
        <f>Data[[#This Row],[goal]]*VLOOKUP(Data[[#This Row],[currency]], 'Exchange Rates'!$A$1:$C$14, 3, 0)</f>
        <v>3000</v>
      </c>
      <c r="V3469" s="7">
        <f>Data[[#This Row],[pledged]]*VLOOKUP(Data[[#This Row],[currency]], 'Exchange Rates'!$A$1:$C$14, 3, 0)</f>
        <v>3030</v>
      </c>
    </row>
    <row r="3470" spans="1:22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1.2178</v>
      </c>
      <c r="P3470" s="7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2">
        <f t="shared" si="324"/>
        <v>42605.765381944439</v>
      </c>
      <c r="T3470" s="12">
        <f t="shared" si="325"/>
        <v>42634.125</v>
      </c>
      <c r="U3470" s="7">
        <f>Data[[#This Row],[goal]]*VLOOKUP(Data[[#This Row],[currency]], 'Exchange Rates'!$A$1:$C$14, 3, 0)</f>
        <v>10000</v>
      </c>
      <c r="V3470" s="7">
        <f>Data[[#This Row],[pledged]]*VLOOKUP(Data[[#This Row],[currency]], 'Exchange Rates'!$A$1:$C$14, 3, 0)</f>
        <v>12178</v>
      </c>
    </row>
    <row r="3471" spans="1:22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1.1339285714285714</v>
      </c>
      <c r="P3471" s="7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2">
        <f t="shared" si="324"/>
        <v>42458.641724537039</v>
      </c>
      <c r="T3471" s="12">
        <f t="shared" si="325"/>
        <v>42488.641724537039</v>
      </c>
      <c r="U3471" s="7">
        <f>Data[[#This Row],[goal]]*VLOOKUP(Data[[#This Row],[currency]], 'Exchange Rates'!$A$1:$C$14, 3, 0)</f>
        <v>2800</v>
      </c>
      <c r="V3471" s="7">
        <f>Data[[#This Row],[pledged]]*VLOOKUP(Data[[#This Row],[currency]], 'Exchange Rates'!$A$1:$C$14, 3, 0)</f>
        <v>3175</v>
      </c>
    </row>
    <row r="3472" spans="1:22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1.5</v>
      </c>
      <c r="P3472" s="7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2">
        <f t="shared" si="324"/>
        <v>42529.022013888884</v>
      </c>
      <c r="T3472" s="12">
        <f t="shared" si="325"/>
        <v>42566.901388888888</v>
      </c>
      <c r="U3472" s="7">
        <f>Data[[#This Row],[goal]]*VLOOKUP(Data[[#This Row],[currency]], 'Exchange Rates'!$A$1:$C$14, 3, 0)</f>
        <v>250</v>
      </c>
      <c r="V3472" s="7">
        <f>Data[[#This Row],[pledged]]*VLOOKUP(Data[[#This Row],[currency]], 'Exchange Rates'!$A$1:$C$14, 3, 0)</f>
        <v>375</v>
      </c>
    </row>
    <row r="3473" spans="1:22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2.1459999999999999</v>
      </c>
      <c r="P3473" s="7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2">
        <f t="shared" si="324"/>
        <v>41841.820486111108</v>
      </c>
      <c r="T3473" s="12">
        <f t="shared" si="325"/>
        <v>41882.833333333336</v>
      </c>
      <c r="U3473" s="7">
        <f>Data[[#This Row],[goal]]*VLOOKUP(Data[[#This Row],[currency]], 'Exchange Rates'!$A$1:$C$14, 3, 0)</f>
        <v>385</v>
      </c>
      <c r="V3473" s="7">
        <f>Data[[#This Row],[pledged]]*VLOOKUP(Data[[#This Row],[currency]], 'Exchange Rates'!$A$1:$C$14, 3, 0)</f>
        <v>826.21</v>
      </c>
    </row>
    <row r="3474" spans="1:22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1.0205</v>
      </c>
      <c r="P3474" s="7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2">
        <f t="shared" si="324"/>
        <v>41928.170497685183</v>
      </c>
      <c r="T3474" s="12">
        <f t="shared" si="325"/>
        <v>41949.249305555553</v>
      </c>
      <c r="U3474" s="7">
        <f>Data[[#This Row],[goal]]*VLOOKUP(Data[[#This Row],[currency]], 'Exchange Rates'!$A$1:$C$14, 3, 0)</f>
        <v>2000</v>
      </c>
      <c r="V3474" s="7">
        <f>Data[[#This Row],[pledged]]*VLOOKUP(Data[[#This Row],[currency]], 'Exchange Rates'!$A$1:$C$14, 3, 0)</f>
        <v>2041</v>
      </c>
    </row>
    <row r="3475" spans="1:22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</v>
      </c>
      <c r="P3475" s="7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2">
        <f t="shared" si="324"/>
        <v>42062.834444444445</v>
      </c>
      <c r="T3475" s="12">
        <f t="shared" si="325"/>
        <v>42083.852083333331</v>
      </c>
      <c r="U3475" s="7">
        <f>Data[[#This Row],[goal]]*VLOOKUP(Data[[#This Row],[currency]], 'Exchange Rates'!$A$1:$C$14, 3, 0)</f>
        <v>4900</v>
      </c>
      <c r="V3475" s="7">
        <f>Data[[#This Row],[pledged]]*VLOOKUP(Data[[#This Row],[currency]], 'Exchange Rates'!$A$1:$C$14, 3, 0)</f>
        <v>4900</v>
      </c>
    </row>
    <row r="3476" spans="1:22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1.01</v>
      </c>
      <c r="P3476" s="7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2">
        <f t="shared" si="324"/>
        <v>42541.501516203702</v>
      </c>
      <c r="T3476" s="12">
        <f t="shared" si="325"/>
        <v>42571.501516203702</v>
      </c>
      <c r="U3476" s="7">
        <f>Data[[#This Row],[goal]]*VLOOKUP(Data[[#This Row],[currency]], 'Exchange Rates'!$A$1:$C$14, 3, 0)</f>
        <v>1540</v>
      </c>
      <c r="V3476" s="7">
        <f>Data[[#This Row],[pledged]]*VLOOKUP(Data[[#This Row],[currency]], 'Exchange Rates'!$A$1:$C$14, 3, 0)</f>
        <v>1555.4</v>
      </c>
    </row>
    <row r="3477" spans="1:22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1.1333333333333333</v>
      </c>
      <c r="P3477" s="7">
        <f t="shared" si="327"/>
        <v>20</v>
      </c>
      <c r="Q3477" t="str">
        <f t="shared" si="328"/>
        <v>theater</v>
      </c>
      <c r="R3477" t="str">
        <f t="shared" si="329"/>
        <v>plays</v>
      </c>
      <c r="S3477" s="12">
        <f t="shared" si="324"/>
        <v>41918.880833333329</v>
      </c>
      <c r="T3477" s="12">
        <f t="shared" si="325"/>
        <v>41946</v>
      </c>
      <c r="U3477" s="7">
        <f>Data[[#This Row],[goal]]*VLOOKUP(Data[[#This Row],[currency]], 'Exchange Rates'!$A$1:$C$14, 3, 0)</f>
        <v>231</v>
      </c>
      <c r="V3477" s="7">
        <f>Data[[#This Row],[pledged]]*VLOOKUP(Data[[#This Row],[currency]], 'Exchange Rates'!$A$1:$C$14, 3, 0)</f>
        <v>261.8</v>
      </c>
    </row>
    <row r="3478" spans="1:22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1.04</v>
      </c>
      <c r="P3478" s="7">
        <f t="shared" si="327"/>
        <v>52</v>
      </c>
      <c r="Q3478" t="str">
        <f t="shared" si="328"/>
        <v>theater</v>
      </c>
      <c r="R3478" t="str">
        <f t="shared" si="329"/>
        <v>plays</v>
      </c>
      <c r="S3478" s="12">
        <f t="shared" si="324"/>
        <v>41921.279976851853</v>
      </c>
      <c r="T3478" s="12">
        <f t="shared" si="325"/>
        <v>41939.125</v>
      </c>
      <c r="U3478" s="7">
        <f>Data[[#This Row],[goal]]*VLOOKUP(Data[[#This Row],[currency]], 'Exchange Rates'!$A$1:$C$14, 3, 0)</f>
        <v>300</v>
      </c>
      <c r="V3478" s="7">
        <f>Data[[#This Row],[pledged]]*VLOOKUP(Data[[#This Row],[currency]], 'Exchange Rates'!$A$1:$C$14, 3, 0)</f>
        <v>312</v>
      </c>
    </row>
    <row r="3479" spans="1:22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1.1533333333333333</v>
      </c>
      <c r="P3479" s="7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2">
        <f t="shared" si="324"/>
        <v>42128.736608796295</v>
      </c>
      <c r="T3479" s="12">
        <f t="shared" si="325"/>
        <v>42141.125</v>
      </c>
      <c r="U3479" s="7">
        <f>Data[[#This Row],[goal]]*VLOOKUP(Data[[#This Row],[currency]], 'Exchange Rates'!$A$1:$C$14, 3, 0)</f>
        <v>1800</v>
      </c>
      <c r="V3479" s="7">
        <f>Data[[#This Row],[pledged]]*VLOOKUP(Data[[#This Row],[currency]], 'Exchange Rates'!$A$1:$C$14, 3, 0)</f>
        <v>2076</v>
      </c>
    </row>
    <row r="3480" spans="1:22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1.1285000000000001</v>
      </c>
      <c r="P3480" s="7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2">
        <f t="shared" si="324"/>
        <v>42053.916921296302</v>
      </c>
      <c r="T3480" s="12">
        <f t="shared" si="325"/>
        <v>42079.875</v>
      </c>
      <c r="U3480" s="7">
        <f>Data[[#This Row],[goal]]*VLOOKUP(Data[[#This Row],[currency]], 'Exchange Rates'!$A$1:$C$14, 3, 0)</f>
        <v>2000</v>
      </c>
      <c r="V3480" s="7">
        <f>Data[[#This Row],[pledged]]*VLOOKUP(Data[[#This Row],[currency]], 'Exchange Rates'!$A$1:$C$14, 3, 0)</f>
        <v>2257</v>
      </c>
    </row>
    <row r="3481" spans="1:22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1.2786666666666666</v>
      </c>
      <c r="P3481" s="7">
        <f t="shared" si="327"/>
        <v>34.25</v>
      </c>
      <c r="Q3481" t="str">
        <f t="shared" si="328"/>
        <v>theater</v>
      </c>
      <c r="R3481" t="str">
        <f t="shared" si="329"/>
        <v>plays</v>
      </c>
      <c r="S3481" s="12">
        <f t="shared" si="324"/>
        <v>41781.855092592588</v>
      </c>
      <c r="T3481" s="12">
        <f t="shared" si="325"/>
        <v>41811.855092592588</v>
      </c>
      <c r="U3481" s="7">
        <f>Data[[#This Row],[goal]]*VLOOKUP(Data[[#This Row],[currency]], 'Exchange Rates'!$A$1:$C$14, 3, 0)</f>
        <v>1155</v>
      </c>
      <c r="V3481" s="7">
        <f>Data[[#This Row],[pledged]]*VLOOKUP(Data[[#This Row],[currency]], 'Exchange Rates'!$A$1:$C$14, 3, 0)</f>
        <v>1476.8600000000001</v>
      </c>
    </row>
    <row r="3482" spans="1:22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1.4266666666666667</v>
      </c>
      <c r="P3482" s="7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2">
        <f t="shared" si="324"/>
        <v>42171.317442129628</v>
      </c>
      <c r="T3482" s="12">
        <f t="shared" si="325"/>
        <v>42195.875</v>
      </c>
      <c r="U3482" s="7">
        <f>Data[[#This Row],[goal]]*VLOOKUP(Data[[#This Row],[currency]], 'Exchange Rates'!$A$1:$C$14, 3, 0)</f>
        <v>1500</v>
      </c>
      <c r="V3482" s="7">
        <f>Data[[#This Row],[pledged]]*VLOOKUP(Data[[#This Row],[currency]], 'Exchange Rates'!$A$1:$C$14, 3, 0)</f>
        <v>2140</v>
      </c>
    </row>
    <row r="3483" spans="1:22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1.1879999999999999</v>
      </c>
      <c r="P3483" s="7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2">
        <f t="shared" si="324"/>
        <v>41989.24754629629</v>
      </c>
      <c r="T3483" s="12">
        <f t="shared" si="325"/>
        <v>42006.24754629629</v>
      </c>
      <c r="U3483" s="7">
        <f>Data[[#This Row],[goal]]*VLOOKUP(Data[[#This Row],[currency]], 'Exchange Rates'!$A$1:$C$14, 3, 0)</f>
        <v>13700.000000000002</v>
      </c>
      <c r="V3483" s="7">
        <f>Data[[#This Row],[pledged]]*VLOOKUP(Data[[#This Row],[currency]], 'Exchange Rates'!$A$1:$C$14, 3, 0)</f>
        <v>16275.6</v>
      </c>
    </row>
    <row r="3484" spans="1:22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1.3833333333333333</v>
      </c>
      <c r="P3484" s="7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2">
        <f t="shared" si="324"/>
        <v>41796.771597222221</v>
      </c>
      <c r="T3484" s="12">
        <f t="shared" si="325"/>
        <v>41826.771597222221</v>
      </c>
      <c r="U3484" s="7">
        <f>Data[[#This Row],[goal]]*VLOOKUP(Data[[#This Row],[currency]], 'Exchange Rates'!$A$1:$C$14, 3, 0)</f>
        <v>2310</v>
      </c>
      <c r="V3484" s="7">
        <f>Data[[#This Row],[pledged]]*VLOOKUP(Data[[#This Row],[currency]], 'Exchange Rates'!$A$1:$C$14, 3, 0)</f>
        <v>3195.5</v>
      </c>
    </row>
    <row r="3485" spans="1:22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1.599402985074627</v>
      </c>
      <c r="P3485" s="7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2">
        <f t="shared" si="324"/>
        <v>41793.668761574074</v>
      </c>
      <c r="T3485" s="12">
        <f t="shared" si="325"/>
        <v>41823.668761574074</v>
      </c>
      <c r="U3485" s="7">
        <f>Data[[#This Row],[goal]]*VLOOKUP(Data[[#This Row],[currency]], 'Exchange Rates'!$A$1:$C$14, 3, 0)</f>
        <v>3350</v>
      </c>
      <c r="V3485" s="7">
        <f>Data[[#This Row],[pledged]]*VLOOKUP(Data[[#This Row],[currency]], 'Exchange Rates'!$A$1:$C$14, 3, 0)</f>
        <v>5358</v>
      </c>
    </row>
    <row r="3486" spans="1:22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1.1424000000000001</v>
      </c>
      <c r="P3486" s="7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2">
        <f t="shared" si="324"/>
        <v>42506.760405092587</v>
      </c>
      <c r="T3486" s="12">
        <f t="shared" si="325"/>
        <v>42536.760405092587</v>
      </c>
      <c r="U3486" s="7">
        <f>Data[[#This Row],[goal]]*VLOOKUP(Data[[#This Row],[currency]], 'Exchange Rates'!$A$1:$C$14, 3, 0)</f>
        <v>2500</v>
      </c>
      <c r="V3486" s="7">
        <f>Data[[#This Row],[pledged]]*VLOOKUP(Data[[#This Row],[currency]], 'Exchange Rates'!$A$1:$C$14, 3, 0)</f>
        <v>2856</v>
      </c>
    </row>
    <row r="3487" spans="1:22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1.0060606060606061</v>
      </c>
      <c r="P3487" s="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2">
        <f t="shared" si="324"/>
        <v>42372.693055555559</v>
      </c>
      <c r="T3487" s="12">
        <f t="shared" si="325"/>
        <v>42402.693055555559</v>
      </c>
      <c r="U3487" s="7">
        <f>Data[[#This Row],[goal]]*VLOOKUP(Data[[#This Row],[currency]], 'Exchange Rates'!$A$1:$C$14, 3, 0)</f>
        <v>1650</v>
      </c>
      <c r="V3487" s="7">
        <f>Data[[#This Row],[pledged]]*VLOOKUP(Data[[#This Row],[currency]], 'Exchange Rates'!$A$1:$C$14, 3, 0)</f>
        <v>1660</v>
      </c>
    </row>
    <row r="3488" spans="1:22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1.552</v>
      </c>
      <c r="P3488" s="7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2">
        <f t="shared" si="324"/>
        <v>42126.87501157407</v>
      </c>
      <c r="T3488" s="12">
        <f t="shared" si="325"/>
        <v>42158.290972222225</v>
      </c>
      <c r="U3488" s="7">
        <f>Data[[#This Row],[goal]]*VLOOKUP(Data[[#This Row],[currency]], 'Exchange Rates'!$A$1:$C$14, 3, 0)</f>
        <v>3000</v>
      </c>
      <c r="V3488" s="7">
        <f>Data[[#This Row],[pledged]]*VLOOKUP(Data[[#This Row],[currency]], 'Exchange Rates'!$A$1:$C$14, 3, 0)</f>
        <v>4656</v>
      </c>
    </row>
    <row r="3489" spans="1:22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1.2775000000000001</v>
      </c>
      <c r="P3489" s="7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2">
        <f t="shared" si="324"/>
        <v>42149.940416666665</v>
      </c>
      <c r="T3489" s="12">
        <f t="shared" si="325"/>
        <v>42179.940416666665</v>
      </c>
      <c r="U3489" s="7">
        <f>Data[[#This Row],[goal]]*VLOOKUP(Data[[#This Row],[currency]], 'Exchange Rates'!$A$1:$C$14, 3, 0)</f>
        <v>1540</v>
      </c>
      <c r="V3489" s="7">
        <f>Data[[#This Row],[pledged]]*VLOOKUP(Data[[#This Row],[currency]], 'Exchange Rates'!$A$1:$C$14, 3, 0)</f>
        <v>1967.3500000000001</v>
      </c>
    </row>
    <row r="3490" spans="1:22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1.212</v>
      </c>
      <c r="P3490" s="7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2">
        <f t="shared" si="324"/>
        <v>42087.768055555556</v>
      </c>
      <c r="T3490" s="12">
        <f t="shared" si="325"/>
        <v>42111.666666666672</v>
      </c>
      <c r="U3490" s="7">
        <f>Data[[#This Row],[goal]]*VLOOKUP(Data[[#This Row],[currency]], 'Exchange Rates'!$A$1:$C$14, 3, 0)</f>
        <v>3000</v>
      </c>
      <c r="V3490" s="7">
        <f>Data[[#This Row],[pledged]]*VLOOKUP(Data[[#This Row],[currency]], 'Exchange Rates'!$A$1:$C$14, 3, 0)</f>
        <v>3636</v>
      </c>
    </row>
    <row r="3491" spans="1:22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1.127</v>
      </c>
      <c r="P3491" s="7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2">
        <f t="shared" si="324"/>
        <v>41753.635775462964</v>
      </c>
      <c r="T3491" s="12">
        <f t="shared" si="325"/>
        <v>41783.875</v>
      </c>
      <c r="U3491" s="7">
        <f>Data[[#This Row],[goal]]*VLOOKUP(Data[[#This Row],[currency]], 'Exchange Rates'!$A$1:$C$14, 3, 0)</f>
        <v>3850</v>
      </c>
      <c r="V3491" s="7">
        <f>Data[[#This Row],[pledged]]*VLOOKUP(Data[[#This Row],[currency]], 'Exchange Rates'!$A$1:$C$14, 3, 0)</f>
        <v>4338.95</v>
      </c>
    </row>
    <row r="3492" spans="1:22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1.2749999999999999</v>
      </c>
      <c r="P3492" s="7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2">
        <f t="shared" si="324"/>
        <v>42443.802361111113</v>
      </c>
      <c r="T3492" s="12">
        <f t="shared" si="325"/>
        <v>42473.802361111113</v>
      </c>
      <c r="U3492" s="7">
        <f>Data[[#This Row],[goal]]*VLOOKUP(Data[[#This Row],[currency]], 'Exchange Rates'!$A$1:$C$14, 3, 0)</f>
        <v>1000</v>
      </c>
      <c r="V3492" s="7">
        <f>Data[[#This Row],[pledged]]*VLOOKUP(Data[[#This Row],[currency]], 'Exchange Rates'!$A$1:$C$14, 3, 0)</f>
        <v>1275</v>
      </c>
    </row>
    <row r="3493" spans="1:22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1.5820000000000001</v>
      </c>
      <c r="P3493" s="7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2">
        <f t="shared" si="324"/>
        <v>42121.249814814815</v>
      </c>
      <c r="T3493" s="12">
        <f t="shared" si="325"/>
        <v>42142.249814814815</v>
      </c>
      <c r="U3493" s="7">
        <f>Data[[#This Row],[goal]]*VLOOKUP(Data[[#This Row],[currency]], 'Exchange Rates'!$A$1:$C$14, 3, 0)</f>
        <v>500</v>
      </c>
      <c r="V3493" s="7">
        <f>Data[[#This Row],[pledged]]*VLOOKUP(Data[[#This Row],[currency]], 'Exchange Rates'!$A$1:$C$14, 3, 0)</f>
        <v>791</v>
      </c>
    </row>
    <row r="3494" spans="1:22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1.0526894736842105</v>
      </c>
      <c r="P3494" s="7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2">
        <f t="shared" si="324"/>
        <v>42268.009224537032</v>
      </c>
      <c r="T3494" s="12">
        <f t="shared" si="325"/>
        <v>42303.009224537032</v>
      </c>
      <c r="U3494" s="7">
        <f>Data[[#This Row],[goal]]*VLOOKUP(Data[[#This Row],[currency]], 'Exchange Rates'!$A$1:$C$14, 3, 0)</f>
        <v>3800</v>
      </c>
      <c r="V3494" s="7">
        <f>Data[[#This Row],[pledged]]*VLOOKUP(Data[[#This Row],[currency]], 'Exchange Rates'!$A$1:$C$14, 3, 0)</f>
        <v>4000.22</v>
      </c>
    </row>
    <row r="3495" spans="1:22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</v>
      </c>
      <c r="P3495" s="7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2">
        <f t="shared" si="324"/>
        <v>41848.866157407407</v>
      </c>
      <c r="T3495" s="12">
        <f t="shared" si="325"/>
        <v>41868.21597222222</v>
      </c>
      <c r="U3495" s="7">
        <f>Data[[#This Row],[goal]]*VLOOKUP(Data[[#This Row],[currency]], 'Exchange Rates'!$A$1:$C$14, 3, 0)</f>
        <v>1500</v>
      </c>
      <c r="V3495" s="7">
        <f>Data[[#This Row],[pledged]]*VLOOKUP(Data[[#This Row],[currency]], 'Exchange Rates'!$A$1:$C$14, 3, 0)</f>
        <v>1500</v>
      </c>
    </row>
    <row r="3496" spans="1:22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</v>
      </c>
      <c r="P3496" s="7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2">
        <f t="shared" si="324"/>
        <v>42689.214988425927</v>
      </c>
      <c r="T3496" s="12">
        <f t="shared" si="325"/>
        <v>42700.25</v>
      </c>
      <c r="U3496" s="7">
        <f>Data[[#This Row],[goal]]*VLOOKUP(Data[[#This Row],[currency]], 'Exchange Rates'!$A$1:$C$14, 3, 0)</f>
        <v>400</v>
      </c>
      <c r="V3496" s="7">
        <f>Data[[#This Row],[pledged]]*VLOOKUP(Data[[#This Row],[currency]], 'Exchange Rates'!$A$1:$C$14, 3, 0)</f>
        <v>400</v>
      </c>
    </row>
    <row r="3497" spans="1:22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1.0686</v>
      </c>
      <c r="P3497" s="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2">
        <f t="shared" si="324"/>
        <v>41915.762835648151</v>
      </c>
      <c r="T3497" s="12">
        <f t="shared" si="325"/>
        <v>41944.720833333333</v>
      </c>
      <c r="U3497" s="7">
        <f>Data[[#This Row],[goal]]*VLOOKUP(Data[[#This Row],[currency]], 'Exchange Rates'!$A$1:$C$14, 3, 0)</f>
        <v>6600</v>
      </c>
      <c r="V3497" s="7">
        <f>Data[[#This Row],[pledged]]*VLOOKUP(Data[[#This Row],[currency]], 'Exchange Rates'!$A$1:$C$14, 3, 0)</f>
        <v>7052.76</v>
      </c>
    </row>
    <row r="3498" spans="1:22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1.244</v>
      </c>
      <c r="P3498" s="7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2">
        <f t="shared" si="324"/>
        <v>42584.846828703703</v>
      </c>
      <c r="T3498" s="12">
        <f t="shared" si="325"/>
        <v>42624.846828703703</v>
      </c>
      <c r="U3498" s="7">
        <f>Data[[#This Row],[goal]]*VLOOKUP(Data[[#This Row],[currency]], 'Exchange Rates'!$A$1:$C$14, 3, 0)</f>
        <v>3000</v>
      </c>
      <c r="V3498" s="7">
        <f>Data[[#This Row],[pledged]]*VLOOKUP(Data[[#This Row],[currency]], 'Exchange Rates'!$A$1:$C$14, 3, 0)</f>
        <v>3732</v>
      </c>
    </row>
    <row r="3499" spans="1:22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1.0870406189555126</v>
      </c>
      <c r="P3499" s="7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2">
        <f t="shared" si="324"/>
        <v>42511.741944444439</v>
      </c>
      <c r="T3499" s="12">
        <f t="shared" si="325"/>
        <v>42523.916666666672</v>
      </c>
      <c r="U3499" s="7">
        <f>Data[[#This Row],[goal]]*VLOOKUP(Data[[#This Row],[currency]], 'Exchange Rates'!$A$1:$C$14, 3, 0)</f>
        <v>1551</v>
      </c>
      <c r="V3499" s="7">
        <f>Data[[#This Row],[pledged]]*VLOOKUP(Data[[#This Row],[currency]], 'Exchange Rates'!$A$1:$C$14, 3, 0)</f>
        <v>1686</v>
      </c>
    </row>
    <row r="3500" spans="1:22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1.0242424242424242</v>
      </c>
      <c r="P3500" s="7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2">
        <f t="shared" si="324"/>
        <v>42459.15861111111</v>
      </c>
      <c r="T3500" s="12">
        <f t="shared" si="325"/>
        <v>42518.905555555553</v>
      </c>
      <c r="U3500" s="7">
        <f>Data[[#This Row],[goal]]*VLOOKUP(Data[[#This Row],[currency]], 'Exchange Rates'!$A$1:$C$14, 3, 0)</f>
        <v>2178</v>
      </c>
      <c r="V3500" s="7">
        <f>Data[[#This Row],[pledged]]*VLOOKUP(Data[[#This Row],[currency]], 'Exchange Rates'!$A$1:$C$14, 3, 0)</f>
        <v>2230.8000000000002</v>
      </c>
    </row>
    <row r="3501" spans="1:22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1.0549999999999999</v>
      </c>
      <c r="P3501" s="7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2">
        <f t="shared" si="324"/>
        <v>42132.036168981482</v>
      </c>
      <c r="T3501" s="12">
        <f t="shared" si="325"/>
        <v>42186.290972222225</v>
      </c>
      <c r="U3501" s="7">
        <f>Data[[#This Row],[goal]]*VLOOKUP(Data[[#This Row],[currency]], 'Exchange Rates'!$A$1:$C$14, 3, 0)</f>
        <v>2000</v>
      </c>
      <c r="V3501" s="7">
        <f>Data[[#This Row],[pledged]]*VLOOKUP(Data[[#This Row],[currency]], 'Exchange Rates'!$A$1:$C$14, 3, 0)</f>
        <v>2110</v>
      </c>
    </row>
    <row r="3502" spans="1:22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1.0629999999999999</v>
      </c>
      <c r="P3502" s="7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2">
        <f t="shared" si="324"/>
        <v>42419.91942129629</v>
      </c>
      <c r="T3502" s="12">
        <f t="shared" si="325"/>
        <v>42436.207638888889</v>
      </c>
      <c r="U3502" s="7">
        <f>Data[[#This Row],[goal]]*VLOOKUP(Data[[#This Row],[currency]], 'Exchange Rates'!$A$1:$C$14, 3, 0)</f>
        <v>1000</v>
      </c>
      <c r="V3502" s="7">
        <f>Data[[#This Row],[pledged]]*VLOOKUP(Data[[#This Row],[currency]], 'Exchange Rates'!$A$1:$C$14, 3, 0)</f>
        <v>1063</v>
      </c>
    </row>
    <row r="3503" spans="1:22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1.0066666666666666</v>
      </c>
      <c r="P3503" s="7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2">
        <f t="shared" si="324"/>
        <v>42233.763831018514</v>
      </c>
      <c r="T3503" s="12">
        <f t="shared" si="325"/>
        <v>42258.763831018514</v>
      </c>
      <c r="U3503" s="7">
        <f>Data[[#This Row],[goal]]*VLOOKUP(Data[[#This Row],[currency]], 'Exchange Rates'!$A$1:$C$14, 3, 0)</f>
        <v>1155</v>
      </c>
      <c r="V3503" s="7">
        <f>Data[[#This Row],[pledged]]*VLOOKUP(Data[[#This Row],[currency]], 'Exchange Rates'!$A$1:$C$14, 3, 0)</f>
        <v>1162.7</v>
      </c>
    </row>
    <row r="3504" spans="1:22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1.054</v>
      </c>
      <c r="P3504" s="7">
        <f t="shared" si="327"/>
        <v>136</v>
      </c>
      <c r="Q3504" t="str">
        <f t="shared" si="328"/>
        <v>theater</v>
      </c>
      <c r="R3504" t="str">
        <f t="shared" si="329"/>
        <v>plays</v>
      </c>
      <c r="S3504" s="12">
        <f t="shared" si="324"/>
        <v>42430.839398148149</v>
      </c>
      <c r="T3504" s="12">
        <f t="shared" si="325"/>
        <v>42445.165972222225</v>
      </c>
      <c r="U3504" s="7">
        <f>Data[[#This Row],[goal]]*VLOOKUP(Data[[#This Row],[currency]], 'Exchange Rates'!$A$1:$C$14, 3, 0)</f>
        <v>4000</v>
      </c>
      <c r="V3504" s="7">
        <f>Data[[#This Row],[pledged]]*VLOOKUP(Data[[#This Row],[currency]], 'Exchange Rates'!$A$1:$C$14, 3, 0)</f>
        <v>4216</v>
      </c>
    </row>
    <row r="3505" spans="1:22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1.0755999999999999</v>
      </c>
      <c r="P3505" s="7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2">
        <f t="shared" si="324"/>
        <v>42545.478333333333</v>
      </c>
      <c r="T3505" s="12">
        <f t="shared" si="325"/>
        <v>42575.478333333333</v>
      </c>
      <c r="U3505" s="7">
        <f>Data[[#This Row],[goal]]*VLOOKUP(Data[[#This Row],[currency]], 'Exchange Rates'!$A$1:$C$14, 3, 0)</f>
        <v>1925</v>
      </c>
      <c r="V3505" s="7">
        <f>Data[[#This Row],[pledged]]*VLOOKUP(Data[[#This Row],[currency]], 'Exchange Rates'!$A$1:$C$14, 3, 0)</f>
        <v>2070.5300000000002</v>
      </c>
    </row>
    <row r="3506" spans="1:22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</v>
      </c>
      <c r="P3506" s="7">
        <f t="shared" si="327"/>
        <v>125</v>
      </c>
      <c r="Q3506" t="str">
        <f t="shared" si="328"/>
        <v>theater</v>
      </c>
      <c r="R3506" t="str">
        <f t="shared" si="329"/>
        <v>plays</v>
      </c>
      <c r="S3506" s="12">
        <f t="shared" si="324"/>
        <v>42297.748738425929</v>
      </c>
      <c r="T3506" s="12">
        <f t="shared" si="325"/>
        <v>42327.790405092594</v>
      </c>
      <c r="U3506" s="7">
        <f>Data[[#This Row],[goal]]*VLOOKUP(Data[[#This Row],[currency]], 'Exchange Rates'!$A$1:$C$14, 3, 0)</f>
        <v>1000</v>
      </c>
      <c r="V3506" s="7">
        <f>Data[[#This Row],[pledged]]*VLOOKUP(Data[[#This Row],[currency]], 'Exchange Rates'!$A$1:$C$14, 3, 0)</f>
        <v>1000</v>
      </c>
    </row>
    <row r="3507" spans="1:22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1.0376000000000001</v>
      </c>
      <c r="P3507" s="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2">
        <f t="shared" si="324"/>
        <v>41760.935706018521</v>
      </c>
      <c r="T3507" s="12">
        <f t="shared" si="325"/>
        <v>41772.166666666664</v>
      </c>
      <c r="U3507" s="7">
        <f>Data[[#This Row],[goal]]*VLOOKUP(Data[[#This Row],[currency]], 'Exchange Rates'!$A$1:$C$14, 3, 0)</f>
        <v>2500</v>
      </c>
      <c r="V3507" s="7">
        <f>Data[[#This Row],[pledged]]*VLOOKUP(Data[[#This Row],[currency]], 'Exchange Rates'!$A$1:$C$14, 3, 0)</f>
        <v>2594</v>
      </c>
    </row>
    <row r="3508" spans="1:22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1.0149999999999999</v>
      </c>
      <c r="P3508" s="7">
        <f t="shared" si="327"/>
        <v>105</v>
      </c>
      <c r="Q3508" t="str">
        <f t="shared" si="328"/>
        <v>theater</v>
      </c>
      <c r="R3508" t="str">
        <f t="shared" si="329"/>
        <v>plays</v>
      </c>
      <c r="S3508" s="12">
        <f t="shared" si="324"/>
        <v>41829.734259259261</v>
      </c>
      <c r="T3508" s="12">
        <f t="shared" si="325"/>
        <v>41874.734259259261</v>
      </c>
      <c r="U3508" s="7">
        <f>Data[[#This Row],[goal]]*VLOOKUP(Data[[#This Row],[currency]], 'Exchange Rates'!$A$1:$C$14, 3, 0)</f>
        <v>3000</v>
      </c>
      <c r="V3508" s="7">
        <f>Data[[#This Row],[pledged]]*VLOOKUP(Data[[#This Row],[currency]], 'Exchange Rates'!$A$1:$C$14, 3, 0)</f>
        <v>3045</v>
      </c>
    </row>
    <row r="3509" spans="1:22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1.044</v>
      </c>
      <c r="P3509" s="7">
        <f t="shared" si="327"/>
        <v>145</v>
      </c>
      <c r="Q3509" t="str">
        <f t="shared" si="328"/>
        <v>theater</v>
      </c>
      <c r="R3509" t="str">
        <f t="shared" si="329"/>
        <v>plays</v>
      </c>
      <c r="S3509" s="12">
        <f t="shared" si="324"/>
        <v>42491.92288194444</v>
      </c>
      <c r="T3509" s="12">
        <f t="shared" si="325"/>
        <v>42521.92288194444</v>
      </c>
      <c r="U3509" s="7">
        <f>Data[[#This Row],[goal]]*VLOOKUP(Data[[#This Row],[currency]], 'Exchange Rates'!$A$1:$C$14, 3, 0)</f>
        <v>10000</v>
      </c>
      <c r="V3509" s="7">
        <f>Data[[#This Row],[pledged]]*VLOOKUP(Data[[#This Row],[currency]], 'Exchange Rates'!$A$1:$C$14, 3, 0)</f>
        <v>10440</v>
      </c>
    </row>
    <row r="3510" spans="1:22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1.8</v>
      </c>
      <c r="P3510" s="7">
        <f t="shared" si="327"/>
        <v>12</v>
      </c>
      <c r="Q3510" t="str">
        <f t="shared" si="328"/>
        <v>theater</v>
      </c>
      <c r="R3510" t="str">
        <f t="shared" si="329"/>
        <v>plays</v>
      </c>
      <c r="S3510" s="12">
        <f t="shared" si="324"/>
        <v>42477.729780092588</v>
      </c>
      <c r="T3510" s="12">
        <f t="shared" si="325"/>
        <v>42500.875</v>
      </c>
      <c r="U3510" s="7">
        <f>Data[[#This Row],[goal]]*VLOOKUP(Data[[#This Row],[currency]], 'Exchange Rates'!$A$1:$C$14, 3, 0)</f>
        <v>77</v>
      </c>
      <c r="V3510" s="7">
        <f>Data[[#This Row],[pledged]]*VLOOKUP(Data[[#This Row],[currency]], 'Exchange Rates'!$A$1:$C$14, 3, 0)</f>
        <v>138.6</v>
      </c>
    </row>
    <row r="3511" spans="1:22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1.0633333333333332</v>
      </c>
      <c r="P3511" s="7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2">
        <f t="shared" si="324"/>
        <v>41950.859560185185</v>
      </c>
      <c r="T3511" s="12">
        <f t="shared" si="325"/>
        <v>41964.204861111109</v>
      </c>
      <c r="U3511" s="7">
        <f>Data[[#This Row],[goal]]*VLOOKUP(Data[[#This Row],[currency]], 'Exchange Rates'!$A$1:$C$14, 3, 0)</f>
        <v>3000</v>
      </c>
      <c r="V3511" s="7">
        <f>Data[[#This Row],[pledged]]*VLOOKUP(Data[[#This Row],[currency]], 'Exchange Rates'!$A$1:$C$14, 3, 0)</f>
        <v>3190</v>
      </c>
    </row>
    <row r="3512" spans="1:22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1.0055555555555555</v>
      </c>
      <c r="P3512" s="7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2">
        <f t="shared" si="324"/>
        <v>41802.62090277778</v>
      </c>
      <c r="T3512" s="12">
        <f t="shared" si="325"/>
        <v>41822.62090277778</v>
      </c>
      <c r="U3512" s="7">
        <f>Data[[#This Row],[goal]]*VLOOKUP(Data[[#This Row],[currency]], 'Exchange Rates'!$A$1:$C$14, 3, 0)</f>
        <v>900</v>
      </c>
      <c r="V3512" s="7">
        <f>Data[[#This Row],[pledged]]*VLOOKUP(Data[[#This Row],[currency]], 'Exchange Rates'!$A$1:$C$14, 3, 0)</f>
        <v>905</v>
      </c>
    </row>
    <row r="3513" spans="1:22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1.012</v>
      </c>
      <c r="P3513" s="7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2">
        <f t="shared" si="324"/>
        <v>41927.873784722222</v>
      </c>
      <c r="T3513" s="12">
        <f t="shared" si="325"/>
        <v>41950.770833333336</v>
      </c>
      <c r="U3513" s="7">
        <f>Data[[#This Row],[goal]]*VLOOKUP(Data[[#This Row],[currency]], 'Exchange Rates'!$A$1:$C$14, 3, 0)</f>
        <v>1155</v>
      </c>
      <c r="V3513" s="7">
        <f>Data[[#This Row],[pledged]]*VLOOKUP(Data[[#This Row],[currency]], 'Exchange Rates'!$A$1:$C$14, 3, 0)</f>
        <v>1168.8600000000001</v>
      </c>
    </row>
    <row r="3514" spans="1:22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</v>
      </c>
      <c r="P3514" s="7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2">
        <f t="shared" si="324"/>
        <v>42057.536944444444</v>
      </c>
      <c r="T3514" s="12">
        <f t="shared" si="325"/>
        <v>42117.49527777778</v>
      </c>
      <c r="U3514" s="7">
        <f>Data[[#This Row],[goal]]*VLOOKUP(Data[[#This Row],[currency]], 'Exchange Rates'!$A$1:$C$14, 3, 0)</f>
        <v>770</v>
      </c>
      <c r="V3514" s="7">
        <f>Data[[#This Row],[pledged]]*VLOOKUP(Data[[#This Row],[currency]], 'Exchange Rates'!$A$1:$C$14, 3, 0)</f>
        <v>770</v>
      </c>
    </row>
    <row r="3515" spans="1:22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1.1839285714285714</v>
      </c>
      <c r="P3515" s="7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2">
        <f t="shared" si="324"/>
        <v>41781.096203703702</v>
      </c>
      <c r="T3515" s="12">
        <f t="shared" si="325"/>
        <v>41794.207638888889</v>
      </c>
      <c r="U3515" s="7">
        <f>Data[[#This Row],[goal]]*VLOOKUP(Data[[#This Row],[currency]], 'Exchange Rates'!$A$1:$C$14, 3, 0)</f>
        <v>2800</v>
      </c>
      <c r="V3515" s="7">
        <f>Data[[#This Row],[pledged]]*VLOOKUP(Data[[#This Row],[currency]], 'Exchange Rates'!$A$1:$C$14, 3, 0)</f>
        <v>3315</v>
      </c>
    </row>
    <row r="3516" spans="1:22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1.1000000000000001</v>
      </c>
      <c r="P3516" s="7">
        <f t="shared" si="327"/>
        <v>55</v>
      </c>
      <c r="Q3516" t="str">
        <f t="shared" si="328"/>
        <v>theater</v>
      </c>
      <c r="R3516" t="str">
        <f t="shared" si="329"/>
        <v>plays</v>
      </c>
      <c r="S3516" s="12">
        <f t="shared" si="324"/>
        <v>42020.846666666665</v>
      </c>
      <c r="T3516" s="12">
        <f t="shared" si="325"/>
        <v>42037.207638888889</v>
      </c>
      <c r="U3516" s="7">
        <f>Data[[#This Row],[goal]]*VLOOKUP(Data[[#This Row],[currency]], 'Exchange Rates'!$A$1:$C$14, 3, 0)</f>
        <v>500</v>
      </c>
      <c r="V3516" s="7">
        <f>Data[[#This Row],[pledged]]*VLOOKUP(Data[[#This Row],[currency]], 'Exchange Rates'!$A$1:$C$14, 3, 0)</f>
        <v>550</v>
      </c>
    </row>
    <row r="3517" spans="1:22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1.0266666666666666</v>
      </c>
      <c r="P3517" s="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2">
        <f t="shared" si="324"/>
        <v>42125.772812499999</v>
      </c>
      <c r="T3517" s="12">
        <f t="shared" si="325"/>
        <v>42155.772812499999</v>
      </c>
      <c r="U3517" s="7">
        <f>Data[[#This Row],[goal]]*VLOOKUP(Data[[#This Row],[currency]], 'Exchange Rates'!$A$1:$C$14, 3, 0)</f>
        <v>3000</v>
      </c>
      <c r="V3517" s="7">
        <f>Data[[#This Row],[pledged]]*VLOOKUP(Data[[#This Row],[currency]], 'Exchange Rates'!$A$1:$C$14, 3, 0)</f>
        <v>3080</v>
      </c>
    </row>
    <row r="3518" spans="1:22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</v>
      </c>
      <c r="P3518" s="7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2">
        <f t="shared" si="324"/>
        <v>41856.010069444441</v>
      </c>
      <c r="T3518" s="12">
        <f t="shared" si="325"/>
        <v>41890.125</v>
      </c>
      <c r="U3518" s="7">
        <f>Data[[#This Row],[goal]]*VLOOKUP(Data[[#This Row],[currency]], 'Exchange Rates'!$A$1:$C$14, 3, 0)</f>
        <v>2500</v>
      </c>
      <c r="V3518" s="7">
        <f>Data[[#This Row],[pledged]]*VLOOKUP(Data[[#This Row],[currency]], 'Exchange Rates'!$A$1:$C$14, 3, 0)</f>
        <v>2500</v>
      </c>
    </row>
    <row r="3519" spans="1:22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</v>
      </c>
      <c r="P3519" s="7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2">
        <f t="shared" si="324"/>
        <v>41794.817523148151</v>
      </c>
      <c r="T3519" s="12">
        <f t="shared" si="325"/>
        <v>41824.458333333336</v>
      </c>
      <c r="U3519" s="7">
        <f>Data[[#This Row],[goal]]*VLOOKUP(Data[[#This Row],[currency]], 'Exchange Rates'!$A$1:$C$14, 3, 0)</f>
        <v>3080</v>
      </c>
      <c r="V3519" s="7">
        <f>Data[[#This Row],[pledged]]*VLOOKUP(Data[[#This Row],[currency]], 'Exchange Rates'!$A$1:$C$14, 3, 0)</f>
        <v>3080</v>
      </c>
    </row>
    <row r="3520" spans="1:22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1.10046</v>
      </c>
      <c r="P3520" s="7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2">
        <f t="shared" si="324"/>
        <v>41893.783553240741</v>
      </c>
      <c r="T3520" s="12">
        <f t="shared" si="325"/>
        <v>41914.597916666666</v>
      </c>
      <c r="U3520" s="7">
        <f>Data[[#This Row],[goal]]*VLOOKUP(Data[[#This Row],[currency]], 'Exchange Rates'!$A$1:$C$14, 3, 0)</f>
        <v>1500</v>
      </c>
      <c r="V3520" s="7">
        <f>Data[[#This Row],[pledged]]*VLOOKUP(Data[[#This Row],[currency]], 'Exchange Rates'!$A$1:$C$14, 3, 0)</f>
        <v>1650.69</v>
      </c>
    </row>
    <row r="3521" spans="1:22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1.0135000000000001</v>
      </c>
      <c r="P3521" s="7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2">
        <f t="shared" si="324"/>
        <v>42037.598958333328</v>
      </c>
      <c r="T3521" s="12">
        <f t="shared" si="325"/>
        <v>42067.598958333328</v>
      </c>
      <c r="U3521" s="7">
        <f>Data[[#This Row],[goal]]*VLOOKUP(Data[[#This Row],[currency]], 'Exchange Rates'!$A$1:$C$14, 3, 0)</f>
        <v>1540</v>
      </c>
      <c r="V3521" s="7">
        <f>Data[[#This Row],[pledged]]*VLOOKUP(Data[[#This Row],[currency]], 'Exchange Rates'!$A$1:$C$14, 3, 0)</f>
        <v>1560.79</v>
      </c>
    </row>
    <row r="3522" spans="1:22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1.0075000000000001</v>
      </c>
      <c r="P3522" s="7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2">
        <f t="shared" ref="S3522:S3585" si="330">(((J3522/60)/60)/24)+DATE(1970,1,1)</f>
        <v>42227.824212962965</v>
      </c>
      <c r="T3522" s="12">
        <f t="shared" ref="T3522:T3585" si="331">(((I3522/60)/60)/24)+DATE(1970,1,1)</f>
        <v>42253.57430555555</v>
      </c>
      <c r="U3522" s="7">
        <f>Data[[#This Row],[goal]]*VLOOKUP(Data[[#This Row],[currency]], 'Exchange Rates'!$A$1:$C$14, 3, 0)</f>
        <v>1540</v>
      </c>
      <c r="V3522" s="7">
        <f>Data[[#This Row],[pledged]]*VLOOKUP(Data[[#This Row],[currency]], 'Exchange Rates'!$A$1:$C$14, 3, 0)</f>
        <v>1551.55</v>
      </c>
    </row>
    <row r="3523" spans="1:22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E3523/D3523</f>
        <v>1.6942857142857144</v>
      </c>
      <c r="P3523" s="7">
        <f t="shared" ref="P3523:P3586" si="333">IF(L3523 = 0, 0, E3523/L3523)</f>
        <v>45.615384615384613</v>
      </c>
      <c r="Q3523" t="str">
        <f t="shared" ref="Q3523:Q3586" si="334">MID(N3523, 1, FIND("/", N3523)-1)</f>
        <v>theater</v>
      </c>
      <c r="R3523" t="str">
        <f t="shared" ref="R3523:R3586" si="335">MID(N3523,  FIND("/", N3523)+1, 100)</f>
        <v>plays</v>
      </c>
      <c r="S3523" s="12">
        <f t="shared" si="330"/>
        <v>41881.361342592594</v>
      </c>
      <c r="T3523" s="12">
        <f t="shared" si="331"/>
        <v>41911.361342592594</v>
      </c>
      <c r="U3523" s="7">
        <f>Data[[#This Row],[goal]]*VLOOKUP(Data[[#This Row],[currency]], 'Exchange Rates'!$A$1:$C$14, 3, 0)</f>
        <v>350</v>
      </c>
      <c r="V3523" s="7">
        <f>Data[[#This Row],[pledged]]*VLOOKUP(Data[[#This Row],[currency]], 'Exchange Rates'!$A$1:$C$14, 3, 0)</f>
        <v>593</v>
      </c>
    </row>
    <row r="3524" spans="1:22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</v>
      </c>
      <c r="P3524" s="7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2">
        <f t="shared" si="330"/>
        <v>42234.789884259255</v>
      </c>
      <c r="T3524" s="12">
        <f t="shared" si="331"/>
        <v>42262.420833333337</v>
      </c>
      <c r="U3524" s="7">
        <f>Data[[#This Row],[goal]]*VLOOKUP(Data[[#This Row],[currency]], 'Exchange Rates'!$A$1:$C$14, 3, 0)</f>
        <v>1074.1500000000001</v>
      </c>
      <c r="V3524" s="7">
        <f>Data[[#This Row],[pledged]]*VLOOKUP(Data[[#This Row],[currency]], 'Exchange Rates'!$A$1:$C$14, 3, 0)</f>
        <v>1074.1500000000001</v>
      </c>
    </row>
    <row r="3525" spans="1:22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1.1365000000000001</v>
      </c>
      <c r="P3525" s="7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2">
        <f t="shared" si="330"/>
        <v>42581.397546296299</v>
      </c>
      <c r="T3525" s="12">
        <f t="shared" si="331"/>
        <v>42638.958333333328</v>
      </c>
      <c r="U3525" s="7">
        <f>Data[[#This Row],[goal]]*VLOOKUP(Data[[#This Row],[currency]], 'Exchange Rates'!$A$1:$C$14, 3, 0)</f>
        <v>3080</v>
      </c>
      <c r="V3525" s="7">
        <f>Data[[#This Row],[pledged]]*VLOOKUP(Data[[#This Row],[currency]], 'Exchange Rates'!$A$1:$C$14, 3, 0)</f>
        <v>3500.42</v>
      </c>
    </row>
    <row r="3526" spans="1:22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1.0156000000000001</v>
      </c>
      <c r="P3526" s="7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2">
        <f t="shared" si="330"/>
        <v>41880.76357638889</v>
      </c>
      <c r="T3526" s="12">
        <f t="shared" si="331"/>
        <v>41895.166666666664</v>
      </c>
      <c r="U3526" s="7">
        <f>Data[[#This Row],[goal]]*VLOOKUP(Data[[#This Row],[currency]], 'Exchange Rates'!$A$1:$C$14, 3, 0)</f>
        <v>10000</v>
      </c>
      <c r="V3526" s="7">
        <f>Data[[#This Row],[pledged]]*VLOOKUP(Data[[#This Row],[currency]], 'Exchange Rates'!$A$1:$C$14, 3, 0)</f>
        <v>10156</v>
      </c>
    </row>
    <row r="3527" spans="1:22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1.06</v>
      </c>
      <c r="P3527" s="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2">
        <f t="shared" si="330"/>
        <v>42214.6956712963</v>
      </c>
      <c r="T3527" s="12">
        <f t="shared" si="331"/>
        <v>42225.666666666672</v>
      </c>
      <c r="U3527" s="7">
        <f>Data[[#This Row],[goal]]*VLOOKUP(Data[[#This Row],[currency]], 'Exchange Rates'!$A$1:$C$14, 3, 0)</f>
        <v>500</v>
      </c>
      <c r="V3527" s="7">
        <f>Data[[#This Row],[pledged]]*VLOOKUP(Data[[#This Row],[currency]], 'Exchange Rates'!$A$1:$C$14, 3, 0)</f>
        <v>530</v>
      </c>
    </row>
    <row r="3528" spans="1:22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1.02</v>
      </c>
      <c r="P3528" s="7">
        <f t="shared" si="333"/>
        <v>99</v>
      </c>
      <c r="Q3528" t="str">
        <f t="shared" si="334"/>
        <v>theater</v>
      </c>
      <c r="R3528" t="str">
        <f t="shared" si="335"/>
        <v>plays</v>
      </c>
      <c r="S3528" s="12">
        <f t="shared" si="330"/>
        <v>42460.335312499999</v>
      </c>
      <c r="T3528" s="12">
        <f t="shared" si="331"/>
        <v>42488.249305555553</v>
      </c>
      <c r="U3528" s="7">
        <f>Data[[#This Row],[goal]]*VLOOKUP(Data[[#This Row],[currency]], 'Exchange Rates'!$A$1:$C$14, 3, 0)</f>
        <v>3300</v>
      </c>
      <c r="V3528" s="7">
        <f>Data[[#This Row],[pledged]]*VLOOKUP(Data[[#This Row],[currency]], 'Exchange Rates'!$A$1:$C$14, 3, 0)</f>
        <v>3366</v>
      </c>
    </row>
    <row r="3529" spans="1:22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1.1691666666666667</v>
      </c>
      <c r="P3529" s="7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2">
        <f t="shared" si="330"/>
        <v>42167.023206018523</v>
      </c>
      <c r="T3529" s="12">
        <f t="shared" si="331"/>
        <v>42196.165972222225</v>
      </c>
      <c r="U3529" s="7">
        <f>Data[[#This Row],[goal]]*VLOOKUP(Data[[#This Row],[currency]], 'Exchange Rates'!$A$1:$C$14, 3, 0)</f>
        <v>6000</v>
      </c>
      <c r="V3529" s="7">
        <f>Data[[#This Row],[pledged]]*VLOOKUP(Data[[#This Row],[currency]], 'Exchange Rates'!$A$1:$C$14, 3, 0)</f>
        <v>7015</v>
      </c>
    </row>
    <row r="3530" spans="1:22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1.0115151515151515</v>
      </c>
      <c r="P3530" s="7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2">
        <f t="shared" si="330"/>
        <v>42733.50136574074</v>
      </c>
      <c r="T3530" s="12">
        <f t="shared" si="331"/>
        <v>42753.50136574074</v>
      </c>
      <c r="U3530" s="7">
        <f>Data[[#This Row],[goal]]*VLOOKUP(Data[[#This Row],[currency]], 'Exchange Rates'!$A$1:$C$14, 3, 0)</f>
        <v>1270.5</v>
      </c>
      <c r="V3530" s="7">
        <f>Data[[#This Row],[pledged]]*VLOOKUP(Data[[#This Row],[currency]], 'Exchange Rates'!$A$1:$C$14, 3, 0)</f>
        <v>1285.1300000000001</v>
      </c>
    </row>
    <row r="3531" spans="1:22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1.32</v>
      </c>
      <c r="P3531" s="7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2">
        <f t="shared" si="330"/>
        <v>42177.761782407411</v>
      </c>
      <c r="T3531" s="12">
        <f t="shared" si="331"/>
        <v>42198.041666666672</v>
      </c>
      <c r="U3531" s="7">
        <f>Data[[#This Row],[goal]]*VLOOKUP(Data[[#This Row],[currency]], 'Exchange Rates'!$A$1:$C$14, 3, 0)</f>
        <v>500</v>
      </c>
      <c r="V3531" s="7">
        <f>Data[[#This Row],[pledged]]*VLOOKUP(Data[[#This Row],[currency]], 'Exchange Rates'!$A$1:$C$14, 3, 0)</f>
        <v>660</v>
      </c>
    </row>
    <row r="3532" spans="1:22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</v>
      </c>
      <c r="P3532" s="7">
        <f t="shared" si="333"/>
        <v>125</v>
      </c>
      <c r="Q3532" t="str">
        <f t="shared" si="334"/>
        <v>theater</v>
      </c>
      <c r="R3532" t="str">
        <f t="shared" si="335"/>
        <v>plays</v>
      </c>
      <c r="S3532" s="12">
        <f t="shared" si="330"/>
        <v>42442.623344907406</v>
      </c>
      <c r="T3532" s="12">
        <f t="shared" si="331"/>
        <v>42470.833333333328</v>
      </c>
      <c r="U3532" s="7">
        <f>Data[[#This Row],[goal]]*VLOOKUP(Data[[#This Row],[currency]], 'Exchange Rates'!$A$1:$C$14, 3, 0)</f>
        <v>2117.5</v>
      </c>
      <c r="V3532" s="7">
        <f>Data[[#This Row],[pledged]]*VLOOKUP(Data[[#This Row],[currency]], 'Exchange Rates'!$A$1:$C$14, 3, 0)</f>
        <v>2117.5</v>
      </c>
    </row>
    <row r="3533" spans="1:22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1.28</v>
      </c>
      <c r="P3533" s="7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2">
        <f t="shared" si="330"/>
        <v>42521.654328703706</v>
      </c>
      <c r="T3533" s="12">
        <f t="shared" si="331"/>
        <v>42551.654328703706</v>
      </c>
      <c r="U3533" s="7">
        <f>Data[[#This Row],[goal]]*VLOOKUP(Data[[#This Row],[currency]], 'Exchange Rates'!$A$1:$C$14, 3, 0)</f>
        <v>1000</v>
      </c>
      <c r="V3533" s="7">
        <f>Data[[#This Row],[pledged]]*VLOOKUP(Data[[#This Row],[currency]], 'Exchange Rates'!$A$1:$C$14, 3, 0)</f>
        <v>1280</v>
      </c>
    </row>
    <row r="3534" spans="1:22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1.1895833333333334</v>
      </c>
      <c r="P3534" s="7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2">
        <f t="shared" si="330"/>
        <v>41884.599849537037</v>
      </c>
      <c r="T3534" s="12">
        <f t="shared" si="331"/>
        <v>41900.165972222225</v>
      </c>
      <c r="U3534" s="7">
        <f>Data[[#This Row],[goal]]*VLOOKUP(Data[[#This Row],[currency]], 'Exchange Rates'!$A$1:$C$14, 3, 0)</f>
        <v>960</v>
      </c>
      <c r="V3534" s="7">
        <f>Data[[#This Row],[pledged]]*VLOOKUP(Data[[#This Row],[currency]], 'Exchange Rates'!$A$1:$C$14, 3, 0)</f>
        <v>1142</v>
      </c>
    </row>
    <row r="3535" spans="1:22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1.262</v>
      </c>
      <c r="P3535" s="7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2">
        <f t="shared" si="330"/>
        <v>42289.761192129634</v>
      </c>
      <c r="T3535" s="12">
        <f t="shared" si="331"/>
        <v>42319.802858796291</v>
      </c>
      <c r="U3535" s="7">
        <f>Data[[#This Row],[goal]]*VLOOKUP(Data[[#This Row],[currency]], 'Exchange Rates'!$A$1:$C$14, 3, 0)</f>
        <v>500</v>
      </c>
      <c r="V3535" s="7">
        <f>Data[[#This Row],[pledged]]*VLOOKUP(Data[[#This Row],[currency]], 'Exchange Rates'!$A$1:$C$14, 3, 0)</f>
        <v>631</v>
      </c>
    </row>
    <row r="3536" spans="1:22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1.5620000000000001</v>
      </c>
      <c r="P3536" s="7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2">
        <f t="shared" si="330"/>
        <v>42243.6252662037</v>
      </c>
      <c r="T3536" s="12">
        <f t="shared" si="331"/>
        <v>42278.6252662037</v>
      </c>
      <c r="U3536" s="7">
        <f>Data[[#This Row],[goal]]*VLOOKUP(Data[[#This Row],[currency]], 'Exchange Rates'!$A$1:$C$14, 3, 0)</f>
        <v>5000</v>
      </c>
      <c r="V3536" s="7">
        <f>Data[[#This Row],[pledged]]*VLOOKUP(Data[[#This Row],[currency]], 'Exchange Rates'!$A$1:$C$14, 3, 0)</f>
        <v>7810</v>
      </c>
    </row>
    <row r="3537" spans="1:22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1.0315000000000001</v>
      </c>
      <c r="P3537" s="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2">
        <f t="shared" si="330"/>
        <v>42248.640162037031</v>
      </c>
      <c r="T3537" s="12">
        <f t="shared" si="331"/>
        <v>42279.75</v>
      </c>
      <c r="U3537" s="7">
        <f>Data[[#This Row],[goal]]*VLOOKUP(Data[[#This Row],[currency]], 'Exchange Rates'!$A$1:$C$14, 3, 0)</f>
        <v>1540</v>
      </c>
      <c r="V3537" s="7">
        <f>Data[[#This Row],[pledged]]*VLOOKUP(Data[[#This Row],[currency]], 'Exchange Rates'!$A$1:$C$14, 3, 0)</f>
        <v>1588.51</v>
      </c>
    </row>
    <row r="3538" spans="1:22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1.5333333333333334</v>
      </c>
      <c r="P3538" s="7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2">
        <f t="shared" si="330"/>
        <v>42328.727141203708</v>
      </c>
      <c r="T3538" s="12">
        <f t="shared" si="331"/>
        <v>42358.499305555553</v>
      </c>
      <c r="U3538" s="7">
        <f>Data[[#This Row],[goal]]*VLOOKUP(Data[[#This Row],[currency]], 'Exchange Rates'!$A$1:$C$14, 3, 0)</f>
        <v>115.5</v>
      </c>
      <c r="V3538" s="7">
        <f>Data[[#This Row],[pledged]]*VLOOKUP(Data[[#This Row],[currency]], 'Exchange Rates'!$A$1:$C$14, 3, 0)</f>
        <v>177.1</v>
      </c>
    </row>
    <row r="3539" spans="1:22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1.8044444444444445</v>
      </c>
      <c r="P3539" s="7">
        <f t="shared" si="333"/>
        <v>43.5</v>
      </c>
      <c r="Q3539" t="str">
        <f t="shared" si="334"/>
        <v>theater</v>
      </c>
      <c r="R3539" t="str">
        <f t="shared" si="335"/>
        <v>plays</v>
      </c>
      <c r="S3539" s="12">
        <f t="shared" si="330"/>
        <v>41923.354351851849</v>
      </c>
      <c r="T3539" s="12">
        <f t="shared" si="331"/>
        <v>41960.332638888889</v>
      </c>
      <c r="U3539" s="7">
        <f>Data[[#This Row],[goal]]*VLOOKUP(Data[[#This Row],[currency]], 'Exchange Rates'!$A$1:$C$14, 3, 0)</f>
        <v>891</v>
      </c>
      <c r="V3539" s="7">
        <f>Data[[#This Row],[pledged]]*VLOOKUP(Data[[#This Row],[currency]], 'Exchange Rates'!$A$1:$C$14, 3, 0)</f>
        <v>1607.76</v>
      </c>
    </row>
    <row r="3540" spans="1:22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1.2845</v>
      </c>
      <c r="P3540" s="7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2">
        <f t="shared" si="330"/>
        <v>42571.420601851853</v>
      </c>
      <c r="T3540" s="12">
        <f t="shared" si="331"/>
        <v>42599.420601851853</v>
      </c>
      <c r="U3540" s="7">
        <f>Data[[#This Row],[goal]]*VLOOKUP(Data[[#This Row],[currency]], 'Exchange Rates'!$A$1:$C$14, 3, 0)</f>
        <v>1540</v>
      </c>
      <c r="V3540" s="7">
        <f>Data[[#This Row],[pledged]]*VLOOKUP(Data[[#This Row],[currency]], 'Exchange Rates'!$A$1:$C$14, 3, 0)</f>
        <v>1978.13</v>
      </c>
    </row>
    <row r="3541" spans="1:22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1.1966666666666668</v>
      </c>
      <c r="P3541" s="7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2">
        <f t="shared" si="330"/>
        <v>42600.756041666667</v>
      </c>
      <c r="T3541" s="12">
        <f t="shared" si="331"/>
        <v>42621.756041666667</v>
      </c>
      <c r="U3541" s="7">
        <f>Data[[#This Row],[goal]]*VLOOKUP(Data[[#This Row],[currency]], 'Exchange Rates'!$A$1:$C$14, 3, 0)</f>
        <v>600</v>
      </c>
      <c r="V3541" s="7">
        <f>Data[[#This Row],[pledged]]*VLOOKUP(Data[[#This Row],[currency]], 'Exchange Rates'!$A$1:$C$14, 3, 0)</f>
        <v>718</v>
      </c>
    </row>
    <row r="3542" spans="1:22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1.23</v>
      </c>
      <c r="P3542" s="7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2">
        <f t="shared" si="330"/>
        <v>42517.003368055557</v>
      </c>
      <c r="T3542" s="12">
        <f t="shared" si="331"/>
        <v>42547.003368055557</v>
      </c>
      <c r="U3542" s="7">
        <f>Data[[#This Row],[goal]]*VLOOKUP(Data[[#This Row],[currency]], 'Exchange Rates'!$A$1:$C$14, 3, 0)</f>
        <v>231</v>
      </c>
      <c r="V3542" s="7">
        <f>Data[[#This Row],[pledged]]*VLOOKUP(Data[[#This Row],[currency]], 'Exchange Rates'!$A$1:$C$14, 3, 0)</f>
        <v>284.13</v>
      </c>
    </row>
    <row r="3543" spans="1:22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1.05</v>
      </c>
      <c r="P3543" s="7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2">
        <f t="shared" si="330"/>
        <v>42222.730034722219</v>
      </c>
      <c r="T3543" s="12">
        <f t="shared" si="331"/>
        <v>42247.730034722219</v>
      </c>
      <c r="U3543" s="7">
        <f>Data[[#This Row],[goal]]*VLOOKUP(Data[[#This Row],[currency]], 'Exchange Rates'!$A$1:$C$14, 3, 0)</f>
        <v>924</v>
      </c>
      <c r="V3543" s="7">
        <f>Data[[#This Row],[pledged]]*VLOOKUP(Data[[#This Row],[currency]], 'Exchange Rates'!$A$1:$C$14, 3, 0)</f>
        <v>970.2</v>
      </c>
    </row>
    <row r="3544" spans="1:22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1.0223636363636364</v>
      </c>
      <c r="P3544" s="7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2">
        <f t="shared" si="330"/>
        <v>41829.599791666667</v>
      </c>
      <c r="T3544" s="12">
        <f t="shared" si="331"/>
        <v>41889.599791666667</v>
      </c>
      <c r="U3544" s="7">
        <f>Data[[#This Row],[goal]]*VLOOKUP(Data[[#This Row],[currency]], 'Exchange Rates'!$A$1:$C$14, 3, 0)</f>
        <v>5500</v>
      </c>
      <c r="V3544" s="7">
        <f>Data[[#This Row],[pledged]]*VLOOKUP(Data[[#This Row],[currency]], 'Exchange Rates'!$A$1:$C$14, 3, 0)</f>
        <v>5623</v>
      </c>
    </row>
    <row r="3545" spans="1:22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1.0466666666666666</v>
      </c>
      <c r="P3545" s="7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2">
        <f t="shared" si="330"/>
        <v>42150.755312499998</v>
      </c>
      <c r="T3545" s="12">
        <f t="shared" si="331"/>
        <v>42180.755312499998</v>
      </c>
      <c r="U3545" s="7">
        <f>Data[[#This Row],[goal]]*VLOOKUP(Data[[#This Row],[currency]], 'Exchange Rates'!$A$1:$C$14, 3, 0)</f>
        <v>1260</v>
      </c>
      <c r="V3545" s="7">
        <f>Data[[#This Row],[pledged]]*VLOOKUP(Data[[#This Row],[currency]], 'Exchange Rates'!$A$1:$C$14, 3, 0)</f>
        <v>1318.8</v>
      </c>
    </row>
    <row r="3546" spans="1:22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</v>
      </c>
      <c r="P3546" s="7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2">
        <f t="shared" si="330"/>
        <v>42040.831678240742</v>
      </c>
      <c r="T3546" s="12">
        <f t="shared" si="331"/>
        <v>42070.831678240742</v>
      </c>
      <c r="U3546" s="7">
        <f>Data[[#This Row],[goal]]*VLOOKUP(Data[[#This Row],[currency]], 'Exchange Rates'!$A$1:$C$14, 3, 0)</f>
        <v>2500</v>
      </c>
      <c r="V3546" s="7">
        <f>Data[[#This Row],[pledged]]*VLOOKUP(Data[[#This Row],[currency]], 'Exchange Rates'!$A$1:$C$14, 3, 0)</f>
        <v>2500</v>
      </c>
    </row>
    <row r="3547" spans="1:22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1.004</v>
      </c>
      <c r="P3547" s="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2">
        <f t="shared" si="330"/>
        <v>42075.807395833333</v>
      </c>
      <c r="T3547" s="12">
        <f t="shared" si="331"/>
        <v>42105.807395833333</v>
      </c>
      <c r="U3547" s="7">
        <f>Data[[#This Row],[goal]]*VLOOKUP(Data[[#This Row],[currency]], 'Exchange Rates'!$A$1:$C$14, 3, 0)</f>
        <v>250</v>
      </c>
      <c r="V3547" s="7">
        <f>Data[[#This Row],[pledged]]*VLOOKUP(Data[[#This Row],[currency]], 'Exchange Rates'!$A$1:$C$14, 3, 0)</f>
        <v>251</v>
      </c>
    </row>
    <row r="3548" spans="1:22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1.0227272727272727</v>
      </c>
      <c r="P3548" s="7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2">
        <f t="shared" si="330"/>
        <v>42073.660694444443</v>
      </c>
      <c r="T3548" s="12">
        <f t="shared" si="331"/>
        <v>42095.165972222225</v>
      </c>
      <c r="U3548" s="7">
        <f>Data[[#This Row],[goal]]*VLOOKUP(Data[[#This Row],[currency]], 'Exchange Rates'!$A$1:$C$14, 3, 0)</f>
        <v>1100</v>
      </c>
      <c r="V3548" s="7">
        <f>Data[[#This Row],[pledged]]*VLOOKUP(Data[[#This Row],[currency]], 'Exchange Rates'!$A$1:$C$14, 3, 0)</f>
        <v>1125</v>
      </c>
    </row>
    <row r="3549" spans="1:22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1.1440928571428572</v>
      </c>
      <c r="P3549" s="7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2">
        <f t="shared" si="330"/>
        <v>42480.078715277778</v>
      </c>
      <c r="T3549" s="12">
        <f t="shared" si="331"/>
        <v>42504.165972222225</v>
      </c>
      <c r="U3549" s="7">
        <f>Data[[#This Row],[goal]]*VLOOKUP(Data[[#This Row],[currency]], 'Exchange Rates'!$A$1:$C$14, 3, 0)</f>
        <v>35000</v>
      </c>
      <c r="V3549" s="7">
        <f>Data[[#This Row],[pledged]]*VLOOKUP(Data[[#This Row],[currency]], 'Exchange Rates'!$A$1:$C$14, 3, 0)</f>
        <v>40043.25</v>
      </c>
    </row>
    <row r="3550" spans="1:22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1.019047619047619</v>
      </c>
      <c r="P3550" s="7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2">
        <f t="shared" si="330"/>
        <v>42411.942291666666</v>
      </c>
      <c r="T3550" s="12">
        <f t="shared" si="331"/>
        <v>42434.041666666672</v>
      </c>
      <c r="U3550" s="7">
        <f>Data[[#This Row],[goal]]*VLOOKUP(Data[[#This Row],[currency]], 'Exchange Rates'!$A$1:$C$14, 3, 0)</f>
        <v>2100</v>
      </c>
      <c r="V3550" s="7">
        <f>Data[[#This Row],[pledged]]*VLOOKUP(Data[[#This Row],[currency]], 'Exchange Rates'!$A$1:$C$14, 3, 0)</f>
        <v>2140</v>
      </c>
    </row>
    <row r="3551" spans="1:22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1.02</v>
      </c>
      <c r="P3551" s="7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2">
        <f t="shared" si="330"/>
        <v>42223.394363425927</v>
      </c>
      <c r="T3551" s="12">
        <f t="shared" si="331"/>
        <v>42251.394363425927</v>
      </c>
      <c r="U3551" s="7">
        <f>Data[[#This Row],[goal]]*VLOOKUP(Data[[#This Row],[currency]], 'Exchange Rates'!$A$1:$C$14, 3, 0)</f>
        <v>770</v>
      </c>
      <c r="V3551" s="7">
        <f>Data[[#This Row],[pledged]]*VLOOKUP(Data[[#This Row],[currency]], 'Exchange Rates'!$A$1:$C$14, 3, 0)</f>
        <v>785.4</v>
      </c>
    </row>
    <row r="3552" spans="1:22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1.048</v>
      </c>
      <c r="P3552" s="7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2">
        <f t="shared" si="330"/>
        <v>42462.893495370372</v>
      </c>
      <c r="T3552" s="12">
        <f t="shared" si="331"/>
        <v>42492.893495370372</v>
      </c>
      <c r="U3552" s="7">
        <f>Data[[#This Row],[goal]]*VLOOKUP(Data[[#This Row],[currency]], 'Exchange Rates'!$A$1:$C$14, 3, 0)</f>
        <v>1925</v>
      </c>
      <c r="V3552" s="7">
        <f>Data[[#This Row],[pledged]]*VLOOKUP(Data[[#This Row],[currency]], 'Exchange Rates'!$A$1:$C$14, 3, 0)</f>
        <v>2017.4</v>
      </c>
    </row>
    <row r="3553" spans="1:22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1.0183333333333333</v>
      </c>
      <c r="P3553" s="7">
        <f t="shared" si="333"/>
        <v>61.1</v>
      </c>
      <c r="Q3553" t="str">
        <f t="shared" si="334"/>
        <v>theater</v>
      </c>
      <c r="R3553" t="str">
        <f t="shared" si="335"/>
        <v>plays</v>
      </c>
      <c r="S3553" s="12">
        <f t="shared" si="330"/>
        <v>41753.515856481477</v>
      </c>
      <c r="T3553" s="12">
        <f t="shared" si="331"/>
        <v>41781.921527777777</v>
      </c>
      <c r="U3553" s="7">
        <f>Data[[#This Row],[goal]]*VLOOKUP(Data[[#This Row],[currency]], 'Exchange Rates'!$A$1:$C$14, 3, 0)</f>
        <v>1500</v>
      </c>
      <c r="V3553" s="7">
        <f>Data[[#This Row],[pledged]]*VLOOKUP(Data[[#This Row],[currency]], 'Exchange Rates'!$A$1:$C$14, 3, 0)</f>
        <v>1527.5</v>
      </c>
    </row>
    <row r="3554" spans="1:22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</v>
      </c>
      <c r="P3554" s="7">
        <f t="shared" si="333"/>
        <v>38.65</v>
      </c>
      <c r="Q3554" t="str">
        <f t="shared" si="334"/>
        <v>theater</v>
      </c>
      <c r="R3554" t="str">
        <f t="shared" si="335"/>
        <v>plays</v>
      </c>
      <c r="S3554" s="12">
        <f t="shared" si="330"/>
        <v>41788.587083333332</v>
      </c>
      <c r="T3554" s="12">
        <f t="shared" si="331"/>
        <v>41818.587083333332</v>
      </c>
      <c r="U3554" s="7">
        <f>Data[[#This Row],[goal]]*VLOOKUP(Data[[#This Row],[currency]], 'Exchange Rates'!$A$1:$C$14, 3, 0)</f>
        <v>595.21</v>
      </c>
      <c r="V3554" s="7">
        <f>Data[[#This Row],[pledged]]*VLOOKUP(Data[[#This Row],[currency]], 'Exchange Rates'!$A$1:$C$14, 3, 0)</f>
        <v>595.21</v>
      </c>
    </row>
    <row r="3555" spans="1:22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1.0627272727272727</v>
      </c>
      <c r="P3555" s="7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2">
        <f t="shared" si="330"/>
        <v>42196.028703703705</v>
      </c>
      <c r="T3555" s="12">
        <f t="shared" si="331"/>
        <v>42228</v>
      </c>
      <c r="U3555" s="7">
        <f>Data[[#This Row],[goal]]*VLOOKUP(Data[[#This Row],[currency]], 'Exchange Rates'!$A$1:$C$14, 3, 0)</f>
        <v>5500</v>
      </c>
      <c r="V3555" s="7">
        <f>Data[[#This Row],[pledged]]*VLOOKUP(Data[[#This Row],[currency]], 'Exchange Rates'!$A$1:$C$14, 3, 0)</f>
        <v>5845</v>
      </c>
    </row>
    <row r="3556" spans="1:22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1.1342219999999998</v>
      </c>
      <c r="P3556" s="7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2">
        <f t="shared" si="330"/>
        <v>42016.050451388888</v>
      </c>
      <c r="T3556" s="12">
        <f t="shared" si="331"/>
        <v>42046.708333333328</v>
      </c>
      <c r="U3556" s="7">
        <f>Data[[#This Row],[goal]]*VLOOKUP(Data[[#This Row],[currency]], 'Exchange Rates'!$A$1:$C$14, 3, 0)</f>
        <v>5000</v>
      </c>
      <c r="V3556" s="7">
        <f>Data[[#This Row],[pledged]]*VLOOKUP(Data[[#This Row],[currency]], 'Exchange Rates'!$A$1:$C$14, 3, 0)</f>
        <v>5671.11</v>
      </c>
    </row>
    <row r="3557" spans="1:22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</v>
      </c>
      <c r="P3557" s="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2">
        <f t="shared" si="330"/>
        <v>42661.442060185189</v>
      </c>
      <c r="T3557" s="12">
        <f t="shared" si="331"/>
        <v>42691.483726851846</v>
      </c>
      <c r="U3557" s="7">
        <f>Data[[#This Row],[goal]]*VLOOKUP(Data[[#This Row],[currency]], 'Exchange Rates'!$A$1:$C$14, 3, 0)</f>
        <v>2016</v>
      </c>
      <c r="V3557" s="7">
        <f>Data[[#This Row],[pledged]]*VLOOKUP(Data[[#This Row],[currency]], 'Exchange Rates'!$A$1:$C$14, 3, 0)</f>
        <v>2016</v>
      </c>
    </row>
    <row r="3558" spans="1:22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1.0045454545454546</v>
      </c>
      <c r="P3558" s="7">
        <f t="shared" si="333"/>
        <v>110.5</v>
      </c>
      <c r="Q3558" t="str">
        <f t="shared" si="334"/>
        <v>theater</v>
      </c>
      <c r="R3558" t="str">
        <f t="shared" si="335"/>
        <v>plays</v>
      </c>
      <c r="S3558" s="12">
        <f t="shared" si="330"/>
        <v>41808.649583333332</v>
      </c>
      <c r="T3558" s="12">
        <f t="shared" si="331"/>
        <v>41868.649583333332</v>
      </c>
      <c r="U3558" s="7">
        <f>Data[[#This Row],[goal]]*VLOOKUP(Data[[#This Row],[currency]], 'Exchange Rates'!$A$1:$C$14, 3, 0)</f>
        <v>1694</v>
      </c>
      <c r="V3558" s="7">
        <f>Data[[#This Row],[pledged]]*VLOOKUP(Data[[#This Row],[currency]], 'Exchange Rates'!$A$1:$C$14, 3, 0)</f>
        <v>1701.7</v>
      </c>
    </row>
    <row r="3559" spans="1:22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1.0003599999999999</v>
      </c>
      <c r="P3559" s="7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2">
        <f t="shared" si="330"/>
        <v>41730.276747685188</v>
      </c>
      <c r="T3559" s="12">
        <f t="shared" si="331"/>
        <v>41764.276747685188</v>
      </c>
      <c r="U3559" s="7">
        <f>Data[[#This Row],[goal]]*VLOOKUP(Data[[#This Row],[currency]], 'Exchange Rates'!$A$1:$C$14, 3, 0)</f>
        <v>100000</v>
      </c>
      <c r="V3559" s="7">
        <f>Data[[#This Row],[pledged]]*VLOOKUP(Data[[#This Row],[currency]], 'Exchange Rates'!$A$1:$C$14, 3, 0)</f>
        <v>100036</v>
      </c>
    </row>
    <row r="3560" spans="1:22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1.44</v>
      </c>
      <c r="P3560" s="7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2">
        <f t="shared" si="330"/>
        <v>42139.816840277781</v>
      </c>
      <c r="T3560" s="12">
        <f t="shared" si="331"/>
        <v>42181.875</v>
      </c>
      <c r="U3560" s="7">
        <f>Data[[#This Row],[goal]]*VLOOKUP(Data[[#This Row],[currency]], 'Exchange Rates'!$A$1:$C$14, 3, 0)</f>
        <v>269.5</v>
      </c>
      <c r="V3560" s="7">
        <f>Data[[#This Row],[pledged]]*VLOOKUP(Data[[#This Row],[currency]], 'Exchange Rates'!$A$1:$C$14, 3, 0)</f>
        <v>388.08</v>
      </c>
    </row>
    <row r="3561" spans="1:22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1.0349999999999999</v>
      </c>
      <c r="P3561" s="7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2">
        <f t="shared" si="330"/>
        <v>42194.096157407403</v>
      </c>
      <c r="T3561" s="12">
        <f t="shared" si="331"/>
        <v>42216.373611111107</v>
      </c>
      <c r="U3561" s="7">
        <f>Data[[#This Row],[goal]]*VLOOKUP(Data[[#This Row],[currency]], 'Exchange Rates'!$A$1:$C$14, 3, 0)</f>
        <v>1370</v>
      </c>
      <c r="V3561" s="7">
        <f>Data[[#This Row],[pledged]]*VLOOKUP(Data[[#This Row],[currency]], 'Exchange Rates'!$A$1:$C$14, 3, 0)</f>
        <v>1417.95</v>
      </c>
    </row>
    <row r="3562" spans="1:22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1.0843750000000001</v>
      </c>
      <c r="P3562" s="7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2">
        <f t="shared" si="330"/>
        <v>42115.889652777783</v>
      </c>
      <c r="T3562" s="12">
        <f t="shared" si="331"/>
        <v>42151.114583333328</v>
      </c>
      <c r="U3562" s="7">
        <f>Data[[#This Row],[goal]]*VLOOKUP(Data[[#This Row],[currency]], 'Exchange Rates'!$A$1:$C$14, 3, 0)</f>
        <v>4224</v>
      </c>
      <c r="V3562" s="7">
        <f>Data[[#This Row],[pledged]]*VLOOKUP(Data[[#This Row],[currency]], 'Exchange Rates'!$A$1:$C$14, 3, 0)</f>
        <v>4580.4000000000005</v>
      </c>
    </row>
    <row r="3563" spans="1:22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1.024</v>
      </c>
      <c r="P3563" s="7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2">
        <f t="shared" si="330"/>
        <v>42203.680300925931</v>
      </c>
      <c r="T3563" s="12">
        <f t="shared" si="331"/>
        <v>42221.774999999994</v>
      </c>
      <c r="U3563" s="7">
        <f>Data[[#This Row],[goal]]*VLOOKUP(Data[[#This Row],[currency]], 'Exchange Rates'!$A$1:$C$14, 3, 0)</f>
        <v>2500</v>
      </c>
      <c r="V3563" s="7">
        <f>Data[[#This Row],[pledged]]*VLOOKUP(Data[[#This Row],[currency]], 'Exchange Rates'!$A$1:$C$14, 3, 0)</f>
        <v>2560</v>
      </c>
    </row>
    <row r="3564" spans="1:22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1.4888888888888889</v>
      </c>
      <c r="P3564" s="7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2">
        <f t="shared" si="330"/>
        <v>42433.761886574073</v>
      </c>
      <c r="T3564" s="12">
        <f t="shared" si="331"/>
        <v>42442.916666666672</v>
      </c>
      <c r="U3564" s="7">
        <f>Data[[#This Row],[goal]]*VLOOKUP(Data[[#This Row],[currency]], 'Exchange Rates'!$A$1:$C$14, 3, 0)</f>
        <v>242.55</v>
      </c>
      <c r="V3564" s="7">
        <f>Data[[#This Row],[pledged]]*VLOOKUP(Data[[#This Row],[currency]], 'Exchange Rates'!$A$1:$C$14, 3, 0)</f>
        <v>361.13</v>
      </c>
    </row>
    <row r="3565" spans="1:22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1.0549000000000002</v>
      </c>
      <c r="P3565" s="7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2">
        <f t="shared" si="330"/>
        <v>42555.671944444446</v>
      </c>
      <c r="T3565" s="12">
        <f t="shared" si="331"/>
        <v>42583.791666666672</v>
      </c>
      <c r="U3565" s="7">
        <f>Data[[#This Row],[goal]]*VLOOKUP(Data[[#This Row],[currency]], 'Exchange Rates'!$A$1:$C$14, 3, 0)</f>
        <v>385</v>
      </c>
      <c r="V3565" s="7">
        <f>Data[[#This Row],[pledged]]*VLOOKUP(Data[[#This Row],[currency]], 'Exchange Rates'!$A$1:$C$14, 3, 0)</f>
        <v>406.13650000000007</v>
      </c>
    </row>
    <row r="3566" spans="1:22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1.0049999999999999</v>
      </c>
      <c r="P3566" s="7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2">
        <f t="shared" si="330"/>
        <v>42236.623252314821</v>
      </c>
      <c r="T3566" s="12">
        <f t="shared" si="331"/>
        <v>42282.666666666672</v>
      </c>
      <c r="U3566" s="7">
        <f>Data[[#This Row],[goal]]*VLOOKUP(Data[[#This Row],[currency]], 'Exchange Rates'!$A$1:$C$14, 3, 0)</f>
        <v>770</v>
      </c>
      <c r="V3566" s="7">
        <f>Data[[#This Row],[pledged]]*VLOOKUP(Data[[#This Row],[currency]], 'Exchange Rates'!$A$1:$C$14, 3, 0)</f>
        <v>773.85</v>
      </c>
    </row>
    <row r="3567" spans="1:22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1.3055555555555556</v>
      </c>
      <c r="P3567" s="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2">
        <f t="shared" si="330"/>
        <v>41974.743148148147</v>
      </c>
      <c r="T3567" s="12">
        <f t="shared" si="331"/>
        <v>42004.743148148147</v>
      </c>
      <c r="U3567" s="7">
        <f>Data[[#This Row],[goal]]*VLOOKUP(Data[[#This Row],[currency]], 'Exchange Rates'!$A$1:$C$14, 3, 0)</f>
        <v>900</v>
      </c>
      <c r="V3567" s="7">
        <f>Data[[#This Row],[pledged]]*VLOOKUP(Data[[#This Row],[currency]], 'Exchange Rates'!$A$1:$C$14, 3, 0)</f>
        <v>1175</v>
      </c>
    </row>
    <row r="3568" spans="1:22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1.0475000000000001</v>
      </c>
      <c r="P3568" s="7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2">
        <f t="shared" si="330"/>
        <v>41997.507905092592</v>
      </c>
      <c r="T3568" s="12">
        <f t="shared" si="331"/>
        <v>42027.507905092592</v>
      </c>
      <c r="U3568" s="7">
        <f>Data[[#This Row],[goal]]*VLOOKUP(Data[[#This Row],[currency]], 'Exchange Rates'!$A$1:$C$14, 3, 0)</f>
        <v>1540</v>
      </c>
      <c r="V3568" s="7">
        <f>Data[[#This Row],[pledged]]*VLOOKUP(Data[[#This Row],[currency]], 'Exchange Rates'!$A$1:$C$14, 3, 0)</f>
        <v>1613.15</v>
      </c>
    </row>
    <row r="3569" spans="1:22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1.0880000000000001</v>
      </c>
      <c r="P3569" s="7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2">
        <f t="shared" si="330"/>
        <v>42135.810694444444</v>
      </c>
      <c r="T3569" s="12">
        <f t="shared" si="331"/>
        <v>42165.810694444444</v>
      </c>
      <c r="U3569" s="7">
        <f>Data[[#This Row],[goal]]*VLOOKUP(Data[[#This Row],[currency]], 'Exchange Rates'!$A$1:$C$14, 3, 0)</f>
        <v>770</v>
      </c>
      <c r="V3569" s="7">
        <f>Data[[#This Row],[pledged]]*VLOOKUP(Data[[#This Row],[currency]], 'Exchange Rates'!$A$1:$C$14, 3, 0)</f>
        <v>837.76</v>
      </c>
    </row>
    <row r="3570" spans="1:22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1.1100000000000001</v>
      </c>
      <c r="P3570" s="7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2">
        <f t="shared" si="330"/>
        <v>41869.740671296298</v>
      </c>
      <c r="T3570" s="12">
        <f t="shared" si="331"/>
        <v>41899.740671296298</v>
      </c>
      <c r="U3570" s="7">
        <f>Data[[#This Row],[goal]]*VLOOKUP(Data[[#This Row],[currency]], 'Exchange Rates'!$A$1:$C$14, 3, 0)</f>
        <v>1000</v>
      </c>
      <c r="V3570" s="7">
        <f>Data[[#This Row],[pledged]]*VLOOKUP(Data[[#This Row],[currency]], 'Exchange Rates'!$A$1:$C$14, 3, 0)</f>
        <v>1110</v>
      </c>
    </row>
    <row r="3571" spans="1:22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1.0047999999999999</v>
      </c>
      <c r="P3571" s="7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2">
        <f t="shared" si="330"/>
        <v>41982.688611111109</v>
      </c>
      <c r="T3571" s="12">
        <f t="shared" si="331"/>
        <v>42012.688611111109</v>
      </c>
      <c r="U3571" s="7">
        <f>Data[[#This Row],[goal]]*VLOOKUP(Data[[#This Row],[currency]], 'Exchange Rates'!$A$1:$C$14, 3, 0)</f>
        <v>5000</v>
      </c>
      <c r="V3571" s="7">
        <f>Data[[#This Row],[pledged]]*VLOOKUP(Data[[#This Row],[currency]], 'Exchange Rates'!$A$1:$C$14, 3, 0)</f>
        <v>5024</v>
      </c>
    </row>
    <row r="3572" spans="1:22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1.1435</v>
      </c>
      <c r="P3572" s="7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2">
        <f t="shared" si="330"/>
        <v>41976.331979166673</v>
      </c>
      <c r="T3572" s="12">
        <f t="shared" si="331"/>
        <v>42004.291666666672</v>
      </c>
      <c r="U3572" s="7">
        <f>Data[[#This Row],[goal]]*VLOOKUP(Data[[#This Row],[currency]], 'Exchange Rates'!$A$1:$C$14, 3, 0)</f>
        <v>2000</v>
      </c>
      <c r="V3572" s="7">
        <f>Data[[#This Row],[pledged]]*VLOOKUP(Data[[#This Row],[currency]], 'Exchange Rates'!$A$1:$C$14, 3, 0)</f>
        <v>2287</v>
      </c>
    </row>
    <row r="3573" spans="1:22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1.2206666666666666</v>
      </c>
      <c r="P3573" s="7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2">
        <f t="shared" si="330"/>
        <v>41912.858946759261</v>
      </c>
      <c r="T3573" s="12">
        <f t="shared" si="331"/>
        <v>41942.858946759261</v>
      </c>
      <c r="U3573" s="7">
        <f>Data[[#This Row],[goal]]*VLOOKUP(Data[[#This Row],[currency]], 'Exchange Rates'!$A$1:$C$14, 3, 0)</f>
        <v>1155</v>
      </c>
      <c r="V3573" s="7">
        <f>Data[[#This Row],[pledged]]*VLOOKUP(Data[[#This Row],[currency]], 'Exchange Rates'!$A$1:$C$14, 3, 0)</f>
        <v>1409.8700000000001</v>
      </c>
    </row>
    <row r="3574" spans="1:22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</v>
      </c>
      <c r="P3574" s="7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2">
        <f t="shared" si="330"/>
        <v>42146.570393518516</v>
      </c>
      <c r="T3574" s="12">
        <f t="shared" si="331"/>
        <v>42176.570393518516</v>
      </c>
      <c r="U3574" s="7">
        <f>Data[[#This Row],[goal]]*VLOOKUP(Data[[#This Row],[currency]], 'Exchange Rates'!$A$1:$C$14, 3, 0)</f>
        <v>385</v>
      </c>
      <c r="V3574" s="7">
        <f>Data[[#This Row],[pledged]]*VLOOKUP(Data[[#This Row],[currency]], 'Exchange Rates'!$A$1:$C$14, 3, 0)</f>
        <v>385</v>
      </c>
    </row>
    <row r="3575" spans="1:22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1.028</v>
      </c>
      <c r="P3575" s="7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2">
        <f t="shared" si="330"/>
        <v>41921.375532407408</v>
      </c>
      <c r="T3575" s="12">
        <f t="shared" si="331"/>
        <v>41951.417199074072</v>
      </c>
      <c r="U3575" s="7">
        <f>Data[[#This Row],[goal]]*VLOOKUP(Data[[#This Row],[currency]], 'Exchange Rates'!$A$1:$C$14, 3, 0)</f>
        <v>2310</v>
      </c>
      <c r="V3575" s="7">
        <f>Data[[#This Row],[pledged]]*VLOOKUP(Data[[#This Row],[currency]], 'Exchange Rates'!$A$1:$C$14, 3, 0)</f>
        <v>2374.6799999999998</v>
      </c>
    </row>
    <row r="3576" spans="1:22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1.0612068965517241</v>
      </c>
      <c r="P3576" s="7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2">
        <f t="shared" si="330"/>
        <v>41926.942685185182</v>
      </c>
      <c r="T3576" s="12">
        <f t="shared" si="331"/>
        <v>41956.984351851846</v>
      </c>
      <c r="U3576" s="7">
        <f>Data[[#This Row],[goal]]*VLOOKUP(Data[[#This Row],[currency]], 'Exchange Rates'!$A$1:$C$14, 3, 0)</f>
        <v>5800</v>
      </c>
      <c r="V3576" s="7">
        <f>Data[[#This Row],[pledged]]*VLOOKUP(Data[[#This Row],[currency]], 'Exchange Rates'!$A$1:$C$14, 3, 0)</f>
        <v>6155</v>
      </c>
    </row>
    <row r="3577" spans="1:22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1.0133000000000001</v>
      </c>
      <c r="P3577" s="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2">
        <f t="shared" si="330"/>
        <v>42561.783877314811</v>
      </c>
      <c r="T3577" s="12">
        <f t="shared" si="331"/>
        <v>42593.165972222225</v>
      </c>
      <c r="U3577" s="7">
        <f>Data[[#This Row],[goal]]*VLOOKUP(Data[[#This Row],[currency]], 'Exchange Rates'!$A$1:$C$14, 3, 0)</f>
        <v>10000</v>
      </c>
      <c r="V3577" s="7">
        <f>Data[[#This Row],[pledged]]*VLOOKUP(Data[[#This Row],[currency]], 'Exchange Rates'!$A$1:$C$14, 3, 0)</f>
        <v>10133</v>
      </c>
    </row>
    <row r="3578" spans="1:22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</v>
      </c>
      <c r="P3578" s="7">
        <f t="shared" si="333"/>
        <v>20</v>
      </c>
      <c r="Q3578" t="str">
        <f t="shared" si="334"/>
        <v>theater</v>
      </c>
      <c r="R3578" t="str">
        <f t="shared" si="335"/>
        <v>plays</v>
      </c>
      <c r="S3578" s="12">
        <f t="shared" si="330"/>
        <v>42649.54923611111</v>
      </c>
      <c r="T3578" s="12">
        <f t="shared" si="331"/>
        <v>42709.590902777782</v>
      </c>
      <c r="U3578" s="7">
        <f>Data[[#This Row],[goal]]*VLOOKUP(Data[[#This Row],[currency]], 'Exchange Rates'!$A$1:$C$14, 3, 0)</f>
        <v>100</v>
      </c>
      <c r="V3578" s="7">
        <f>Data[[#This Row],[pledged]]*VLOOKUP(Data[[#This Row],[currency]], 'Exchange Rates'!$A$1:$C$14, 3, 0)</f>
        <v>100</v>
      </c>
    </row>
    <row r="3579" spans="1:22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1.3</v>
      </c>
      <c r="P3579" s="7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2">
        <f t="shared" si="330"/>
        <v>42093.786840277782</v>
      </c>
      <c r="T3579" s="12">
        <f t="shared" si="331"/>
        <v>42120.26944444445</v>
      </c>
      <c r="U3579" s="7">
        <f>Data[[#This Row],[goal]]*VLOOKUP(Data[[#This Row],[currency]], 'Exchange Rates'!$A$1:$C$14, 3, 0)</f>
        <v>600</v>
      </c>
      <c r="V3579" s="7">
        <f>Data[[#This Row],[pledged]]*VLOOKUP(Data[[#This Row],[currency]], 'Exchange Rates'!$A$1:$C$14, 3, 0)</f>
        <v>780</v>
      </c>
    </row>
    <row r="3580" spans="1:22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1.0001333333333333</v>
      </c>
      <c r="P3580" s="7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2">
        <f t="shared" si="330"/>
        <v>42460.733530092592</v>
      </c>
      <c r="T3580" s="12">
        <f t="shared" si="331"/>
        <v>42490.733530092592</v>
      </c>
      <c r="U3580" s="7">
        <f>Data[[#This Row],[goal]]*VLOOKUP(Data[[#This Row],[currency]], 'Exchange Rates'!$A$1:$C$14, 3, 0)</f>
        <v>1155</v>
      </c>
      <c r="V3580" s="7">
        <f>Data[[#This Row],[pledged]]*VLOOKUP(Data[[#This Row],[currency]], 'Exchange Rates'!$A$1:$C$14, 3, 0)</f>
        <v>1155.154</v>
      </c>
    </row>
    <row r="3581" spans="1:22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</v>
      </c>
      <c r="P3581" s="7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2">
        <f t="shared" si="330"/>
        <v>42430.762222222227</v>
      </c>
      <c r="T3581" s="12">
        <f t="shared" si="331"/>
        <v>42460.720555555556</v>
      </c>
      <c r="U3581" s="7">
        <f>Data[[#This Row],[goal]]*VLOOKUP(Data[[#This Row],[currency]], 'Exchange Rates'!$A$1:$C$14, 3, 0)</f>
        <v>385</v>
      </c>
      <c r="V3581" s="7">
        <f>Data[[#This Row],[pledged]]*VLOOKUP(Data[[#This Row],[currency]], 'Exchange Rates'!$A$1:$C$14, 3, 0)</f>
        <v>385</v>
      </c>
    </row>
    <row r="3582" spans="1:22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1.1388888888888888</v>
      </c>
      <c r="P3582" s="7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2">
        <f t="shared" si="330"/>
        <v>42026.176180555558</v>
      </c>
      <c r="T3582" s="12">
        <f t="shared" si="331"/>
        <v>42064.207638888889</v>
      </c>
      <c r="U3582" s="7">
        <f>Data[[#This Row],[goal]]*VLOOKUP(Data[[#This Row],[currency]], 'Exchange Rates'!$A$1:$C$14, 3, 0)</f>
        <v>900</v>
      </c>
      <c r="V3582" s="7">
        <f>Data[[#This Row],[pledged]]*VLOOKUP(Data[[#This Row],[currency]], 'Exchange Rates'!$A$1:$C$14, 3, 0)</f>
        <v>1025</v>
      </c>
    </row>
    <row r="3583" spans="1:22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</v>
      </c>
      <c r="P3583" s="7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2">
        <f t="shared" si="330"/>
        <v>41836.471180555556</v>
      </c>
      <c r="T3583" s="12">
        <f t="shared" si="331"/>
        <v>41850.471180555556</v>
      </c>
      <c r="U3583" s="7">
        <f>Data[[#This Row],[goal]]*VLOOKUP(Data[[#This Row],[currency]], 'Exchange Rates'!$A$1:$C$14, 3, 0)</f>
        <v>1155</v>
      </c>
      <c r="V3583" s="7">
        <f>Data[[#This Row],[pledged]]*VLOOKUP(Data[[#This Row],[currency]], 'Exchange Rates'!$A$1:$C$14, 3, 0)</f>
        <v>1155</v>
      </c>
    </row>
    <row r="3584" spans="1:22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2.87</v>
      </c>
      <c r="P3584" s="7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2">
        <f t="shared" si="330"/>
        <v>42451.095856481479</v>
      </c>
      <c r="T3584" s="12">
        <f t="shared" si="331"/>
        <v>42465.095856481479</v>
      </c>
      <c r="U3584" s="7">
        <f>Data[[#This Row],[goal]]*VLOOKUP(Data[[#This Row],[currency]], 'Exchange Rates'!$A$1:$C$14, 3, 0)</f>
        <v>1000</v>
      </c>
      <c r="V3584" s="7">
        <f>Data[[#This Row],[pledged]]*VLOOKUP(Data[[#This Row],[currency]], 'Exchange Rates'!$A$1:$C$14, 3, 0)</f>
        <v>2870</v>
      </c>
    </row>
    <row r="3585" spans="1:22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1.085</v>
      </c>
      <c r="P3585" s="7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2">
        <f t="shared" si="330"/>
        <v>42418.425983796296</v>
      </c>
      <c r="T3585" s="12">
        <f t="shared" si="331"/>
        <v>42478.384317129632</v>
      </c>
      <c r="U3585" s="7">
        <f>Data[[#This Row],[goal]]*VLOOKUP(Data[[#This Row],[currency]], 'Exchange Rates'!$A$1:$C$14, 3, 0)</f>
        <v>3000</v>
      </c>
      <c r="V3585" s="7">
        <f>Data[[#This Row],[pledged]]*VLOOKUP(Data[[#This Row],[currency]], 'Exchange Rates'!$A$1:$C$14, 3, 0)</f>
        <v>3255</v>
      </c>
    </row>
    <row r="3586" spans="1:22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1.155</v>
      </c>
      <c r="P3586" s="7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2">
        <f t="shared" ref="S3586:S3649" si="336">(((J3586/60)/60)/24)+DATE(1970,1,1)</f>
        <v>42168.316481481481</v>
      </c>
      <c r="T3586" s="12">
        <f t="shared" ref="T3586:T3649" si="337">(((I3586/60)/60)/24)+DATE(1970,1,1)</f>
        <v>42198.316481481481</v>
      </c>
      <c r="U3586" s="7">
        <f>Data[[#This Row],[goal]]*VLOOKUP(Data[[#This Row],[currency]], 'Exchange Rates'!$A$1:$C$14, 3, 0)</f>
        <v>2310</v>
      </c>
      <c r="V3586" s="7">
        <f>Data[[#This Row],[pledged]]*VLOOKUP(Data[[#This Row],[currency]], 'Exchange Rates'!$A$1:$C$14, 3, 0)</f>
        <v>2668.05</v>
      </c>
    </row>
    <row r="3587" spans="1:22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E3587/D3587</f>
        <v>1.1911764705882353</v>
      </c>
      <c r="P3587" s="7">
        <f t="shared" ref="P3587:P3650" si="339">IF(L3587 = 0, 0, E3587/L3587)</f>
        <v>176.08695652173913</v>
      </c>
      <c r="Q3587" t="str">
        <f t="shared" ref="Q3587:Q3650" si="340">MID(N3587, 1, FIND("/", N3587)-1)</f>
        <v>theater</v>
      </c>
      <c r="R3587" t="str">
        <f t="shared" ref="R3587:R3650" si="341">MID(N3587,  FIND("/", N3587)+1, 100)</f>
        <v>plays</v>
      </c>
      <c r="S3587" s="12">
        <f t="shared" si="336"/>
        <v>41964.716319444444</v>
      </c>
      <c r="T3587" s="12">
        <f t="shared" si="337"/>
        <v>41994.716319444444</v>
      </c>
      <c r="U3587" s="7">
        <f>Data[[#This Row],[goal]]*VLOOKUP(Data[[#This Row],[currency]], 'Exchange Rates'!$A$1:$C$14, 3, 0)</f>
        <v>3400</v>
      </c>
      <c r="V3587" s="7">
        <f>Data[[#This Row],[pledged]]*VLOOKUP(Data[[#This Row],[currency]], 'Exchange Rates'!$A$1:$C$14, 3, 0)</f>
        <v>4050</v>
      </c>
    </row>
    <row r="3588" spans="1:22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1.0942666666666667</v>
      </c>
      <c r="P3588" s="7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2">
        <f t="shared" si="336"/>
        <v>42576.697569444441</v>
      </c>
      <c r="T3588" s="12">
        <f t="shared" si="337"/>
        <v>42636.697569444441</v>
      </c>
      <c r="U3588" s="7">
        <f>Data[[#This Row],[goal]]*VLOOKUP(Data[[#This Row],[currency]], 'Exchange Rates'!$A$1:$C$14, 3, 0)</f>
        <v>7500</v>
      </c>
      <c r="V3588" s="7">
        <f>Data[[#This Row],[pledged]]*VLOOKUP(Data[[#This Row],[currency]], 'Exchange Rates'!$A$1:$C$14, 3, 0)</f>
        <v>8207</v>
      </c>
    </row>
    <row r="3589" spans="1:22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1.266</v>
      </c>
      <c r="P3589" s="7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2">
        <f t="shared" si="336"/>
        <v>42503.539976851855</v>
      </c>
      <c r="T3589" s="12">
        <f t="shared" si="337"/>
        <v>42548.791666666672</v>
      </c>
      <c r="U3589" s="7">
        <f>Data[[#This Row],[goal]]*VLOOKUP(Data[[#This Row],[currency]], 'Exchange Rates'!$A$1:$C$14, 3, 0)</f>
        <v>385</v>
      </c>
      <c r="V3589" s="7">
        <f>Data[[#This Row],[pledged]]*VLOOKUP(Data[[#This Row],[currency]], 'Exchange Rates'!$A$1:$C$14, 3, 0)</f>
        <v>487.41</v>
      </c>
    </row>
    <row r="3590" spans="1:22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1.0049999999999999</v>
      </c>
      <c r="P3590" s="7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2">
        <f t="shared" si="336"/>
        <v>42101.828819444447</v>
      </c>
      <c r="T3590" s="12">
        <f t="shared" si="337"/>
        <v>42123.958333333328</v>
      </c>
      <c r="U3590" s="7">
        <f>Data[[#This Row],[goal]]*VLOOKUP(Data[[#This Row],[currency]], 'Exchange Rates'!$A$1:$C$14, 3, 0)</f>
        <v>154</v>
      </c>
      <c r="V3590" s="7">
        <f>Data[[#This Row],[pledged]]*VLOOKUP(Data[[#This Row],[currency]], 'Exchange Rates'!$A$1:$C$14, 3, 0)</f>
        <v>154.77000000000001</v>
      </c>
    </row>
    <row r="3591" spans="1:22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1.2749999999999999</v>
      </c>
      <c r="P3591" s="7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2">
        <f t="shared" si="336"/>
        <v>42125.647534722222</v>
      </c>
      <c r="T3591" s="12">
        <f t="shared" si="337"/>
        <v>42150.647534722222</v>
      </c>
      <c r="U3591" s="7">
        <f>Data[[#This Row],[goal]]*VLOOKUP(Data[[#This Row],[currency]], 'Exchange Rates'!$A$1:$C$14, 3, 0)</f>
        <v>4000</v>
      </c>
      <c r="V3591" s="7">
        <f>Data[[#This Row],[pledged]]*VLOOKUP(Data[[#This Row],[currency]], 'Exchange Rates'!$A$1:$C$14, 3, 0)</f>
        <v>5100</v>
      </c>
    </row>
    <row r="3592" spans="1:22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1.0005999999999999</v>
      </c>
      <c r="P3592" s="7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2">
        <f t="shared" si="336"/>
        <v>41902.333726851852</v>
      </c>
      <c r="T3592" s="12">
        <f t="shared" si="337"/>
        <v>41932.333726851852</v>
      </c>
      <c r="U3592" s="7">
        <f>Data[[#This Row],[goal]]*VLOOKUP(Data[[#This Row],[currency]], 'Exchange Rates'!$A$1:$C$14, 3, 0)</f>
        <v>3850</v>
      </c>
      <c r="V3592" s="7">
        <f>Data[[#This Row],[pledged]]*VLOOKUP(Data[[#This Row],[currency]], 'Exchange Rates'!$A$1:$C$14, 3, 0)</f>
        <v>3852.31</v>
      </c>
    </row>
    <row r="3593" spans="1:22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1.75</v>
      </c>
      <c r="P3593" s="7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2">
        <f t="shared" si="336"/>
        <v>42003.948425925926</v>
      </c>
      <c r="T3593" s="12">
        <f t="shared" si="337"/>
        <v>42028.207638888889</v>
      </c>
      <c r="U3593" s="7">
        <f>Data[[#This Row],[goal]]*VLOOKUP(Data[[#This Row],[currency]], 'Exchange Rates'!$A$1:$C$14, 3, 0)</f>
        <v>700</v>
      </c>
      <c r="V3593" s="7">
        <f>Data[[#This Row],[pledged]]*VLOOKUP(Data[[#This Row],[currency]], 'Exchange Rates'!$A$1:$C$14, 3, 0)</f>
        <v>1225</v>
      </c>
    </row>
    <row r="3594" spans="1:22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1.2725</v>
      </c>
      <c r="P3594" s="7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2">
        <f t="shared" si="336"/>
        <v>41988.829942129625</v>
      </c>
      <c r="T3594" s="12">
        <f t="shared" si="337"/>
        <v>42046.207638888889</v>
      </c>
      <c r="U3594" s="7">
        <f>Data[[#This Row],[goal]]*VLOOKUP(Data[[#This Row],[currency]], 'Exchange Rates'!$A$1:$C$14, 3, 0)</f>
        <v>2000</v>
      </c>
      <c r="V3594" s="7">
        <f>Data[[#This Row],[pledged]]*VLOOKUP(Data[[#This Row],[currency]], 'Exchange Rates'!$A$1:$C$14, 3, 0)</f>
        <v>2545</v>
      </c>
    </row>
    <row r="3595" spans="1:22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1.1063333333333334</v>
      </c>
      <c r="P3595" s="7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2">
        <f t="shared" si="336"/>
        <v>41974.898599537039</v>
      </c>
      <c r="T3595" s="12">
        <f t="shared" si="337"/>
        <v>42009.851388888885</v>
      </c>
      <c r="U3595" s="7">
        <f>Data[[#This Row],[goal]]*VLOOKUP(Data[[#This Row],[currency]], 'Exchange Rates'!$A$1:$C$14, 3, 0)</f>
        <v>3000</v>
      </c>
      <c r="V3595" s="7">
        <f>Data[[#This Row],[pledged]]*VLOOKUP(Data[[#This Row],[currency]], 'Exchange Rates'!$A$1:$C$14, 3, 0)</f>
        <v>3319</v>
      </c>
    </row>
    <row r="3596" spans="1:22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1.2593749999999999</v>
      </c>
      <c r="P3596" s="7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2">
        <f t="shared" si="336"/>
        <v>42592.066921296297</v>
      </c>
      <c r="T3596" s="12">
        <f t="shared" si="337"/>
        <v>42617.066921296297</v>
      </c>
      <c r="U3596" s="7">
        <f>Data[[#This Row],[goal]]*VLOOKUP(Data[[#This Row],[currency]], 'Exchange Rates'!$A$1:$C$14, 3, 0)</f>
        <v>1600</v>
      </c>
      <c r="V3596" s="7">
        <f>Data[[#This Row],[pledged]]*VLOOKUP(Data[[#This Row],[currency]], 'Exchange Rates'!$A$1:$C$14, 3, 0)</f>
        <v>2015</v>
      </c>
    </row>
    <row r="3597" spans="1:22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1.1850000000000001</v>
      </c>
      <c r="P3597" s="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2">
        <f t="shared" si="336"/>
        <v>42050.008368055554</v>
      </c>
      <c r="T3597" s="12">
        <f t="shared" si="337"/>
        <v>42076.290972222225</v>
      </c>
      <c r="U3597" s="7">
        <f>Data[[#This Row],[goal]]*VLOOKUP(Data[[#This Row],[currency]], 'Exchange Rates'!$A$1:$C$14, 3, 0)</f>
        <v>2600</v>
      </c>
      <c r="V3597" s="7">
        <f>Data[[#This Row],[pledged]]*VLOOKUP(Data[[#This Row],[currency]], 'Exchange Rates'!$A$1:$C$14, 3, 0)</f>
        <v>3081</v>
      </c>
    </row>
    <row r="3598" spans="1:22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1.0772727272727274</v>
      </c>
      <c r="P3598" s="7">
        <f t="shared" si="339"/>
        <v>79</v>
      </c>
      <c r="Q3598" t="str">
        <f t="shared" si="340"/>
        <v>theater</v>
      </c>
      <c r="R3598" t="str">
        <f t="shared" si="341"/>
        <v>plays</v>
      </c>
      <c r="S3598" s="12">
        <f t="shared" si="336"/>
        <v>41856.715069444443</v>
      </c>
      <c r="T3598" s="12">
        <f t="shared" si="337"/>
        <v>41877.715069444443</v>
      </c>
      <c r="U3598" s="7">
        <f>Data[[#This Row],[goal]]*VLOOKUP(Data[[#This Row],[currency]], 'Exchange Rates'!$A$1:$C$14, 3, 0)</f>
        <v>1452</v>
      </c>
      <c r="V3598" s="7">
        <f>Data[[#This Row],[pledged]]*VLOOKUP(Data[[#This Row],[currency]], 'Exchange Rates'!$A$1:$C$14, 3, 0)</f>
        <v>1564.2</v>
      </c>
    </row>
    <row r="3599" spans="1:22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1.026</v>
      </c>
      <c r="P3599" s="7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2">
        <f t="shared" si="336"/>
        <v>42417.585532407407</v>
      </c>
      <c r="T3599" s="12">
        <f t="shared" si="337"/>
        <v>42432.249305555553</v>
      </c>
      <c r="U3599" s="7">
        <f>Data[[#This Row],[goal]]*VLOOKUP(Data[[#This Row],[currency]], 'Exchange Rates'!$A$1:$C$14, 3, 0)</f>
        <v>2500</v>
      </c>
      <c r="V3599" s="7">
        <f>Data[[#This Row],[pledged]]*VLOOKUP(Data[[#This Row],[currency]], 'Exchange Rates'!$A$1:$C$14, 3, 0)</f>
        <v>2565</v>
      </c>
    </row>
    <row r="3600" spans="1:22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1.101</v>
      </c>
      <c r="P3600" s="7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2">
        <f t="shared" si="336"/>
        <v>41866.79886574074</v>
      </c>
      <c r="T3600" s="12">
        <f t="shared" si="337"/>
        <v>41885.207638888889</v>
      </c>
      <c r="U3600" s="7">
        <f>Data[[#This Row],[goal]]*VLOOKUP(Data[[#This Row],[currency]], 'Exchange Rates'!$A$1:$C$14, 3, 0)</f>
        <v>1000</v>
      </c>
      <c r="V3600" s="7">
        <f>Data[[#This Row],[pledged]]*VLOOKUP(Data[[#This Row],[currency]], 'Exchange Rates'!$A$1:$C$14, 3, 0)</f>
        <v>1101</v>
      </c>
    </row>
    <row r="3601" spans="1:22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2.02</v>
      </c>
      <c r="P3601" s="7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2">
        <f t="shared" si="336"/>
        <v>42220.79487268519</v>
      </c>
      <c r="T3601" s="12">
        <f t="shared" si="337"/>
        <v>42246</v>
      </c>
      <c r="U3601" s="7">
        <f>Data[[#This Row],[goal]]*VLOOKUP(Data[[#This Row],[currency]], 'Exchange Rates'!$A$1:$C$14, 3, 0)</f>
        <v>500</v>
      </c>
      <c r="V3601" s="7">
        <f>Data[[#This Row],[pledged]]*VLOOKUP(Data[[#This Row],[currency]], 'Exchange Rates'!$A$1:$C$14, 3, 0)</f>
        <v>1010</v>
      </c>
    </row>
    <row r="3602" spans="1:22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1.3</v>
      </c>
      <c r="P3602" s="7">
        <f t="shared" si="339"/>
        <v>3.25</v>
      </c>
      <c r="Q3602" t="str">
        <f t="shared" si="340"/>
        <v>theater</v>
      </c>
      <c r="R3602" t="str">
        <f t="shared" si="341"/>
        <v>plays</v>
      </c>
      <c r="S3602" s="12">
        <f t="shared" si="336"/>
        <v>42628.849120370374</v>
      </c>
      <c r="T3602" s="12">
        <f t="shared" si="337"/>
        <v>42656.849120370374</v>
      </c>
      <c r="U3602" s="7">
        <f>Data[[#This Row],[goal]]*VLOOKUP(Data[[#This Row],[currency]], 'Exchange Rates'!$A$1:$C$14, 3, 0)</f>
        <v>10</v>
      </c>
      <c r="V3602" s="7">
        <f>Data[[#This Row],[pledged]]*VLOOKUP(Data[[#This Row],[currency]], 'Exchange Rates'!$A$1:$C$14, 3, 0)</f>
        <v>13</v>
      </c>
    </row>
    <row r="3603" spans="1:22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1.0435000000000001</v>
      </c>
      <c r="P3603" s="7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2">
        <f t="shared" si="336"/>
        <v>41990.99863425926</v>
      </c>
      <c r="T3603" s="12">
        <f t="shared" si="337"/>
        <v>42020.99863425926</v>
      </c>
      <c r="U3603" s="7">
        <f>Data[[#This Row],[goal]]*VLOOKUP(Data[[#This Row],[currency]], 'Exchange Rates'!$A$1:$C$14, 3, 0)</f>
        <v>1540</v>
      </c>
      <c r="V3603" s="7">
        <f>Data[[#This Row],[pledged]]*VLOOKUP(Data[[#This Row],[currency]], 'Exchange Rates'!$A$1:$C$14, 3, 0)</f>
        <v>1606.99</v>
      </c>
    </row>
    <row r="3604" spans="1:22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1.0004999999999999</v>
      </c>
      <c r="P3604" s="7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2">
        <f t="shared" si="336"/>
        <v>42447.894432870366</v>
      </c>
      <c r="T3604" s="12">
        <f t="shared" si="337"/>
        <v>42507.894432870366</v>
      </c>
      <c r="U3604" s="7">
        <f>Data[[#This Row],[goal]]*VLOOKUP(Data[[#This Row],[currency]], 'Exchange Rates'!$A$1:$C$14, 3, 0)</f>
        <v>4000</v>
      </c>
      <c r="V3604" s="7">
        <f>Data[[#This Row],[pledged]]*VLOOKUP(Data[[#This Row],[currency]], 'Exchange Rates'!$A$1:$C$14, 3, 0)</f>
        <v>4002</v>
      </c>
    </row>
    <row r="3605" spans="1:22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1.7066666666666668</v>
      </c>
      <c r="P3605" s="7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2">
        <f t="shared" si="336"/>
        <v>42283.864351851851</v>
      </c>
      <c r="T3605" s="12">
        <f t="shared" si="337"/>
        <v>42313.906018518523</v>
      </c>
      <c r="U3605" s="7">
        <f>Data[[#This Row],[goal]]*VLOOKUP(Data[[#This Row],[currency]], 'Exchange Rates'!$A$1:$C$14, 3, 0)</f>
        <v>1500</v>
      </c>
      <c r="V3605" s="7">
        <f>Data[[#This Row],[pledged]]*VLOOKUP(Data[[#This Row],[currency]], 'Exchange Rates'!$A$1:$C$14, 3, 0)</f>
        <v>2560</v>
      </c>
    </row>
    <row r="3606" spans="1:22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1.1283333333333334</v>
      </c>
      <c r="P3606" s="7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2">
        <f t="shared" si="336"/>
        <v>42483.015694444446</v>
      </c>
      <c r="T3606" s="12">
        <f t="shared" si="337"/>
        <v>42489.290972222225</v>
      </c>
      <c r="U3606" s="7">
        <f>Data[[#This Row],[goal]]*VLOOKUP(Data[[#This Row],[currency]], 'Exchange Rates'!$A$1:$C$14, 3, 0)</f>
        <v>3000</v>
      </c>
      <c r="V3606" s="7">
        <f>Data[[#This Row],[pledged]]*VLOOKUP(Data[[#This Row],[currency]], 'Exchange Rates'!$A$1:$C$14, 3, 0)</f>
        <v>3385</v>
      </c>
    </row>
    <row r="3607" spans="1:22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1.84</v>
      </c>
      <c r="P3607" s="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2">
        <f t="shared" si="336"/>
        <v>42383.793124999997</v>
      </c>
      <c r="T3607" s="12">
        <f t="shared" si="337"/>
        <v>42413.793124999997</v>
      </c>
      <c r="U3607" s="7">
        <f>Data[[#This Row],[goal]]*VLOOKUP(Data[[#This Row],[currency]], 'Exchange Rates'!$A$1:$C$14, 3, 0)</f>
        <v>192.5</v>
      </c>
      <c r="V3607" s="7">
        <f>Data[[#This Row],[pledged]]*VLOOKUP(Data[[#This Row],[currency]], 'Exchange Rates'!$A$1:$C$14, 3, 0)</f>
        <v>354.2</v>
      </c>
    </row>
    <row r="3608" spans="1:22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1.3026666666666666</v>
      </c>
      <c r="P3608" s="7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2">
        <f t="shared" si="336"/>
        <v>42566.604826388888</v>
      </c>
      <c r="T3608" s="12">
        <f t="shared" si="337"/>
        <v>42596.604826388888</v>
      </c>
      <c r="U3608" s="7">
        <f>Data[[#This Row],[goal]]*VLOOKUP(Data[[#This Row],[currency]], 'Exchange Rates'!$A$1:$C$14, 3, 0)</f>
        <v>2310</v>
      </c>
      <c r="V3608" s="7">
        <f>Data[[#This Row],[pledged]]*VLOOKUP(Data[[#This Row],[currency]], 'Exchange Rates'!$A$1:$C$14, 3, 0)</f>
        <v>3009.16</v>
      </c>
    </row>
    <row r="3609" spans="1:22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1.0545454545454545</v>
      </c>
      <c r="P3609" s="7">
        <f t="shared" si="339"/>
        <v>29</v>
      </c>
      <c r="Q3609" t="str">
        <f t="shared" si="340"/>
        <v>theater</v>
      </c>
      <c r="R3609" t="str">
        <f t="shared" si="341"/>
        <v>plays</v>
      </c>
      <c r="S3609" s="12">
        <f t="shared" si="336"/>
        <v>42338.963912037041</v>
      </c>
      <c r="T3609" s="12">
        <f t="shared" si="337"/>
        <v>42353</v>
      </c>
      <c r="U3609" s="7">
        <f>Data[[#This Row],[goal]]*VLOOKUP(Data[[#This Row],[currency]], 'Exchange Rates'!$A$1:$C$14, 3, 0)</f>
        <v>423.5</v>
      </c>
      <c r="V3609" s="7">
        <f>Data[[#This Row],[pledged]]*VLOOKUP(Data[[#This Row],[currency]], 'Exchange Rates'!$A$1:$C$14, 3, 0)</f>
        <v>446.6</v>
      </c>
    </row>
    <row r="3610" spans="1:22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</v>
      </c>
      <c r="P3610" s="7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2">
        <f t="shared" si="336"/>
        <v>42506.709375000006</v>
      </c>
      <c r="T3610" s="12">
        <f t="shared" si="337"/>
        <v>42538.583333333328</v>
      </c>
      <c r="U3610" s="7">
        <f>Data[[#This Row],[goal]]*VLOOKUP(Data[[#This Row],[currency]], 'Exchange Rates'!$A$1:$C$14, 3, 0)</f>
        <v>616</v>
      </c>
      <c r="V3610" s="7">
        <f>Data[[#This Row],[pledged]]*VLOOKUP(Data[[#This Row],[currency]], 'Exchange Rates'!$A$1:$C$14, 3, 0)</f>
        <v>616</v>
      </c>
    </row>
    <row r="3611" spans="1:22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1.5331632653061225</v>
      </c>
      <c r="P3611" s="7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2">
        <f t="shared" si="336"/>
        <v>42429.991724537031</v>
      </c>
      <c r="T3611" s="12">
        <f t="shared" si="337"/>
        <v>42459.950057870374</v>
      </c>
      <c r="U3611" s="7">
        <f>Data[[#This Row],[goal]]*VLOOKUP(Data[[#This Row],[currency]], 'Exchange Rates'!$A$1:$C$14, 3, 0)</f>
        <v>1509.2</v>
      </c>
      <c r="V3611" s="7">
        <f>Data[[#This Row],[pledged]]*VLOOKUP(Data[[#This Row],[currency]], 'Exchange Rates'!$A$1:$C$14, 3, 0)</f>
        <v>2313.85</v>
      </c>
    </row>
    <row r="3612" spans="1:22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1.623</v>
      </c>
      <c r="P3612" s="7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2">
        <f t="shared" si="336"/>
        <v>42203.432129629626</v>
      </c>
      <c r="T3612" s="12">
        <f t="shared" si="337"/>
        <v>42233.432129629626</v>
      </c>
      <c r="U3612" s="7">
        <f>Data[[#This Row],[goal]]*VLOOKUP(Data[[#This Row],[currency]], 'Exchange Rates'!$A$1:$C$14, 3, 0)</f>
        <v>770</v>
      </c>
      <c r="V3612" s="7">
        <f>Data[[#This Row],[pledged]]*VLOOKUP(Data[[#This Row],[currency]], 'Exchange Rates'!$A$1:$C$14, 3, 0)</f>
        <v>1249.71</v>
      </c>
    </row>
    <row r="3613" spans="1:22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1.36</v>
      </c>
      <c r="P3613" s="7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2">
        <f t="shared" si="336"/>
        <v>42072.370381944449</v>
      </c>
      <c r="T3613" s="12">
        <f t="shared" si="337"/>
        <v>42102.370381944449</v>
      </c>
      <c r="U3613" s="7">
        <f>Data[[#This Row],[goal]]*VLOOKUP(Data[[#This Row],[currency]], 'Exchange Rates'!$A$1:$C$14, 3, 0)</f>
        <v>1925</v>
      </c>
      <c r="V3613" s="7">
        <f>Data[[#This Row],[pledged]]*VLOOKUP(Data[[#This Row],[currency]], 'Exchange Rates'!$A$1:$C$14, 3, 0)</f>
        <v>2618</v>
      </c>
    </row>
    <row r="3614" spans="1:22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1.444</v>
      </c>
      <c r="P3614" s="7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2">
        <f t="shared" si="336"/>
        <v>41789.726979166669</v>
      </c>
      <c r="T3614" s="12">
        <f t="shared" si="337"/>
        <v>41799.726979166669</v>
      </c>
      <c r="U3614" s="7">
        <f>Data[[#This Row],[goal]]*VLOOKUP(Data[[#This Row],[currency]], 'Exchange Rates'!$A$1:$C$14, 3, 0)</f>
        <v>6600</v>
      </c>
      <c r="V3614" s="7">
        <f>Data[[#This Row],[pledged]]*VLOOKUP(Data[[#This Row],[currency]], 'Exchange Rates'!$A$1:$C$14, 3, 0)</f>
        <v>9530.4</v>
      </c>
    </row>
    <row r="3615" spans="1:22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</v>
      </c>
      <c r="P3615" s="7">
        <f t="shared" si="339"/>
        <v>62.5</v>
      </c>
      <c r="Q3615" t="str">
        <f t="shared" si="340"/>
        <v>theater</v>
      </c>
      <c r="R3615" t="str">
        <f t="shared" si="341"/>
        <v>plays</v>
      </c>
      <c r="S3615" s="12">
        <f t="shared" si="336"/>
        <v>41788.58997685185</v>
      </c>
      <c r="T3615" s="12">
        <f t="shared" si="337"/>
        <v>41818.58997685185</v>
      </c>
      <c r="U3615" s="7">
        <f>Data[[#This Row],[goal]]*VLOOKUP(Data[[#This Row],[currency]], 'Exchange Rates'!$A$1:$C$14, 3, 0)</f>
        <v>1250</v>
      </c>
      <c r="V3615" s="7">
        <f>Data[[#This Row],[pledged]]*VLOOKUP(Data[[#This Row],[currency]], 'Exchange Rates'!$A$1:$C$14, 3, 0)</f>
        <v>1250</v>
      </c>
    </row>
    <row r="3616" spans="1:22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1.008</v>
      </c>
      <c r="P3616" s="7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2">
        <f t="shared" si="336"/>
        <v>42144.041851851856</v>
      </c>
      <c r="T3616" s="12">
        <f t="shared" si="337"/>
        <v>42174.041851851856</v>
      </c>
      <c r="U3616" s="7">
        <f>Data[[#This Row],[goal]]*VLOOKUP(Data[[#This Row],[currency]], 'Exchange Rates'!$A$1:$C$14, 3, 0)</f>
        <v>2500</v>
      </c>
      <c r="V3616" s="7">
        <f>Data[[#This Row],[pledged]]*VLOOKUP(Data[[#This Row],[currency]], 'Exchange Rates'!$A$1:$C$14, 3, 0)</f>
        <v>2520</v>
      </c>
    </row>
    <row r="3617" spans="1:22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1.0680000000000001</v>
      </c>
      <c r="P3617" s="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2">
        <f t="shared" si="336"/>
        <v>42318.593703703707</v>
      </c>
      <c r="T3617" s="12">
        <f t="shared" si="337"/>
        <v>42348.593703703707</v>
      </c>
      <c r="U3617" s="7">
        <f>Data[[#This Row],[goal]]*VLOOKUP(Data[[#This Row],[currency]], 'Exchange Rates'!$A$1:$C$14, 3, 0)</f>
        <v>1925</v>
      </c>
      <c r="V3617" s="7">
        <f>Data[[#This Row],[pledged]]*VLOOKUP(Data[[#This Row],[currency]], 'Exchange Rates'!$A$1:$C$14, 3, 0)</f>
        <v>2055.9</v>
      </c>
    </row>
    <row r="3618" spans="1:22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1.248</v>
      </c>
      <c r="P3618" s="7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2">
        <f t="shared" si="336"/>
        <v>42052.949814814812</v>
      </c>
      <c r="T3618" s="12">
        <f t="shared" si="337"/>
        <v>42082.908148148148</v>
      </c>
      <c r="U3618" s="7">
        <f>Data[[#This Row],[goal]]*VLOOKUP(Data[[#This Row],[currency]], 'Exchange Rates'!$A$1:$C$14, 3, 0)</f>
        <v>1925</v>
      </c>
      <c r="V3618" s="7">
        <f>Data[[#This Row],[pledged]]*VLOOKUP(Data[[#This Row],[currency]], 'Exchange Rates'!$A$1:$C$14, 3, 0)</f>
        <v>2402.4</v>
      </c>
    </row>
    <row r="3619" spans="1:22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1.1891891891891893</v>
      </c>
      <c r="P3619" s="7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2">
        <f t="shared" si="336"/>
        <v>42779.610289351855</v>
      </c>
      <c r="T3619" s="12">
        <f t="shared" si="337"/>
        <v>42794</v>
      </c>
      <c r="U3619" s="7">
        <f>Data[[#This Row],[goal]]*VLOOKUP(Data[[#This Row],[currency]], 'Exchange Rates'!$A$1:$C$14, 3, 0)</f>
        <v>569.80000000000007</v>
      </c>
      <c r="V3619" s="7">
        <f>Data[[#This Row],[pledged]]*VLOOKUP(Data[[#This Row],[currency]], 'Exchange Rates'!$A$1:$C$14, 3, 0)</f>
        <v>677.6</v>
      </c>
    </row>
    <row r="3620" spans="1:22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1.01</v>
      </c>
      <c r="P3620" s="7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2">
        <f t="shared" si="336"/>
        <v>42128.627893518518</v>
      </c>
      <c r="T3620" s="12">
        <f t="shared" si="337"/>
        <v>42158.627893518518</v>
      </c>
      <c r="U3620" s="7">
        <f>Data[[#This Row],[goal]]*VLOOKUP(Data[[#This Row],[currency]], 'Exchange Rates'!$A$1:$C$14, 3, 0)</f>
        <v>1540</v>
      </c>
      <c r="V3620" s="7">
        <f>Data[[#This Row],[pledged]]*VLOOKUP(Data[[#This Row],[currency]], 'Exchange Rates'!$A$1:$C$14, 3, 0)</f>
        <v>1555.4</v>
      </c>
    </row>
    <row r="3621" spans="1:22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1.1299999999999999</v>
      </c>
      <c r="P3621" s="7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2">
        <f t="shared" si="336"/>
        <v>42661.132245370376</v>
      </c>
      <c r="T3621" s="12">
        <f t="shared" si="337"/>
        <v>42693.916666666672</v>
      </c>
      <c r="U3621" s="7">
        <f>Data[[#This Row],[goal]]*VLOOKUP(Data[[#This Row],[currency]], 'Exchange Rates'!$A$1:$C$14, 3, 0)</f>
        <v>1000</v>
      </c>
      <c r="V3621" s="7">
        <f>Data[[#This Row],[pledged]]*VLOOKUP(Data[[#This Row],[currency]], 'Exchange Rates'!$A$1:$C$14, 3, 0)</f>
        <v>1130</v>
      </c>
    </row>
    <row r="3622" spans="1:22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1.0519047619047619</v>
      </c>
      <c r="P3622" s="7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2">
        <f t="shared" si="336"/>
        <v>42037.938206018516</v>
      </c>
      <c r="T3622" s="12">
        <f t="shared" si="337"/>
        <v>42068.166666666672</v>
      </c>
      <c r="U3622" s="7">
        <f>Data[[#This Row],[goal]]*VLOOKUP(Data[[#This Row],[currency]], 'Exchange Rates'!$A$1:$C$14, 3, 0)</f>
        <v>10500</v>
      </c>
      <c r="V3622" s="7">
        <f>Data[[#This Row],[pledged]]*VLOOKUP(Data[[#This Row],[currency]], 'Exchange Rates'!$A$1:$C$14, 3, 0)</f>
        <v>11045</v>
      </c>
    </row>
    <row r="3623" spans="1:22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1.0973333333333333</v>
      </c>
      <c r="P3623" s="7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2">
        <f t="shared" si="336"/>
        <v>42619.935694444444</v>
      </c>
      <c r="T3623" s="12">
        <f t="shared" si="337"/>
        <v>42643.875</v>
      </c>
      <c r="U3623" s="7">
        <f>Data[[#This Row],[goal]]*VLOOKUP(Data[[#This Row],[currency]], 'Exchange Rates'!$A$1:$C$14, 3, 0)</f>
        <v>3000</v>
      </c>
      <c r="V3623" s="7">
        <f>Data[[#This Row],[pledged]]*VLOOKUP(Data[[#This Row],[currency]], 'Exchange Rates'!$A$1:$C$14, 3, 0)</f>
        <v>3292</v>
      </c>
    </row>
    <row r="3624" spans="1:22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1.00099</v>
      </c>
      <c r="P3624" s="7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2">
        <f t="shared" si="336"/>
        <v>41877.221886574072</v>
      </c>
      <c r="T3624" s="12">
        <f t="shared" si="337"/>
        <v>41910.140972222223</v>
      </c>
      <c r="U3624" s="7">
        <f>Data[[#This Row],[goal]]*VLOOKUP(Data[[#This Row],[currency]], 'Exchange Rates'!$A$1:$C$14, 3, 0)</f>
        <v>1000</v>
      </c>
      <c r="V3624" s="7">
        <f>Data[[#This Row],[pledged]]*VLOOKUP(Data[[#This Row],[currency]], 'Exchange Rates'!$A$1:$C$14, 3, 0)</f>
        <v>1000.99</v>
      </c>
    </row>
    <row r="3625" spans="1:22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1.2</v>
      </c>
      <c r="P3625" s="7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2">
        <f t="shared" si="336"/>
        <v>41828.736921296295</v>
      </c>
      <c r="T3625" s="12">
        <f t="shared" si="337"/>
        <v>41846.291666666664</v>
      </c>
      <c r="U3625" s="7">
        <f>Data[[#This Row],[goal]]*VLOOKUP(Data[[#This Row],[currency]], 'Exchange Rates'!$A$1:$C$14, 3, 0)</f>
        <v>2500</v>
      </c>
      <c r="V3625" s="7">
        <f>Data[[#This Row],[pledged]]*VLOOKUP(Data[[#This Row],[currency]], 'Exchange Rates'!$A$1:$C$14, 3, 0)</f>
        <v>3000</v>
      </c>
    </row>
    <row r="3626" spans="1:22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1.0493333333333332</v>
      </c>
      <c r="P3626" s="7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2">
        <f t="shared" si="336"/>
        <v>42545.774189814809</v>
      </c>
      <c r="T3626" s="12">
        <f t="shared" si="337"/>
        <v>42605.774189814809</v>
      </c>
      <c r="U3626" s="7">
        <f>Data[[#This Row],[goal]]*VLOOKUP(Data[[#This Row],[currency]], 'Exchange Rates'!$A$1:$C$14, 3, 0)</f>
        <v>3000</v>
      </c>
      <c r="V3626" s="7">
        <f>Data[[#This Row],[pledged]]*VLOOKUP(Data[[#This Row],[currency]], 'Exchange Rates'!$A$1:$C$14, 3, 0)</f>
        <v>3148</v>
      </c>
    </row>
    <row r="3627" spans="1:22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1.0266666666666666</v>
      </c>
      <c r="P3627" s="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2">
        <f t="shared" si="336"/>
        <v>42157.652511574073</v>
      </c>
      <c r="T3627" s="12">
        <f t="shared" si="337"/>
        <v>42187.652511574073</v>
      </c>
      <c r="U3627" s="7">
        <f>Data[[#This Row],[goal]]*VLOOKUP(Data[[#This Row],[currency]], 'Exchange Rates'!$A$1:$C$14, 3, 0)</f>
        <v>2310</v>
      </c>
      <c r="V3627" s="7">
        <f>Data[[#This Row],[pledged]]*VLOOKUP(Data[[#This Row],[currency]], 'Exchange Rates'!$A$1:$C$14, 3, 0)</f>
        <v>2371.6</v>
      </c>
    </row>
    <row r="3628" spans="1:22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1.0182500000000001</v>
      </c>
      <c r="P3628" s="7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2">
        <f t="shared" si="336"/>
        <v>41846.667326388888</v>
      </c>
      <c r="T3628" s="12">
        <f t="shared" si="337"/>
        <v>41867.667326388888</v>
      </c>
      <c r="U3628" s="7">
        <f>Data[[#This Row],[goal]]*VLOOKUP(Data[[#This Row],[currency]], 'Exchange Rates'!$A$1:$C$14, 3, 0)</f>
        <v>3080</v>
      </c>
      <c r="V3628" s="7">
        <f>Data[[#This Row],[pledged]]*VLOOKUP(Data[[#This Row],[currency]], 'Exchange Rates'!$A$1:$C$14, 3, 0)</f>
        <v>3136.21</v>
      </c>
    </row>
    <row r="3629" spans="1:22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</v>
      </c>
      <c r="P3629" s="7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2">
        <f t="shared" si="336"/>
        <v>42460.741747685184</v>
      </c>
      <c r="T3629" s="12">
        <f t="shared" si="337"/>
        <v>42511.165972222225</v>
      </c>
      <c r="U3629" s="7">
        <f>Data[[#This Row],[goal]]*VLOOKUP(Data[[#This Row],[currency]], 'Exchange Rates'!$A$1:$C$14, 3, 0)</f>
        <v>2000</v>
      </c>
      <c r="V3629" s="7">
        <f>Data[[#This Row],[pledged]]*VLOOKUP(Data[[#This Row],[currency]], 'Exchange Rates'!$A$1:$C$14, 3, 0)</f>
        <v>2000</v>
      </c>
    </row>
    <row r="3630" spans="1:22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 s="7">
        <f t="shared" si="339"/>
        <v>0</v>
      </c>
      <c r="Q3630" t="str">
        <f t="shared" si="340"/>
        <v>theater</v>
      </c>
      <c r="R3630" t="str">
        <f t="shared" si="341"/>
        <v>musical</v>
      </c>
      <c r="S3630" s="12">
        <f t="shared" si="336"/>
        <v>42291.833287037036</v>
      </c>
      <c r="T3630" s="12">
        <f t="shared" si="337"/>
        <v>42351.874953703707</v>
      </c>
      <c r="U3630" s="7">
        <f>Data[[#This Row],[goal]]*VLOOKUP(Data[[#This Row],[currency]], 'Exchange Rates'!$A$1:$C$14, 3, 0)</f>
        <v>100000</v>
      </c>
      <c r="V3630" s="7">
        <f>Data[[#This Row],[pledged]]*VLOOKUP(Data[[#This Row],[currency]], 'Exchange Rates'!$A$1:$C$14, 3, 0)</f>
        <v>0</v>
      </c>
    </row>
    <row r="3631" spans="1:22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1.9999999999999999E-6</v>
      </c>
      <c r="P3631" s="7">
        <f t="shared" si="339"/>
        <v>1</v>
      </c>
      <c r="Q3631" t="str">
        <f t="shared" si="340"/>
        <v>theater</v>
      </c>
      <c r="R3631" t="str">
        <f t="shared" si="341"/>
        <v>musical</v>
      </c>
      <c r="S3631" s="12">
        <f t="shared" si="336"/>
        <v>42437.094490740739</v>
      </c>
      <c r="T3631" s="12">
        <f t="shared" si="337"/>
        <v>42495.708333333328</v>
      </c>
      <c r="U3631" s="7">
        <f>Data[[#This Row],[goal]]*VLOOKUP(Data[[#This Row],[currency]], 'Exchange Rates'!$A$1:$C$14, 3, 0)</f>
        <v>1000000</v>
      </c>
      <c r="V3631" s="7">
        <f>Data[[#This Row],[pledged]]*VLOOKUP(Data[[#This Row],[currency]], 'Exchange Rates'!$A$1:$C$14, 3, 0)</f>
        <v>2</v>
      </c>
    </row>
    <row r="3632" spans="1:22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3.3333333333333332E-4</v>
      </c>
      <c r="P3632" s="7">
        <f t="shared" si="339"/>
        <v>1</v>
      </c>
      <c r="Q3632" t="str">
        <f t="shared" si="340"/>
        <v>theater</v>
      </c>
      <c r="R3632" t="str">
        <f t="shared" si="341"/>
        <v>musical</v>
      </c>
      <c r="S3632" s="12">
        <f t="shared" si="336"/>
        <v>41942.84710648148</v>
      </c>
      <c r="T3632" s="12">
        <f t="shared" si="337"/>
        <v>41972.888773148152</v>
      </c>
      <c r="U3632" s="7">
        <f>Data[[#This Row],[goal]]*VLOOKUP(Data[[#This Row],[currency]], 'Exchange Rates'!$A$1:$C$14, 3, 0)</f>
        <v>2310</v>
      </c>
      <c r="V3632" s="7">
        <f>Data[[#This Row],[pledged]]*VLOOKUP(Data[[#This Row],[currency]], 'Exchange Rates'!$A$1:$C$14, 3, 0)</f>
        <v>0.77</v>
      </c>
    </row>
    <row r="3633" spans="1:22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0.51023391812865493</v>
      </c>
      <c r="P3633" s="7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2">
        <f t="shared" si="336"/>
        <v>41880.753437499996</v>
      </c>
      <c r="T3633" s="12">
        <f t="shared" si="337"/>
        <v>41905.165972222225</v>
      </c>
      <c r="U3633" s="7">
        <f>Data[[#This Row],[goal]]*VLOOKUP(Data[[#This Row],[currency]], 'Exchange Rates'!$A$1:$C$14, 3, 0)</f>
        <v>17100</v>
      </c>
      <c r="V3633" s="7">
        <f>Data[[#This Row],[pledged]]*VLOOKUP(Data[[#This Row],[currency]], 'Exchange Rates'!$A$1:$C$14, 3, 0)</f>
        <v>8725</v>
      </c>
    </row>
    <row r="3634" spans="1:22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0.2</v>
      </c>
      <c r="P3634" s="7">
        <f t="shared" si="339"/>
        <v>100</v>
      </c>
      <c r="Q3634" t="str">
        <f t="shared" si="340"/>
        <v>theater</v>
      </c>
      <c r="R3634" t="str">
        <f t="shared" si="341"/>
        <v>musical</v>
      </c>
      <c r="S3634" s="12">
        <f t="shared" si="336"/>
        <v>41946.936909722222</v>
      </c>
      <c r="T3634" s="12">
        <f t="shared" si="337"/>
        <v>41966.936909722222</v>
      </c>
      <c r="U3634" s="7">
        <f>Data[[#This Row],[goal]]*VLOOKUP(Data[[#This Row],[currency]], 'Exchange Rates'!$A$1:$C$14, 3, 0)</f>
        <v>385</v>
      </c>
      <c r="V3634" s="7">
        <f>Data[[#This Row],[pledged]]*VLOOKUP(Data[[#This Row],[currency]], 'Exchange Rates'!$A$1:$C$14, 3, 0)</f>
        <v>77</v>
      </c>
    </row>
    <row r="3635" spans="1:22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0.35239999999999999</v>
      </c>
      <c r="P3635" s="7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2">
        <f t="shared" si="336"/>
        <v>42649.623460648145</v>
      </c>
      <c r="T3635" s="12">
        <f t="shared" si="337"/>
        <v>42693.041666666672</v>
      </c>
      <c r="U3635" s="7">
        <f>Data[[#This Row],[goal]]*VLOOKUP(Data[[#This Row],[currency]], 'Exchange Rates'!$A$1:$C$14, 3, 0)</f>
        <v>5000</v>
      </c>
      <c r="V3635" s="7">
        <f>Data[[#This Row],[pledged]]*VLOOKUP(Data[[#This Row],[currency]], 'Exchange Rates'!$A$1:$C$14, 3, 0)</f>
        <v>1762</v>
      </c>
    </row>
    <row r="3636" spans="1:22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4.2466666666666666E-2</v>
      </c>
      <c r="P3636" s="7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2">
        <f t="shared" si="336"/>
        <v>42701.166365740741</v>
      </c>
      <c r="T3636" s="12">
        <f t="shared" si="337"/>
        <v>42749.165972222225</v>
      </c>
      <c r="U3636" s="7">
        <f>Data[[#This Row],[goal]]*VLOOKUP(Data[[#This Row],[currency]], 'Exchange Rates'!$A$1:$C$14, 3, 0)</f>
        <v>99000</v>
      </c>
      <c r="V3636" s="7">
        <f>Data[[#This Row],[pledged]]*VLOOKUP(Data[[#This Row],[currency]], 'Exchange Rates'!$A$1:$C$14, 3, 0)</f>
        <v>4204.2</v>
      </c>
    </row>
    <row r="3637" spans="1:22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0.36457142857142855</v>
      </c>
      <c r="P3637" s="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2">
        <f t="shared" si="336"/>
        <v>42450.88282407407</v>
      </c>
      <c r="T3637" s="12">
        <f t="shared" si="337"/>
        <v>42480.88282407407</v>
      </c>
      <c r="U3637" s="7">
        <f>Data[[#This Row],[goal]]*VLOOKUP(Data[[#This Row],[currency]], 'Exchange Rates'!$A$1:$C$14, 3, 0)</f>
        <v>3500</v>
      </c>
      <c r="V3637" s="7">
        <f>Data[[#This Row],[pledged]]*VLOOKUP(Data[[#This Row],[currency]], 'Exchange Rates'!$A$1:$C$14, 3, 0)</f>
        <v>1276</v>
      </c>
    </row>
    <row r="3638" spans="1:22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 s="7">
        <f t="shared" si="339"/>
        <v>0</v>
      </c>
      <c r="Q3638" t="str">
        <f t="shared" si="340"/>
        <v>theater</v>
      </c>
      <c r="R3638" t="str">
        <f t="shared" si="341"/>
        <v>musical</v>
      </c>
      <c r="S3638" s="12">
        <f t="shared" si="336"/>
        <v>42226.694780092599</v>
      </c>
      <c r="T3638" s="12">
        <f t="shared" si="337"/>
        <v>42261.694780092599</v>
      </c>
      <c r="U3638" s="7">
        <f>Data[[#This Row],[goal]]*VLOOKUP(Data[[#This Row],[currency]], 'Exchange Rates'!$A$1:$C$14, 3, 0)</f>
        <v>150000</v>
      </c>
      <c r="V3638" s="7">
        <f>Data[[#This Row],[pledged]]*VLOOKUP(Data[[#This Row],[currency]], 'Exchange Rates'!$A$1:$C$14, 3, 0)</f>
        <v>0</v>
      </c>
    </row>
    <row r="3639" spans="1:22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0.30866666666666664</v>
      </c>
      <c r="P3639" s="7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2">
        <f t="shared" si="336"/>
        <v>41975.700636574074</v>
      </c>
      <c r="T3639" s="12">
        <f t="shared" si="337"/>
        <v>42005.700636574074</v>
      </c>
      <c r="U3639" s="7">
        <f>Data[[#This Row],[goal]]*VLOOKUP(Data[[#This Row],[currency]], 'Exchange Rates'!$A$1:$C$14, 3, 0)</f>
        <v>3000</v>
      </c>
      <c r="V3639" s="7">
        <f>Data[[#This Row],[pledged]]*VLOOKUP(Data[[#This Row],[currency]], 'Exchange Rates'!$A$1:$C$14, 3, 0)</f>
        <v>926</v>
      </c>
    </row>
    <row r="3640" spans="1:22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6.545454545454546E-2</v>
      </c>
      <c r="P3640" s="7">
        <f t="shared" si="339"/>
        <v>108</v>
      </c>
      <c r="Q3640" t="str">
        <f t="shared" si="340"/>
        <v>theater</v>
      </c>
      <c r="R3640" t="str">
        <f t="shared" si="341"/>
        <v>musical</v>
      </c>
      <c r="S3640" s="12">
        <f t="shared" si="336"/>
        <v>42053.672824074078</v>
      </c>
      <c r="T3640" s="12">
        <f t="shared" si="337"/>
        <v>42113.631157407406</v>
      </c>
      <c r="U3640" s="7">
        <f>Data[[#This Row],[goal]]*VLOOKUP(Data[[#This Row],[currency]], 'Exchange Rates'!$A$1:$C$14, 3, 0)</f>
        <v>4356</v>
      </c>
      <c r="V3640" s="7">
        <f>Data[[#This Row],[pledged]]*VLOOKUP(Data[[#This Row],[currency]], 'Exchange Rates'!$A$1:$C$14, 3, 0)</f>
        <v>285.12</v>
      </c>
    </row>
    <row r="3641" spans="1:22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4.0000000000000003E-5</v>
      </c>
      <c r="P3641" s="7">
        <f t="shared" si="339"/>
        <v>1</v>
      </c>
      <c r="Q3641" t="str">
        <f t="shared" si="340"/>
        <v>theater</v>
      </c>
      <c r="R3641" t="str">
        <f t="shared" si="341"/>
        <v>musical</v>
      </c>
      <c r="S3641" s="12">
        <f t="shared" si="336"/>
        <v>42590.677152777775</v>
      </c>
      <c r="T3641" s="12">
        <f t="shared" si="337"/>
        <v>42650.632638888885</v>
      </c>
      <c r="U3641" s="7">
        <f>Data[[#This Row],[goal]]*VLOOKUP(Data[[#This Row],[currency]], 'Exchange Rates'!$A$1:$C$14, 3, 0)</f>
        <v>25000</v>
      </c>
      <c r="V3641" s="7">
        <f>Data[[#This Row],[pledged]]*VLOOKUP(Data[[#This Row],[currency]], 'Exchange Rates'!$A$1:$C$14, 3, 0)</f>
        <v>1</v>
      </c>
    </row>
    <row r="3642" spans="1:22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5.5E-2</v>
      </c>
      <c r="P3642" s="7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2">
        <f t="shared" si="336"/>
        <v>42104.781597222223</v>
      </c>
      <c r="T3642" s="12">
        <f t="shared" si="337"/>
        <v>42134.781597222223</v>
      </c>
      <c r="U3642" s="7">
        <f>Data[[#This Row],[goal]]*VLOOKUP(Data[[#This Row],[currency]], 'Exchange Rates'!$A$1:$C$14, 3, 0)</f>
        <v>1000</v>
      </c>
      <c r="V3642" s="7">
        <f>Data[[#This Row],[pledged]]*VLOOKUP(Data[[#This Row],[currency]], 'Exchange Rates'!$A$1:$C$14, 3, 0)</f>
        <v>55</v>
      </c>
    </row>
    <row r="3643" spans="1:22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 s="7">
        <f t="shared" si="339"/>
        <v>0</v>
      </c>
      <c r="Q3643" t="str">
        <f t="shared" si="340"/>
        <v>theater</v>
      </c>
      <c r="R3643" t="str">
        <f t="shared" si="341"/>
        <v>musical</v>
      </c>
      <c r="S3643" s="12">
        <f t="shared" si="336"/>
        <v>41899.627071759263</v>
      </c>
      <c r="T3643" s="12">
        <f t="shared" si="337"/>
        <v>41917.208333333336</v>
      </c>
      <c r="U3643" s="7">
        <f>Data[[#This Row],[goal]]*VLOOKUP(Data[[#This Row],[currency]], 'Exchange Rates'!$A$1:$C$14, 3, 0)</f>
        <v>3000</v>
      </c>
      <c r="V3643" s="7">
        <f>Data[[#This Row],[pledged]]*VLOOKUP(Data[[#This Row],[currency]], 'Exchange Rates'!$A$1:$C$14, 3, 0)</f>
        <v>0</v>
      </c>
    </row>
    <row r="3644" spans="1:22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2.1428571428571429E-2</v>
      </c>
      <c r="P3644" s="7">
        <f t="shared" si="339"/>
        <v>7.5</v>
      </c>
      <c r="Q3644" t="str">
        <f t="shared" si="340"/>
        <v>theater</v>
      </c>
      <c r="R3644" t="str">
        <f t="shared" si="341"/>
        <v>musical</v>
      </c>
      <c r="S3644" s="12">
        <f t="shared" si="336"/>
        <v>42297.816284722227</v>
      </c>
      <c r="T3644" s="12">
        <f t="shared" si="337"/>
        <v>42338.708333333328</v>
      </c>
      <c r="U3644" s="7">
        <f>Data[[#This Row],[goal]]*VLOOKUP(Data[[#This Row],[currency]], 'Exchange Rates'!$A$1:$C$14, 3, 0)</f>
        <v>588</v>
      </c>
      <c r="V3644" s="7">
        <f>Data[[#This Row],[pledged]]*VLOOKUP(Data[[#This Row],[currency]], 'Exchange Rates'!$A$1:$C$14, 3, 0)</f>
        <v>12.6</v>
      </c>
    </row>
    <row r="3645" spans="1:22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 s="7">
        <f t="shared" si="339"/>
        <v>0</v>
      </c>
      <c r="Q3645" t="str">
        <f t="shared" si="340"/>
        <v>theater</v>
      </c>
      <c r="R3645" t="str">
        <f t="shared" si="341"/>
        <v>musical</v>
      </c>
      <c r="S3645" s="12">
        <f t="shared" si="336"/>
        <v>42285.143969907411</v>
      </c>
      <c r="T3645" s="12">
        <f t="shared" si="337"/>
        <v>42325.185636574075</v>
      </c>
      <c r="U3645" s="7">
        <f>Data[[#This Row],[goal]]*VLOOKUP(Data[[#This Row],[currency]], 'Exchange Rates'!$A$1:$C$14, 3, 0)</f>
        <v>25000</v>
      </c>
      <c r="V3645" s="7">
        <f>Data[[#This Row],[pledged]]*VLOOKUP(Data[[#This Row],[currency]], 'Exchange Rates'!$A$1:$C$14, 3, 0)</f>
        <v>0</v>
      </c>
    </row>
    <row r="3646" spans="1:22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0.16420000000000001</v>
      </c>
      <c r="P3646" s="7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2">
        <f t="shared" si="336"/>
        <v>42409.241747685184</v>
      </c>
      <c r="T3646" s="12">
        <f t="shared" si="337"/>
        <v>42437.207638888889</v>
      </c>
      <c r="U3646" s="7">
        <f>Data[[#This Row],[goal]]*VLOOKUP(Data[[#This Row],[currency]], 'Exchange Rates'!$A$1:$C$14, 3, 0)</f>
        <v>5000</v>
      </c>
      <c r="V3646" s="7">
        <f>Data[[#This Row],[pledged]]*VLOOKUP(Data[[#This Row],[currency]], 'Exchange Rates'!$A$1:$C$14, 3, 0)</f>
        <v>821</v>
      </c>
    </row>
    <row r="3647" spans="1:22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1E-3</v>
      </c>
      <c r="P3647" s="7">
        <f t="shared" si="339"/>
        <v>1</v>
      </c>
      <c r="Q3647" t="str">
        <f t="shared" si="340"/>
        <v>theater</v>
      </c>
      <c r="R3647" t="str">
        <f t="shared" si="341"/>
        <v>musical</v>
      </c>
      <c r="S3647" s="12">
        <f t="shared" si="336"/>
        <v>42665.970347222217</v>
      </c>
      <c r="T3647" s="12">
        <f t="shared" si="337"/>
        <v>42696.012013888889</v>
      </c>
      <c r="U3647" s="7">
        <f>Data[[#This Row],[goal]]*VLOOKUP(Data[[#This Row],[currency]], 'Exchange Rates'!$A$1:$C$14, 3, 0)</f>
        <v>1320</v>
      </c>
      <c r="V3647" s="7">
        <f>Data[[#This Row],[pledged]]*VLOOKUP(Data[[#This Row],[currency]], 'Exchange Rates'!$A$1:$C$14, 3, 0)</f>
        <v>1.32</v>
      </c>
    </row>
    <row r="3648" spans="1:22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4.8099999999999997E-2</v>
      </c>
      <c r="P3648" s="7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2">
        <f t="shared" si="336"/>
        <v>42140.421319444446</v>
      </c>
      <c r="T3648" s="12">
        <f t="shared" si="337"/>
        <v>42171.979166666672</v>
      </c>
      <c r="U3648" s="7">
        <f>Data[[#This Row],[goal]]*VLOOKUP(Data[[#This Row],[currency]], 'Exchange Rates'!$A$1:$C$14, 3, 0)</f>
        <v>10000</v>
      </c>
      <c r="V3648" s="7">
        <f>Data[[#This Row],[pledged]]*VLOOKUP(Data[[#This Row],[currency]], 'Exchange Rates'!$A$1:$C$14, 3, 0)</f>
        <v>481</v>
      </c>
    </row>
    <row r="3649" spans="1:22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0.06</v>
      </c>
      <c r="P3649" s="7">
        <f t="shared" si="339"/>
        <v>15</v>
      </c>
      <c r="Q3649" t="str">
        <f t="shared" si="340"/>
        <v>theater</v>
      </c>
      <c r="R3649" t="str">
        <f t="shared" si="341"/>
        <v>musical</v>
      </c>
      <c r="S3649" s="12">
        <f t="shared" si="336"/>
        <v>42598.749155092592</v>
      </c>
      <c r="T3649" s="12">
        <f t="shared" si="337"/>
        <v>42643.749155092592</v>
      </c>
      <c r="U3649" s="7">
        <f>Data[[#This Row],[goal]]*VLOOKUP(Data[[#This Row],[currency]], 'Exchange Rates'!$A$1:$C$14, 3, 0)</f>
        <v>385</v>
      </c>
      <c r="V3649" s="7">
        <f>Data[[#This Row],[pledged]]*VLOOKUP(Data[[#This Row],[currency]], 'Exchange Rates'!$A$1:$C$14, 3, 0)</f>
        <v>23.1</v>
      </c>
    </row>
    <row r="3650" spans="1:22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1.003825</v>
      </c>
      <c r="P3650" s="7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2">
        <f t="shared" ref="S3650:S3713" si="342">(((J3650/60)/60)/24)+DATE(1970,1,1)</f>
        <v>41887.292187500003</v>
      </c>
      <c r="T3650" s="12">
        <f t="shared" ref="T3650:T3713" si="343">(((I3650/60)/60)/24)+DATE(1970,1,1)</f>
        <v>41917.292187500003</v>
      </c>
      <c r="U3650" s="7">
        <f>Data[[#This Row],[goal]]*VLOOKUP(Data[[#This Row],[currency]], 'Exchange Rates'!$A$1:$C$14, 3, 0)</f>
        <v>40000</v>
      </c>
      <c r="V3650" s="7">
        <f>Data[[#This Row],[pledged]]*VLOOKUP(Data[[#This Row],[currency]], 'Exchange Rates'!$A$1:$C$14, 3, 0)</f>
        <v>40153</v>
      </c>
    </row>
    <row r="3651" spans="1:22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E3651/D3651</f>
        <v>1.04</v>
      </c>
      <c r="P3651" s="7">
        <f t="shared" ref="P3651:P3714" si="345">IF(L3651 = 0, 0, E3651/L3651)</f>
        <v>97.5</v>
      </c>
      <c r="Q3651" t="str">
        <f t="shared" ref="Q3651:Q3714" si="346">MID(N3651, 1, FIND("/", N3651)-1)</f>
        <v>theater</v>
      </c>
      <c r="R3651" t="str">
        <f t="shared" ref="R3651:R3714" si="347">MID(N3651,  FIND("/", N3651)+1, 100)</f>
        <v>plays</v>
      </c>
      <c r="S3651" s="12">
        <f t="shared" si="342"/>
        <v>41780.712893518517</v>
      </c>
      <c r="T3651" s="12">
        <f t="shared" si="343"/>
        <v>41806.712893518517</v>
      </c>
      <c r="U3651" s="7">
        <f>Data[[#This Row],[goal]]*VLOOKUP(Data[[#This Row],[currency]], 'Exchange Rates'!$A$1:$C$14, 3, 0)</f>
        <v>990</v>
      </c>
      <c r="V3651" s="7">
        <f>Data[[#This Row],[pledged]]*VLOOKUP(Data[[#This Row],[currency]], 'Exchange Rates'!$A$1:$C$14, 3, 0)</f>
        <v>1029.6000000000001</v>
      </c>
    </row>
    <row r="3652" spans="1:22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</v>
      </c>
      <c r="P3652" s="7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2">
        <f t="shared" si="342"/>
        <v>42381.478981481487</v>
      </c>
      <c r="T3652" s="12">
        <f t="shared" si="343"/>
        <v>42402.478981481487</v>
      </c>
      <c r="U3652" s="7">
        <f>Data[[#This Row],[goal]]*VLOOKUP(Data[[#This Row],[currency]], 'Exchange Rates'!$A$1:$C$14, 3, 0)</f>
        <v>385</v>
      </c>
      <c r="V3652" s="7">
        <f>Data[[#This Row],[pledged]]*VLOOKUP(Data[[#This Row],[currency]], 'Exchange Rates'!$A$1:$C$14, 3, 0)</f>
        <v>385</v>
      </c>
    </row>
    <row r="3653" spans="1:22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1.04</v>
      </c>
      <c r="P3653" s="7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2">
        <f t="shared" si="342"/>
        <v>41828.646319444444</v>
      </c>
      <c r="T3653" s="12">
        <f t="shared" si="343"/>
        <v>41861.665972222225</v>
      </c>
      <c r="U3653" s="7">
        <f>Data[[#This Row],[goal]]*VLOOKUP(Data[[#This Row],[currency]], 'Exchange Rates'!$A$1:$C$14, 3, 0)</f>
        <v>500</v>
      </c>
      <c r="V3653" s="7">
        <f>Data[[#This Row],[pledged]]*VLOOKUP(Data[[#This Row],[currency]], 'Exchange Rates'!$A$1:$C$14, 3, 0)</f>
        <v>520</v>
      </c>
    </row>
    <row r="3654" spans="1:22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2.5066666666666668</v>
      </c>
      <c r="P3654" s="7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2">
        <f t="shared" si="342"/>
        <v>42596.644699074073</v>
      </c>
      <c r="T3654" s="12">
        <f t="shared" si="343"/>
        <v>42607.165972222225</v>
      </c>
      <c r="U3654" s="7">
        <f>Data[[#This Row],[goal]]*VLOOKUP(Data[[#This Row],[currency]], 'Exchange Rates'!$A$1:$C$14, 3, 0)</f>
        <v>396</v>
      </c>
      <c r="V3654" s="7">
        <f>Data[[#This Row],[pledged]]*VLOOKUP(Data[[#This Row],[currency]], 'Exchange Rates'!$A$1:$C$14, 3, 0)</f>
        <v>992.6400000000001</v>
      </c>
    </row>
    <row r="3655" spans="1:22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1.0049999999999999</v>
      </c>
      <c r="P3655" s="7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2">
        <f t="shared" si="342"/>
        <v>42191.363506944443</v>
      </c>
      <c r="T3655" s="12">
        <f t="shared" si="343"/>
        <v>42221.363506944443</v>
      </c>
      <c r="U3655" s="7">
        <f>Data[[#This Row],[goal]]*VLOOKUP(Data[[#This Row],[currency]], 'Exchange Rates'!$A$1:$C$14, 3, 0)</f>
        <v>1540</v>
      </c>
      <c r="V3655" s="7">
        <f>Data[[#This Row],[pledged]]*VLOOKUP(Data[[#This Row],[currency]], 'Exchange Rates'!$A$1:$C$14, 3, 0)</f>
        <v>1547.7</v>
      </c>
    </row>
    <row r="3656" spans="1:22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1.744</v>
      </c>
      <c r="P3656" s="7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2">
        <f t="shared" si="342"/>
        <v>42440.416504629626</v>
      </c>
      <c r="T3656" s="12">
        <f t="shared" si="343"/>
        <v>42463.708333333328</v>
      </c>
      <c r="U3656" s="7">
        <f>Data[[#This Row],[goal]]*VLOOKUP(Data[[#This Row],[currency]], 'Exchange Rates'!$A$1:$C$14, 3, 0)</f>
        <v>1155</v>
      </c>
      <c r="V3656" s="7">
        <f>Data[[#This Row],[pledged]]*VLOOKUP(Data[[#This Row],[currency]], 'Exchange Rates'!$A$1:$C$14, 3, 0)</f>
        <v>2014.32</v>
      </c>
    </row>
    <row r="3657" spans="1:22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1.1626000000000001</v>
      </c>
      <c r="P3657" s="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2">
        <f t="shared" si="342"/>
        <v>42173.803217592591</v>
      </c>
      <c r="T3657" s="12">
        <f t="shared" si="343"/>
        <v>42203.290972222225</v>
      </c>
      <c r="U3657" s="7">
        <f>Data[[#This Row],[goal]]*VLOOKUP(Data[[#This Row],[currency]], 'Exchange Rates'!$A$1:$C$14, 3, 0)</f>
        <v>5000</v>
      </c>
      <c r="V3657" s="7">
        <f>Data[[#This Row],[pledged]]*VLOOKUP(Data[[#This Row],[currency]], 'Exchange Rates'!$A$1:$C$14, 3, 0)</f>
        <v>5813</v>
      </c>
    </row>
    <row r="3658" spans="1:22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1.0582</v>
      </c>
      <c r="P3658" s="7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2">
        <f t="shared" si="342"/>
        <v>42737.910138888896</v>
      </c>
      <c r="T3658" s="12">
        <f t="shared" si="343"/>
        <v>42767.957638888889</v>
      </c>
      <c r="U3658" s="7">
        <f>Data[[#This Row],[goal]]*VLOOKUP(Data[[#This Row],[currency]], 'Exchange Rates'!$A$1:$C$14, 3, 0)</f>
        <v>4550</v>
      </c>
      <c r="V3658" s="7">
        <f>Data[[#This Row],[pledged]]*VLOOKUP(Data[[#This Row],[currency]], 'Exchange Rates'!$A$1:$C$14, 3, 0)</f>
        <v>4814.8100000000004</v>
      </c>
    </row>
    <row r="3659" spans="1:22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1.1074999999999999</v>
      </c>
      <c r="P3659" s="7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2">
        <f t="shared" si="342"/>
        <v>42499.629849537043</v>
      </c>
      <c r="T3659" s="12">
        <f t="shared" si="343"/>
        <v>42522.904166666667</v>
      </c>
      <c r="U3659" s="7">
        <f>Data[[#This Row],[goal]]*VLOOKUP(Data[[#This Row],[currency]], 'Exchange Rates'!$A$1:$C$14, 3, 0)</f>
        <v>12560</v>
      </c>
      <c r="V3659" s="7">
        <f>Data[[#This Row],[pledged]]*VLOOKUP(Data[[#This Row],[currency]], 'Exchange Rates'!$A$1:$C$14, 3, 0)</f>
        <v>13910.2</v>
      </c>
    </row>
    <row r="3660" spans="1:22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1.0066666666666666</v>
      </c>
      <c r="P3660" s="7">
        <f t="shared" si="345"/>
        <v>75.5</v>
      </c>
      <c r="Q3660" t="str">
        <f t="shared" si="346"/>
        <v>theater</v>
      </c>
      <c r="R3660" t="str">
        <f t="shared" si="347"/>
        <v>plays</v>
      </c>
      <c r="S3660" s="12">
        <f t="shared" si="342"/>
        <v>41775.858564814815</v>
      </c>
      <c r="T3660" s="12">
        <f t="shared" si="343"/>
        <v>41822.165972222225</v>
      </c>
      <c r="U3660" s="7">
        <f>Data[[#This Row],[goal]]*VLOOKUP(Data[[#This Row],[currency]], 'Exchange Rates'!$A$1:$C$14, 3, 0)</f>
        <v>1500</v>
      </c>
      <c r="V3660" s="7">
        <f>Data[[#This Row],[pledged]]*VLOOKUP(Data[[#This Row],[currency]], 'Exchange Rates'!$A$1:$C$14, 3, 0)</f>
        <v>1510</v>
      </c>
    </row>
    <row r="3661" spans="1:22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1.0203333333333333</v>
      </c>
      <c r="P3661" s="7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2">
        <f t="shared" si="342"/>
        <v>42055.277199074073</v>
      </c>
      <c r="T3661" s="12">
        <f t="shared" si="343"/>
        <v>42082.610416666663</v>
      </c>
      <c r="U3661" s="7">
        <f>Data[[#This Row],[goal]]*VLOOKUP(Data[[#This Row],[currency]], 'Exchange Rates'!$A$1:$C$14, 3, 0)</f>
        <v>3000</v>
      </c>
      <c r="V3661" s="7">
        <f>Data[[#This Row],[pledged]]*VLOOKUP(Data[[#This Row],[currency]], 'Exchange Rates'!$A$1:$C$14, 3, 0)</f>
        <v>3061</v>
      </c>
    </row>
    <row r="3662" spans="1:22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</v>
      </c>
      <c r="P3662" s="7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2">
        <f t="shared" si="342"/>
        <v>41971.881076388891</v>
      </c>
      <c r="T3662" s="12">
        <f t="shared" si="343"/>
        <v>41996.881076388891</v>
      </c>
      <c r="U3662" s="7">
        <f>Data[[#This Row],[goal]]*VLOOKUP(Data[[#This Row],[currency]], 'Exchange Rates'!$A$1:$C$14, 3, 0)</f>
        <v>192.5</v>
      </c>
      <c r="V3662" s="7">
        <f>Data[[#This Row],[pledged]]*VLOOKUP(Data[[#This Row],[currency]], 'Exchange Rates'!$A$1:$C$14, 3, 0)</f>
        <v>192.5</v>
      </c>
    </row>
    <row r="3663" spans="1:22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1.1100000000000001</v>
      </c>
      <c r="P3663" s="7">
        <f t="shared" si="345"/>
        <v>92.5</v>
      </c>
      <c r="Q3663" t="str">
        <f t="shared" si="346"/>
        <v>theater</v>
      </c>
      <c r="R3663" t="str">
        <f t="shared" si="347"/>
        <v>plays</v>
      </c>
      <c r="S3663" s="12">
        <f t="shared" si="342"/>
        <v>42447.896666666667</v>
      </c>
      <c r="T3663" s="12">
        <f t="shared" si="343"/>
        <v>42470.166666666672</v>
      </c>
      <c r="U3663" s="7">
        <f>Data[[#This Row],[goal]]*VLOOKUP(Data[[#This Row],[currency]], 'Exchange Rates'!$A$1:$C$14, 3, 0)</f>
        <v>3000</v>
      </c>
      <c r="V3663" s="7">
        <f>Data[[#This Row],[pledged]]*VLOOKUP(Data[[#This Row],[currency]], 'Exchange Rates'!$A$1:$C$14, 3, 0)</f>
        <v>3330</v>
      </c>
    </row>
    <row r="3664" spans="1:22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1.0142500000000001</v>
      </c>
      <c r="P3664" s="7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2">
        <f t="shared" si="342"/>
        <v>42064.220069444447</v>
      </c>
      <c r="T3664" s="12">
        <f t="shared" si="343"/>
        <v>42094.178402777776</v>
      </c>
      <c r="U3664" s="7">
        <f>Data[[#This Row],[goal]]*VLOOKUP(Data[[#This Row],[currency]], 'Exchange Rates'!$A$1:$C$14, 3, 0)</f>
        <v>10560</v>
      </c>
      <c r="V3664" s="7">
        <f>Data[[#This Row],[pledged]]*VLOOKUP(Data[[#This Row],[currency]], 'Exchange Rates'!$A$1:$C$14, 3, 0)</f>
        <v>10710.480000000001</v>
      </c>
    </row>
    <row r="3665" spans="1:22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1.04</v>
      </c>
      <c r="P3665" s="7">
        <f t="shared" si="345"/>
        <v>26</v>
      </c>
      <c r="Q3665" t="str">
        <f t="shared" si="346"/>
        <v>theater</v>
      </c>
      <c r="R3665" t="str">
        <f t="shared" si="347"/>
        <v>plays</v>
      </c>
      <c r="S3665" s="12">
        <f t="shared" si="342"/>
        <v>42665.451736111107</v>
      </c>
      <c r="T3665" s="12">
        <f t="shared" si="343"/>
        <v>42725.493402777778</v>
      </c>
      <c r="U3665" s="7">
        <f>Data[[#This Row],[goal]]*VLOOKUP(Data[[#This Row],[currency]], 'Exchange Rates'!$A$1:$C$14, 3, 0)</f>
        <v>173.25</v>
      </c>
      <c r="V3665" s="7">
        <f>Data[[#This Row],[pledged]]*VLOOKUP(Data[[#This Row],[currency]], 'Exchange Rates'!$A$1:$C$14, 3, 0)</f>
        <v>180.18</v>
      </c>
    </row>
    <row r="3666" spans="1:22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1.09375</v>
      </c>
      <c r="P3666" s="7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2">
        <f t="shared" si="342"/>
        <v>42523.248715277776</v>
      </c>
      <c r="T3666" s="12">
        <f t="shared" si="343"/>
        <v>42537.248715277776</v>
      </c>
      <c r="U3666" s="7">
        <f>Data[[#This Row],[goal]]*VLOOKUP(Data[[#This Row],[currency]], 'Exchange Rates'!$A$1:$C$14, 3, 0)</f>
        <v>800</v>
      </c>
      <c r="V3666" s="7">
        <f>Data[[#This Row],[pledged]]*VLOOKUP(Data[[#This Row],[currency]], 'Exchange Rates'!$A$1:$C$14, 3, 0)</f>
        <v>875</v>
      </c>
    </row>
    <row r="3667" spans="1:22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1.1516129032258065</v>
      </c>
      <c r="P3667" s="7">
        <f t="shared" si="345"/>
        <v>51</v>
      </c>
      <c r="Q3667" t="str">
        <f t="shared" si="346"/>
        <v>theater</v>
      </c>
      <c r="R3667" t="str">
        <f t="shared" si="347"/>
        <v>plays</v>
      </c>
      <c r="S3667" s="12">
        <f t="shared" si="342"/>
        <v>42294.808124999996</v>
      </c>
      <c r="T3667" s="12">
        <f t="shared" si="343"/>
        <v>42305.829166666663</v>
      </c>
      <c r="U3667" s="7">
        <f>Data[[#This Row],[goal]]*VLOOKUP(Data[[#This Row],[currency]], 'Exchange Rates'!$A$1:$C$14, 3, 0)</f>
        <v>520.79999999999995</v>
      </c>
      <c r="V3667" s="7">
        <f>Data[[#This Row],[pledged]]*VLOOKUP(Data[[#This Row],[currency]], 'Exchange Rates'!$A$1:$C$14, 3, 0)</f>
        <v>599.76</v>
      </c>
    </row>
    <row r="3668" spans="1:22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</v>
      </c>
      <c r="P3668" s="7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2">
        <f t="shared" si="342"/>
        <v>41822.90488425926</v>
      </c>
      <c r="T3668" s="12">
        <f t="shared" si="343"/>
        <v>41844.291666666664</v>
      </c>
      <c r="U3668" s="7">
        <f>Data[[#This Row],[goal]]*VLOOKUP(Data[[#This Row],[currency]], 'Exchange Rates'!$A$1:$C$14, 3, 0)</f>
        <v>1200</v>
      </c>
      <c r="V3668" s="7">
        <f>Data[[#This Row],[pledged]]*VLOOKUP(Data[[#This Row],[currency]], 'Exchange Rates'!$A$1:$C$14, 3, 0)</f>
        <v>1200</v>
      </c>
    </row>
    <row r="3669" spans="1:22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1.0317033333333334</v>
      </c>
      <c r="P3669" s="7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2">
        <f t="shared" si="342"/>
        <v>42173.970127314817</v>
      </c>
      <c r="T3669" s="12">
        <f t="shared" si="343"/>
        <v>42203.970127314817</v>
      </c>
      <c r="U3669" s="7">
        <f>Data[[#This Row],[goal]]*VLOOKUP(Data[[#This Row],[currency]], 'Exchange Rates'!$A$1:$C$14, 3, 0)</f>
        <v>2310</v>
      </c>
      <c r="V3669" s="7">
        <f>Data[[#This Row],[pledged]]*VLOOKUP(Data[[#This Row],[currency]], 'Exchange Rates'!$A$1:$C$14, 3, 0)</f>
        <v>2383.2347</v>
      </c>
    </row>
    <row r="3670" spans="1:22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1.0349999999999999</v>
      </c>
      <c r="P3670" s="7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2">
        <f t="shared" si="342"/>
        <v>42185.556157407409</v>
      </c>
      <c r="T3670" s="12">
        <f t="shared" si="343"/>
        <v>42208.772916666669</v>
      </c>
      <c r="U3670" s="7">
        <f>Data[[#This Row],[goal]]*VLOOKUP(Data[[#This Row],[currency]], 'Exchange Rates'!$A$1:$C$14, 3, 0)</f>
        <v>1000</v>
      </c>
      <c r="V3670" s="7">
        <f>Data[[#This Row],[pledged]]*VLOOKUP(Data[[#This Row],[currency]], 'Exchange Rates'!$A$1:$C$14, 3, 0)</f>
        <v>1035</v>
      </c>
    </row>
    <row r="3671" spans="1:22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1.3819999999999999</v>
      </c>
      <c r="P3671" s="7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2">
        <f t="shared" si="342"/>
        <v>42136.675196759257</v>
      </c>
      <c r="T3671" s="12">
        <f t="shared" si="343"/>
        <v>42166.675196759257</v>
      </c>
      <c r="U3671" s="7">
        <f>Data[[#This Row],[goal]]*VLOOKUP(Data[[#This Row],[currency]], 'Exchange Rates'!$A$1:$C$14, 3, 0)</f>
        <v>770</v>
      </c>
      <c r="V3671" s="7">
        <f>Data[[#This Row],[pledged]]*VLOOKUP(Data[[#This Row],[currency]], 'Exchange Rates'!$A$1:$C$14, 3, 0)</f>
        <v>1064.1400000000001</v>
      </c>
    </row>
    <row r="3672" spans="1:22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1.0954545454545455</v>
      </c>
      <c r="P3672" s="7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2">
        <f t="shared" si="342"/>
        <v>42142.514016203699</v>
      </c>
      <c r="T3672" s="12">
        <f t="shared" si="343"/>
        <v>42155.958333333328</v>
      </c>
      <c r="U3672" s="7">
        <f>Data[[#This Row],[goal]]*VLOOKUP(Data[[#This Row],[currency]], 'Exchange Rates'!$A$1:$C$14, 3, 0)</f>
        <v>169.4</v>
      </c>
      <c r="V3672" s="7">
        <f>Data[[#This Row],[pledged]]*VLOOKUP(Data[[#This Row],[currency]], 'Exchange Rates'!$A$1:$C$14, 3, 0)</f>
        <v>185.57</v>
      </c>
    </row>
    <row r="3673" spans="1:22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1.0085714285714287</v>
      </c>
      <c r="P3673" s="7">
        <f t="shared" si="345"/>
        <v>88.25</v>
      </c>
      <c r="Q3673" t="str">
        <f t="shared" si="346"/>
        <v>theater</v>
      </c>
      <c r="R3673" t="str">
        <f t="shared" si="347"/>
        <v>plays</v>
      </c>
      <c r="S3673" s="12">
        <f t="shared" si="342"/>
        <v>41820.62809027778</v>
      </c>
      <c r="T3673" s="12">
        <f t="shared" si="343"/>
        <v>41841.165972222225</v>
      </c>
      <c r="U3673" s="7">
        <f>Data[[#This Row],[goal]]*VLOOKUP(Data[[#This Row],[currency]], 'Exchange Rates'!$A$1:$C$14, 3, 0)</f>
        <v>3500</v>
      </c>
      <c r="V3673" s="7">
        <f>Data[[#This Row],[pledged]]*VLOOKUP(Data[[#This Row],[currency]], 'Exchange Rates'!$A$1:$C$14, 3, 0)</f>
        <v>3530</v>
      </c>
    </row>
    <row r="3674" spans="1:22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1.0153333333333334</v>
      </c>
      <c r="P3674" s="7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2">
        <f t="shared" si="342"/>
        <v>41878.946574074071</v>
      </c>
      <c r="T3674" s="12">
        <f t="shared" si="343"/>
        <v>41908.946574074071</v>
      </c>
      <c r="U3674" s="7">
        <f>Data[[#This Row],[goal]]*VLOOKUP(Data[[#This Row],[currency]], 'Exchange Rates'!$A$1:$C$14, 3, 0)</f>
        <v>2310</v>
      </c>
      <c r="V3674" s="7">
        <f>Data[[#This Row],[pledged]]*VLOOKUP(Data[[#This Row],[currency]], 'Exchange Rates'!$A$1:$C$14, 3, 0)</f>
        <v>2345.42</v>
      </c>
    </row>
    <row r="3675" spans="1:22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1.13625</v>
      </c>
      <c r="P3675" s="7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2">
        <f t="shared" si="342"/>
        <v>41914.295104166667</v>
      </c>
      <c r="T3675" s="12">
        <f t="shared" si="343"/>
        <v>41948.536111111112</v>
      </c>
      <c r="U3675" s="7">
        <f>Data[[#This Row],[goal]]*VLOOKUP(Data[[#This Row],[currency]], 'Exchange Rates'!$A$1:$C$14, 3, 0)</f>
        <v>3080</v>
      </c>
      <c r="V3675" s="7">
        <f>Data[[#This Row],[pledged]]*VLOOKUP(Data[[#This Row],[currency]], 'Exchange Rates'!$A$1:$C$14, 3, 0)</f>
        <v>3499.65</v>
      </c>
    </row>
    <row r="3676" spans="1:22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</v>
      </c>
      <c r="P3676" s="7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2">
        <f t="shared" si="342"/>
        <v>42556.873020833329</v>
      </c>
      <c r="T3676" s="12">
        <f t="shared" si="343"/>
        <v>42616.873020833329</v>
      </c>
      <c r="U3676" s="7">
        <f>Data[[#This Row],[goal]]*VLOOKUP(Data[[#This Row],[currency]], 'Exchange Rates'!$A$1:$C$14, 3, 0)</f>
        <v>3780</v>
      </c>
      <c r="V3676" s="7">
        <f>Data[[#This Row],[pledged]]*VLOOKUP(Data[[#This Row],[currency]], 'Exchange Rates'!$A$1:$C$14, 3, 0)</f>
        <v>3780</v>
      </c>
    </row>
    <row r="3677" spans="1:22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1.4</v>
      </c>
      <c r="P3677" s="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2">
        <f t="shared" si="342"/>
        <v>42493.597013888888</v>
      </c>
      <c r="T3677" s="12">
        <f t="shared" si="343"/>
        <v>42505.958333333328</v>
      </c>
      <c r="U3677" s="7">
        <f>Data[[#This Row],[goal]]*VLOOKUP(Data[[#This Row],[currency]], 'Exchange Rates'!$A$1:$C$14, 3, 0)</f>
        <v>38.5</v>
      </c>
      <c r="V3677" s="7">
        <f>Data[[#This Row],[pledged]]*VLOOKUP(Data[[#This Row],[currency]], 'Exchange Rates'!$A$1:$C$14, 3, 0)</f>
        <v>53.9</v>
      </c>
    </row>
    <row r="3678" spans="1:22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1.2875000000000001</v>
      </c>
      <c r="P3678" s="7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2">
        <f t="shared" si="342"/>
        <v>41876.815787037034</v>
      </c>
      <c r="T3678" s="12">
        <f t="shared" si="343"/>
        <v>41894.815787037034</v>
      </c>
      <c r="U3678" s="7">
        <f>Data[[#This Row],[goal]]*VLOOKUP(Data[[#This Row],[currency]], 'Exchange Rates'!$A$1:$C$14, 3, 0)</f>
        <v>800</v>
      </c>
      <c r="V3678" s="7">
        <f>Data[[#This Row],[pledged]]*VLOOKUP(Data[[#This Row],[currency]], 'Exchange Rates'!$A$1:$C$14, 3, 0)</f>
        <v>1030</v>
      </c>
    </row>
    <row r="3679" spans="1:22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1.0290416666666666</v>
      </c>
      <c r="P3679" s="7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2">
        <f t="shared" si="342"/>
        <v>41802.574282407404</v>
      </c>
      <c r="T3679" s="12">
        <f t="shared" si="343"/>
        <v>41823.165972222225</v>
      </c>
      <c r="U3679" s="7">
        <f>Data[[#This Row],[goal]]*VLOOKUP(Data[[#This Row],[currency]], 'Exchange Rates'!$A$1:$C$14, 3, 0)</f>
        <v>12000</v>
      </c>
      <c r="V3679" s="7">
        <f>Data[[#This Row],[pledged]]*VLOOKUP(Data[[#This Row],[currency]], 'Exchange Rates'!$A$1:$C$14, 3, 0)</f>
        <v>12348.5</v>
      </c>
    </row>
    <row r="3680" spans="1:22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1.0249999999999999</v>
      </c>
      <c r="P3680" s="7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2">
        <f t="shared" si="342"/>
        <v>42120.531226851846</v>
      </c>
      <c r="T3680" s="12">
        <f t="shared" si="343"/>
        <v>42155.531226851846</v>
      </c>
      <c r="U3680" s="7">
        <f>Data[[#This Row],[goal]]*VLOOKUP(Data[[#This Row],[currency]], 'Exchange Rates'!$A$1:$C$14, 3, 0)</f>
        <v>1540</v>
      </c>
      <c r="V3680" s="7">
        <f>Data[[#This Row],[pledged]]*VLOOKUP(Data[[#This Row],[currency]], 'Exchange Rates'!$A$1:$C$14, 3, 0)</f>
        <v>1578.5</v>
      </c>
    </row>
    <row r="3681" spans="1:22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1.101</v>
      </c>
      <c r="P3681" s="7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2">
        <f t="shared" si="342"/>
        <v>41786.761354166665</v>
      </c>
      <c r="T3681" s="12">
        <f t="shared" si="343"/>
        <v>41821.207638888889</v>
      </c>
      <c r="U3681" s="7">
        <f>Data[[#This Row],[goal]]*VLOOKUP(Data[[#This Row],[currency]], 'Exchange Rates'!$A$1:$C$14, 3, 0)</f>
        <v>2000</v>
      </c>
      <c r="V3681" s="7">
        <f>Data[[#This Row],[pledged]]*VLOOKUP(Data[[#This Row],[currency]], 'Exchange Rates'!$A$1:$C$14, 3, 0)</f>
        <v>2202</v>
      </c>
    </row>
    <row r="3682" spans="1:22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1.1276666666666666</v>
      </c>
      <c r="P3682" s="7">
        <f t="shared" si="345"/>
        <v>99.5</v>
      </c>
      <c r="Q3682" t="str">
        <f t="shared" si="346"/>
        <v>theater</v>
      </c>
      <c r="R3682" t="str">
        <f t="shared" si="347"/>
        <v>plays</v>
      </c>
      <c r="S3682" s="12">
        <f t="shared" si="342"/>
        <v>42627.454097222217</v>
      </c>
      <c r="T3682" s="12">
        <f t="shared" si="343"/>
        <v>42648.454097222217</v>
      </c>
      <c r="U3682" s="7">
        <f>Data[[#This Row],[goal]]*VLOOKUP(Data[[#This Row],[currency]], 'Exchange Rates'!$A$1:$C$14, 3, 0)</f>
        <v>3000</v>
      </c>
      <c r="V3682" s="7">
        <f>Data[[#This Row],[pledged]]*VLOOKUP(Data[[#This Row],[currency]], 'Exchange Rates'!$A$1:$C$14, 3, 0)</f>
        <v>3383</v>
      </c>
    </row>
    <row r="3683" spans="1:22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1.119</v>
      </c>
      <c r="P3683" s="7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2">
        <f t="shared" si="342"/>
        <v>42374.651504629626</v>
      </c>
      <c r="T3683" s="12">
        <f t="shared" si="343"/>
        <v>42384.651504629626</v>
      </c>
      <c r="U3683" s="7">
        <f>Data[[#This Row],[goal]]*VLOOKUP(Data[[#This Row],[currency]], 'Exchange Rates'!$A$1:$C$14, 3, 0)</f>
        <v>1000</v>
      </c>
      <c r="V3683" s="7">
        <f>Data[[#This Row],[pledged]]*VLOOKUP(Data[[#This Row],[currency]], 'Exchange Rates'!$A$1:$C$14, 3, 0)</f>
        <v>1119</v>
      </c>
    </row>
    <row r="3684" spans="1:22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1.3919999999999999</v>
      </c>
      <c r="P3684" s="7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2">
        <f t="shared" si="342"/>
        <v>41772.685393518521</v>
      </c>
      <c r="T3684" s="12">
        <f t="shared" si="343"/>
        <v>41806.290972222225</v>
      </c>
      <c r="U3684" s="7">
        <f>Data[[#This Row],[goal]]*VLOOKUP(Data[[#This Row],[currency]], 'Exchange Rates'!$A$1:$C$14, 3, 0)</f>
        <v>3000</v>
      </c>
      <c r="V3684" s="7">
        <f>Data[[#This Row],[pledged]]*VLOOKUP(Data[[#This Row],[currency]], 'Exchange Rates'!$A$1:$C$14, 3, 0)</f>
        <v>4176</v>
      </c>
    </row>
    <row r="3685" spans="1:22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1.1085714285714285</v>
      </c>
      <c r="P3685" s="7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2">
        <f t="shared" si="342"/>
        <v>42633.116851851853</v>
      </c>
      <c r="T3685" s="12">
        <f t="shared" si="343"/>
        <v>42663.116851851853</v>
      </c>
      <c r="U3685" s="7">
        <f>Data[[#This Row],[goal]]*VLOOKUP(Data[[#This Row],[currency]], 'Exchange Rates'!$A$1:$C$14, 3, 0)</f>
        <v>3500</v>
      </c>
      <c r="V3685" s="7">
        <f>Data[[#This Row],[pledged]]*VLOOKUP(Data[[#This Row],[currency]], 'Exchange Rates'!$A$1:$C$14, 3, 0)</f>
        <v>3880</v>
      </c>
    </row>
    <row r="3686" spans="1:22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1.3906666666666667</v>
      </c>
      <c r="P3686" s="7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2">
        <f t="shared" si="342"/>
        <v>42219.180393518516</v>
      </c>
      <c r="T3686" s="12">
        <f t="shared" si="343"/>
        <v>42249.180393518516</v>
      </c>
      <c r="U3686" s="7">
        <f>Data[[#This Row],[goal]]*VLOOKUP(Data[[#This Row],[currency]], 'Exchange Rates'!$A$1:$C$14, 3, 0)</f>
        <v>750</v>
      </c>
      <c r="V3686" s="7">
        <f>Data[[#This Row],[pledged]]*VLOOKUP(Data[[#This Row],[currency]], 'Exchange Rates'!$A$1:$C$14, 3, 0)</f>
        <v>1043</v>
      </c>
    </row>
    <row r="3687" spans="1:22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1.0569999999999999</v>
      </c>
      <c r="P3687" s="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2">
        <f t="shared" si="342"/>
        <v>41753.593275462961</v>
      </c>
      <c r="T3687" s="12">
        <f t="shared" si="343"/>
        <v>41778.875</v>
      </c>
      <c r="U3687" s="7">
        <f>Data[[#This Row],[goal]]*VLOOKUP(Data[[#This Row],[currency]], 'Exchange Rates'!$A$1:$C$14, 3, 0)</f>
        <v>5000</v>
      </c>
      <c r="V3687" s="7">
        <f>Data[[#This Row],[pledged]]*VLOOKUP(Data[[#This Row],[currency]], 'Exchange Rates'!$A$1:$C$14, 3, 0)</f>
        <v>5285</v>
      </c>
    </row>
    <row r="3688" spans="1:22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1.0142857142857142</v>
      </c>
      <c r="P3688" s="7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2">
        <f t="shared" si="342"/>
        <v>42230.662731481483</v>
      </c>
      <c r="T3688" s="12">
        <f t="shared" si="343"/>
        <v>42245.165972222225</v>
      </c>
      <c r="U3688" s="7">
        <f>Data[[#This Row],[goal]]*VLOOKUP(Data[[#This Row],[currency]], 'Exchange Rates'!$A$1:$C$14, 3, 0)</f>
        <v>350</v>
      </c>
      <c r="V3688" s="7">
        <f>Data[[#This Row],[pledged]]*VLOOKUP(Data[[#This Row],[currency]], 'Exchange Rates'!$A$1:$C$14, 3, 0)</f>
        <v>355</v>
      </c>
    </row>
    <row r="3689" spans="1:22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1.0024500000000001</v>
      </c>
      <c r="P3689" s="7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2">
        <f t="shared" si="342"/>
        <v>41787.218229166669</v>
      </c>
      <c r="T3689" s="12">
        <f t="shared" si="343"/>
        <v>41817.218229166669</v>
      </c>
      <c r="U3689" s="7">
        <f>Data[[#This Row],[goal]]*VLOOKUP(Data[[#This Row],[currency]], 'Exchange Rates'!$A$1:$C$14, 3, 0)</f>
        <v>5000</v>
      </c>
      <c r="V3689" s="7">
        <f>Data[[#This Row],[pledged]]*VLOOKUP(Data[[#This Row],[currency]], 'Exchange Rates'!$A$1:$C$14, 3, 0)</f>
        <v>5012.25</v>
      </c>
    </row>
    <row r="3690" spans="1:22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1.0916666666666666</v>
      </c>
      <c r="P3690" s="7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2">
        <f t="shared" si="342"/>
        <v>41829.787083333329</v>
      </c>
      <c r="T3690" s="12">
        <f t="shared" si="343"/>
        <v>41859.787083333329</v>
      </c>
      <c r="U3690" s="7">
        <f>Data[[#This Row],[goal]]*VLOOKUP(Data[[#This Row],[currency]], 'Exchange Rates'!$A$1:$C$14, 3, 0)</f>
        <v>2310</v>
      </c>
      <c r="V3690" s="7">
        <f>Data[[#This Row],[pledged]]*VLOOKUP(Data[[#This Row],[currency]], 'Exchange Rates'!$A$1:$C$14, 3, 0)</f>
        <v>2521.75</v>
      </c>
    </row>
    <row r="3691" spans="1:22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1.1833333333333333</v>
      </c>
      <c r="P3691" s="7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2">
        <f t="shared" si="342"/>
        <v>42147.826840277776</v>
      </c>
      <c r="T3691" s="12">
        <f t="shared" si="343"/>
        <v>42176.934027777781</v>
      </c>
      <c r="U3691" s="7">
        <f>Data[[#This Row],[goal]]*VLOOKUP(Data[[#This Row],[currency]], 'Exchange Rates'!$A$1:$C$14, 3, 0)</f>
        <v>3000</v>
      </c>
      <c r="V3691" s="7">
        <f>Data[[#This Row],[pledged]]*VLOOKUP(Data[[#This Row],[currency]], 'Exchange Rates'!$A$1:$C$14, 3, 0)</f>
        <v>3550</v>
      </c>
    </row>
    <row r="3692" spans="1:22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1.2</v>
      </c>
      <c r="P3692" s="7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2">
        <f t="shared" si="342"/>
        <v>41940.598182870373</v>
      </c>
      <c r="T3692" s="12">
        <f t="shared" si="343"/>
        <v>41970.639849537038</v>
      </c>
      <c r="U3692" s="7">
        <f>Data[[#This Row],[goal]]*VLOOKUP(Data[[#This Row],[currency]], 'Exchange Rates'!$A$1:$C$14, 3, 0)</f>
        <v>1500</v>
      </c>
      <c r="V3692" s="7">
        <f>Data[[#This Row],[pledged]]*VLOOKUP(Data[[#This Row],[currency]], 'Exchange Rates'!$A$1:$C$14, 3, 0)</f>
        <v>1800</v>
      </c>
    </row>
    <row r="3693" spans="1:22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1.2796000000000001</v>
      </c>
      <c r="P3693" s="7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2">
        <f t="shared" si="342"/>
        <v>42020.700567129628</v>
      </c>
      <c r="T3693" s="12">
        <f t="shared" si="343"/>
        <v>42065.207638888889</v>
      </c>
      <c r="U3693" s="7">
        <f>Data[[#This Row],[goal]]*VLOOKUP(Data[[#This Row],[currency]], 'Exchange Rates'!$A$1:$C$14, 3, 0)</f>
        <v>40000</v>
      </c>
      <c r="V3693" s="7">
        <f>Data[[#This Row],[pledged]]*VLOOKUP(Data[[#This Row],[currency]], 'Exchange Rates'!$A$1:$C$14, 3, 0)</f>
        <v>51184</v>
      </c>
    </row>
    <row r="3694" spans="1:22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1.26</v>
      </c>
      <c r="P3694" s="7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2">
        <f t="shared" si="342"/>
        <v>41891.96503472222</v>
      </c>
      <c r="T3694" s="12">
        <f t="shared" si="343"/>
        <v>41901</v>
      </c>
      <c r="U3694" s="7">
        <f>Data[[#This Row],[goal]]*VLOOKUP(Data[[#This Row],[currency]], 'Exchange Rates'!$A$1:$C$14, 3, 0)</f>
        <v>1000</v>
      </c>
      <c r="V3694" s="7">
        <f>Data[[#This Row],[pledged]]*VLOOKUP(Data[[#This Row],[currency]], 'Exchange Rates'!$A$1:$C$14, 3, 0)</f>
        <v>1260</v>
      </c>
    </row>
    <row r="3695" spans="1:22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1.2912912912912913</v>
      </c>
      <c r="P3695" s="7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2">
        <f t="shared" si="342"/>
        <v>42309.191307870366</v>
      </c>
      <c r="T3695" s="12">
        <f t="shared" si="343"/>
        <v>42338.9375</v>
      </c>
      <c r="U3695" s="7">
        <f>Data[[#This Row],[goal]]*VLOOKUP(Data[[#This Row],[currency]], 'Exchange Rates'!$A$1:$C$14, 3, 0)</f>
        <v>256.41000000000003</v>
      </c>
      <c r="V3695" s="7">
        <f>Data[[#This Row],[pledged]]*VLOOKUP(Data[[#This Row],[currency]], 'Exchange Rates'!$A$1:$C$14, 3, 0)</f>
        <v>331.1</v>
      </c>
    </row>
    <row r="3696" spans="1:22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1.0742857142857143</v>
      </c>
      <c r="P3696" s="7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2">
        <f t="shared" si="342"/>
        <v>42490.133877314816</v>
      </c>
      <c r="T3696" s="12">
        <f t="shared" si="343"/>
        <v>42527.083333333328</v>
      </c>
      <c r="U3696" s="7">
        <f>Data[[#This Row],[goal]]*VLOOKUP(Data[[#This Row],[currency]], 'Exchange Rates'!$A$1:$C$14, 3, 0)</f>
        <v>3500</v>
      </c>
      <c r="V3696" s="7">
        <f>Data[[#This Row],[pledged]]*VLOOKUP(Data[[#This Row],[currency]], 'Exchange Rates'!$A$1:$C$14, 3, 0)</f>
        <v>3760</v>
      </c>
    </row>
    <row r="3697" spans="1:22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1.00125</v>
      </c>
      <c r="P3697" s="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2">
        <f t="shared" si="342"/>
        <v>41995.870486111111</v>
      </c>
      <c r="T3697" s="12">
        <f t="shared" si="343"/>
        <v>42015.870486111111</v>
      </c>
      <c r="U3697" s="7">
        <f>Data[[#This Row],[goal]]*VLOOKUP(Data[[#This Row],[currency]], 'Exchange Rates'!$A$1:$C$14, 3, 0)</f>
        <v>4000</v>
      </c>
      <c r="V3697" s="7">
        <f>Data[[#This Row],[pledged]]*VLOOKUP(Data[[#This Row],[currency]], 'Exchange Rates'!$A$1:$C$14, 3, 0)</f>
        <v>4005</v>
      </c>
    </row>
    <row r="3698" spans="1:22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1.55</v>
      </c>
      <c r="P3698" s="7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2">
        <f t="shared" si="342"/>
        <v>41988.617083333331</v>
      </c>
      <c r="T3698" s="12">
        <f t="shared" si="343"/>
        <v>42048.617083333331</v>
      </c>
      <c r="U3698" s="7">
        <f>Data[[#This Row],[goal]]*VLOOKUP(Data[[#This Row],[currency]], 'Exchange Rates'!$A$1:$C$14, 3, 0)</f>
        <v>1540</v>
      </c>
      <c r="V3698" s="7">
        <f>Data[[#This Row],[pledged]]*VLOOKUP(Data[[#This Row],[currency]], 'Exchange Rates'!$A$1:$C$14, 3, 0)</f>
        <v>2387</v>
      </c>
    </row>
    <row r="3699" spans="1:22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1.08</v>
      </c>
      <c r="P3699" s="7">
        <f t="shared" si="345"/>
        <v>72</v>
      </c>
      <c r="Q3699" t="str">
        <f t="shared" si="346"/>
        <v>theater</v>
      </c>
      <c r="R3699" t="str">
        <f t="shared" si="347"/>
        <v>plays</v>
      </c>
      <c r="S3699" s="12">
        <f t="shared" si="342"/>
        <v>42479.465833333335</v>
      </c>
      <c r="T3699" s="12">
        <f t="shared" si="343"/>
        <v>42500.465833333335</v>
      </c>
      <c r="U3699" s="7">
        <f>Data[[#This Row],[goal]]*VLOOKUP(Data[[#This Row],[currency]], 'Exchange Rates'!$A$1:$C$14, 3, 0)</f>
        <v>1540</v>
      </c>
      <c r="V3699" s="7">
        <f>Data[[#This Row],[pledged]]*VLOOKUP(Data[[#This Row],[currency]], 'Exchange Rates'!$A$1:$C$14, 3, 0)</f>
        <v>1663.2</v>
      </c>
    </row>
    <row r="3700" spans="1:22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1.1052</v>
      </c>
      <c r="P3700" s="7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2">
        <f t="shared" si="342"/>
        <v>42401.806562500002</v>
      </c>
      <c r="T3700" s="12">
        <f t="shared" si="343"/>
        <v>42431.806562500002</v>
      </c>
      <c r="U3700" s="7">
        <f>Data[[#This Row],[goal]]*VLOOKUP(Data[[#This Row],[currency]], 'Exchange Rates'!$A$1:$C$14, 3, 0)</f>
        <v>5000</v>
      </c>
      <c r="V3700" s="7">
        <f>Data[[#This Row],[pledged]]*VLOOKUP(Data[[#This Row],[currency]], 'Exchange Rates'!$A$1:$C$14, 3, 0)</f>
        <v>5526</v>
      </c>
    </row>
    <row r="3701" spans="1:22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1.008</v>
      </c>
      <c r="P3701" s="7">
        <f t="shared" si="345"/>
        <v>63</v>
      </c>
      <c r="Q3701" t="str">
        <f t="shared" si="346"/>
        <v>theater</v>
      </c>
      <c r="R3701" t="str">
        <f t="shared" si="347"/>
        <v>plays</v>
      </c>
      <c r="S3701" s="12">
        <f t="shared" si="342"/>
        <v>41897.602037037039</v>
      </c>
      <c r="T3701" s="12">
        <f t="shared" si="343"/>
        <v>41927.602037037039</v>
      </c>
      <c r="U3701" s="7">
        <f>Data[[#This Row],[goal]]*VLOOKUP(Data[[#This Row],[currency]], 'Exchange Rates'!$A$1:$C$14, 3, 0)</f>
        <v>2500</v>
      </c>
      <c r="V3701" s="7">
        <f>Data[[#This Row],[pledged]]*VLOOKUP(Data[[#This Row],[currency]], 'Exchange Rates'!$A$1:$C$14, 3, 0)</f>
        <v>2520</v>
      </c>
    </row>
    <row r="3702" spans="1:22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1.212</v>
      </c>
      <c r="P3702" s="7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2">
        <f t="shared" si="342"/>
        <v>41882.585648148146</v>
      </c>
      <c r="T3702" s="12">
        <f t="shared" si="343"/>
        <v>41912.666666666664</v>
      </c>
      <c r="U3702" s="7">
        <f>Data[[#This Row],[goal]]*VLOOKUP(Data[[#This Row],[currency]], 'Exchange Rates'!$A$1:$C$14, 3, 0)</f>
        <v>500</v>
      </c>
      <c r="V3702" s="7">
        <f>Data[[#This Row],[pledged]]*VLOOKUP(Data[[#This Row],[currency]], 'Exchange Rates'!$A$1:$C$14, 3, 0)</f>
        <v>606</v>
      </c>
    </row>
    <row r="3703" spans="1:22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1.0033333333333334</v>
      </c>
      <c r="P3703" s="7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2">
        <f t="shared" si="342"/>
        <v>42129.541585648149</v>
      </c>
      <c r="T3703" s="12">
        <f t="shared" si="343"/>
        <v>42159.541585648149</v>
      </c>
      <c r="U3703" s="7">
        <f>Data[[#This Row],[goal]]*VLOOKUP(Data[[#This Row],[currency]], 'Exchange Rates'!$A$1:$C$14, 3, 0)</f>
        <v>1155</v>
      </c>
      <c r="V3703" s="7">
        <f>Data[[#This Row],[pledged]]*VLOOKUP(Data[[#This Row],[currency]], 'Exchange Rates'!$A$1:$C$14, 3, 0)</f>
        <v>1158.8500000000001</v>
      </c>
    </row>
    <row r="3704" spans="1:22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1.0916666666666666</v>
      </c>
      <c r="P3704" s="7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2">
        <f t="shared" si="342"/>
        <v>42524.53800925926</v>
      </c>
      <c r="T3704" s="12">
        <f t="shared" si="343"/>
        <v>42561.957638888889</v>
      </c>
      <c r="U3704" s="7">
        <f>Data[[#This Row],[goal]]*VLOOKUP(Data[[#This Row],[currency]], 'Exchange Rates'!$A$1:$C$14, 3, 0)</f>
        <v>2310</v>
      </c>
      <c r="V3704" s="7">
        <f>Data[[#This Row],[pledged]]*VLOOKUP(Data[[#This Row],[currency]], 'Exchange Rates'!$A$1:$C$14, 3, 0)</f>
        <v>2521.75</v>
      </c>
    </row>
    <row r="3705" spans="1:22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1.2342857142857142</v>
      </c>
      <c r="P3705" s="7">
        <f t="shared" si="345"/>
        <v>43.2</v>
      </c>
      <c r="Q3705" t="str">
        <f t="shared" si="346"/>
        <v>theater</v>
      </c>
      <c r="R3705" t="str">
        <f t="shared" si="347"/>
        <v>plays</v>
      </c>
      <c r="S3705" s="12">
        <f t="shared" si="342"/>
        <v>42556.504490740743</v>
      </c>
      <c r="T3705" s="12">
        <f t="shared" si="343"/>
        <v>42595.290972222225</v>
      </c>
      <c r="U3705" s="7">
        <f>Data[[#This Row],[goal]]*VLOOKUP(Data[[#This Row],[currency]], 'Exchange Rates'!$A$1:$C$14, 3, 0)</f>
        <v>1050</v>
      </c>
      <c r="V3705" s="7">
        <f>Data[[#This Row],[pledged]]*VLOOKUP(Data[[#This Row],[currency]], 'Exchange Rates'!$A$1:$C$14, 3, 0)</f>
        <v>1296</v>
      </c>
    </row>
    <row r="3706" spans="1:22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1.3633666666666666</v>
      </c>
      <c r="P3706" s="7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2">
        <f t="shared" si="342"/>
        <v>42461.689745370371</v>
      </c>
      <c r="T3706" s="12">
        <f t="shared" si="343"/>
        <v>42521.689745370371</v>
      </c>
      <c r="U3706" s="7">
        <f>Data[[#This Row],[goal]]*VLOOKUP(Data[[#This Row],[currency]], 'Exchange Rates'!$A$1:$C$14, 3, 0)</f>
        <v>231</v>
      </c>
      <c r="V3706" s="7">
        <f>Data[[#This Row],[pledged]]*VLOOKUP(Data[[#This Row],[currency]], 'Exchange Rates'!$A$1:$C$14, 3, 0)</f>
        <v>314.93770000000001</v>
      </c>
    </row>
    <row r="3707" spans="1:22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1.0346657233816767</v>
      </c>
      <c r="P3707" s="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2">
        <f t="shared" si="342"/>
        <v>41792.542986111112</v>
      </c>
      <c r="T3707" s="12">
        <f t="shared" si="343"/>
        <v>41813.75</v>
      </c>
      <c r="U3707" s="7">
        <f>Data[[#This Row],[goal]]*VLOOKUP(Data[[#This Row],[currency]], 'Exchange Rates'!$A$1:$C$14, 3, 0)</f>
        <v>2827</v>
      </c>
      <c r="V3707" s="7">
        <f>Data[[#This Row],[pledged]]*VLOOKUP(Data[[#This Row],[currency]], 'Exchange Rates'!$A$1:$C$14, 3, 0)</f>
        <v>2925</v>
      </c>
    </row>
    <row r="3708" spans="1:22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1.2133333333333334</v>
      </c>
      <c r="P3708" s="7">
        <f t="shared" si="345"/>
        <v>140</v>
      </c>
      <c r="Q3708" t="str">
        <f t="shared" si="346"/>
        <v>theater</v>
      </c>
      <c r="R3708" t="str">
        <f t="shared" si="347"/>
        <v>plays</v>
      </c>
      <c r="S3708" s="12">
        <f t="shared" si="342"/>
        <v>41879.913761574076</v>
      </c>
      <c r="T3708" s="12">
        <f t="shared" si="343"/>
        <v>41894.913761574076</v>
      </c>
      <c r="U3708" s="7">
        <f>Data[[#This Row],[goal]]*VLOOKUP(Data[[#This Row],[currency]], 'Exchange Rates'!$A$1:$C$14, 3, 0)</f>
        <v>1500</v>
      </c>
      <c r="V3708" s="7">
        <f>Data[[#This Row],[pledged]]*VLOOKUP(Data[[#This Row],[currency]], 'Exchange Rates'!$A$1:$C$14, 3, 0)</f>
        <v>1820</v>
      </c>
    </row>
    <row r="3709" spans="1:22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1.86</v>
      </c>
      <c r="P3709" s="7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2">
        <f t="shared" si="342"/>
        <v>42552.048356481479</v>
      </c>
      <c r="T3709" s="12">
        <f t="shared" si="343"/>
        <v>42573.226388888885</v>
      </c>
      <c r="U3709" s="7">
        <f>Data[[#This Row],[goal]]*VLOOKUP(Data[[#This Row],[currency]], 'Exchange Rates'!$A$1:$C$14, 3, 0)</f>
        <v>1000</v>
      </c>
      <c r="V3709" s="7">
        <f>Data[[#This Row],[pledged]]*VLOOKUP(Data[[#This Row],[currency]], 'Exchange Rates'!$A$1:$C$14, 3, 0)</f>
        <v>1860</v>
      </c>
    </row>
    <row r="3710" spans="1:22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</v>
      </c>
      <c r="P3710" s="7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2">
        <f t="shared" si="342"/>
        <v>41810.142199074071</v>
      </c>
      <c r="T3710" s="12">
        <f t="shared" si="343"/>
        <v>41824.142199074071</v>
      </c>
      <c r="U3710" s="7">
        <f>Data[[#This Row],[goal]]*VLOOKUP(Data[[#This Row],[currency]], 'Exchange Rates'!$A$1:$C$14, 3, 0)</f>
        <v>700</v>
      </c>
      <c r="V3710" s="7">
        <f>Data[[#This Row],[pledged]]*VLOOKUP(Data[[#This Row],[currency]], 'Exchange Rates'!$A$1:$C$14, 3, 0)</f>
        <v>2100</v>
      </c>
    </row>
    <row r="3711" spans="1:22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1.0825</v>
      </c>
      <c r="P3711" s="7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2">
        <f t="shared" si="342"/>
        <v>41785.707708333335</v>
      </c>
      <c r="T3711" s="12">
        <f t="shared" si="343"/>
        <v>41815.707708333335</v>
      </c>
      <c r="U3711" s="7">
        <f>Data[[#This Row],[goal]]*VLOOKUP(Data[[#This Row],[currency]], 'Exchange Rates'!$A$1:$C$14, 3, 0)</f>
        <v>770</v>
      </c>
      <c r="V3711" s="7">
        <f>Data[[#This Row],[pledged]]*VLOOKUP(Data[[#This Row],[currency]], 'Exchange Rates'!$A$1:$C$14, 3, 0)</f>
        <v>833.52499999999998</v>
      </c>
    </row>
    <row r="3712" spans="1:22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1.4115384615384616</v>
      </c>
      <c r="P3712" s="7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2">
        <f t="shared" si="342"/>
        <v>42072.576249999998</v>
      </c>
      <c r="T3712" s="12">
        <f t="shared" si="343"/>
        <v>42097.576249999998</v>
      </c>
      <c r="U3712" s="7">
        <f>Data[[#This Row],[goal]]*VLOOKUP(Data[[#This Row],[currency]], 'Exchange Rates'!$A$1:$C$14, 3, 0)</f>
        <v>1300</v>
      </c>
      <c r="V3712" s="7">
        <f>Data[[#This Row],[pledged]]*VLOOKUP(Data[[#This Row],[currency]], 'Exchange Rates'!$A$1:$C$14, 3, 0)</f>
        <v>1835</v>
      </c>
    </row>
    <row r="3713" spans="1:22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1.1399999999999999</v>
      </c>
      <c r="P3713" s="7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2">
        <f t="shared" si="342"/>
        <v>41779.724224537036</v>
      </c>
      <c r="T3713" s="12">
        <f t="shared" si="343"/>
        <v>41805.666666666664</v>
      </c>
      <c r="U3713" s="7">
        <f>Data[[#This Row],[goal]]*VLOOKUP(Data[[#This Row],[currency]], 'Exchange Rates'!$A$1:$C$14, 3, 0)</f>
        <v>500</v>
      </c>
      <c r="V3713" s="7">
        <f>Data[[#This Row],[pledged]]*VLOOKUP(Data[[#This Row],[currency]], 'Exchange Rates'!$A$1:$C$14, 3, 0)</f>
        <v>570</v>
      </c>
    </row>
    <row r="3714" spans="1:22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1.5373333333333334</v>
      </c>
      <c r="P3714" s="7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2">
        <f t="shared" ref="S3714:S3777" si="348">(((J3714/60)/60)/24)+DATE(1970,1,1)</f>
        <v>42134.172071759262</v>
      </c>
      <c r="T3714" s="12">
        <f t="shared" ref="T3714:T3777" si="349">(((I3714/60)/60)/24)+DATE(1970,1,1)</f>
        <v>42155.290972222225</v>
      </c>
      <c r="U3714" s="7">
        <f>Data[[#This Row],[goal]]*VLOOKUP(Data[[#This Row],[currency]], 'Exchange Rates'!$A$1:$C$14, 3, 0)</f>
        <v>7500</v>
      </c>
      <c r="V3714" s="7">
        <f>Data[[#This Row],[pledged]]*VLOOKUP(Data[[#This Row],[currency]], 'Exchange Rates'!$A$1:$C$14, 3, 0)</f>
        <v>11530</v>
      </c>
    </row>
    <row r="3715" spans="1:22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E3715/D3715</f>
        <v>1.0149999999999999</v>
      </c>
      <c r="P3715" s="7">
        <f t="shared" ref="P3715:P3778" si="351">IF(L3715 = 0, 0, E3715/L3715)</f>
        <v>106.84210526315789</v>
      </c>
      <c r="Q3715" t="str">
        <f t="shared" ref="Q3715:Q3778" si="352">MID(N3715, 1, FIND("/", N3715)-1)</f>
        <v>theater</v>
      </c>
      <c r="R3715" t="str">
        <f t="shared" ref="R3715:R3778" si="353">MID(N3715,  FIND("/", N3715)+1, 100)</f>
        <v>plays</v>
      </c>
      <c r="S3715" s="12">
        <f t="shared" si="348"/>
        <v>42505.738032407404</v>
      </c>
      <c r="T3715" s="12">
        <f t="shared" si="349"/>
        <v>42525.738032407404</v>
      </c>
      <c r="U3715" s="7">
        <f>Data[[#This Row],[goal]]*VLOOKUP(Data[[#This Row],[currency]], 'Exchange Rates'!$A$1:$C$14, 3, 0)</f>
        <v>2000</v>
      </c>
      <c r="V3715" s="7">
        <f>Data[[#This Row],[pledged]]*VLOOKUP(Data[[#This Row],[currency]], 'Exchange Rates'!$A$1:$C$14, 3, 0)</f>
        <v>2030</v>
      </c>
    </row>
    <row r="3716" spans="1:22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1.0235000000000001</v>
      </c>
      <c r="P3716" s="7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2">
        <f t="shared" si="348"/>
        <v>42118.556331018524</v>
      </c>
      <c r="T3716" s="12">
        <f t="shared" si="349"/>
        <v>42150.165972222225</v>
      </c>
      <c r="U3716" s="7">
        <f>Data[[#This Row],[goal]]*VLOOKUP(Data[[#This Row],[currency]], 'Exchange Rates'!$A$1:$C$14, 3, 0)</f>
        <v>10000</v>
      </c>
      <c r="V3716" s="7">
        <f>Data[[#This Row],[pledged]]*VLOOKUP(Data[[#This Row],[currency]], 'Exchange Rates'!$A$1:$C$14, 3, 0)</f>
        <v>10235</v>
      </c>
    </row>
    <row r="3717" spans="1:22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1.0257142857142858</v>
      </c>
      <c r="P3717" s="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2">
        <f t="shared" si="348"/>
        <v>42036.995590277773</v>
      </c>
      <c r="T3717" s="12">
        <f t="shared" si="349"/>
        <v>42094.536111111112</v>
      </c>
      <c r="U3717" s="7">
        <f>Data[[#This Row],[goal]]*VLOOKUP(Data[[#This Row],[currency]], 'Exchange Rates'!$A$1:$C$14, 3, 0)</f>
        <v>2695</v>
      </c>
      <c r="V3717" s="7">
        <f>Data[[#This Row],[pledged]]*VLOOKUP(Data[[#This Row],[currency]], 'Exchange Rates'!$A$1:$C$14, 3, 0)</f>
        <v>2764.3</v>
      </c>
    </row>
    <row r="3718" spans="1:22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1.5575000000000001</v>
      </c>
      <c r="P3718" s="7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2">
        <f t="shared" si="348"/>
        <v>42360.887835648144</v>
      </c>
      <c r="T3718" s="12">
        <f t="shared" si="349"/>
        <v>42390.887835648144</v>
      </c>
      <c r="U3718" s="7">
        <f>Data[[#This Row],[goal]]*VLOOKUP(Data[[#This Row],[currency]], 'Exchange Rates'!$A$1:$C$14, 3, 0)</f>
        <v>800</v>
      </c>
      <c r="V3718" s="7">
        <f>Data[[#This Row],[pledged]]*VLOOKUP(Data[[#This Row],[currency]], 'Exchange Rates'!$A$1:$C$14, 3, 0)</f>
        <v>1246</v>
      </c>
    </row>
    <row r="3719" spans="1:22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1.0075000000000001</v>
      </c>
      <c r="P3719" s="7">
        <f t="shared" si="351"/>
        <v>310</v>
      </c>
      <c r="Q3719" t="str">
        <f t="shared" si="352"/>
        <v>theater</v>
      </c>
      <c r="R3719" t="str">
        <f t="shared" si="353"/>
        <v>plays</v>
      </c>
      <c r="S3719" s="12">
        <f t="shared" si="348"/>
        <v>42102.866307870368</v>
      </c>
      <c r="T3719" s="12">
        <f t="shared" si="349"/>
        <v>42133.866307870368</v>
      </c>
      <c r="U3719" s="7">
        <f>Data[[#This Row],[goal]]*VLOOKUP(Data[[#This Row],[currency]], 'Exchange Rates'!$A$1:$C$14, 3, 0)</f>
        <v>3080</v>
      </c>
      <c r="V3719" s="7">
        <f>Data[[#This Row],[pledged]]*VLOOKUP(Data[[#This Row],[currency]], 'Exchange Rates'!$A$1:$C$14, 3, 0)</f>
        <v>3103.1</v>
      </c>
    </row>
    <row r="3720" spans="1:22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2.3940000000000001</v>
      </c>
      <c r="P3720" s="7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2">
        <f t="shared" si="348"/>
        <v>42032.716145833328</v>
      </c>
      <c r="T3720" s="12">
        <f t="shared" si="349"/>
        <v>42062.716145833328</v>
      </c>
      <c r="U3720" s="7">
        <f>Data[[#This Row],[goal]]*VLOOKUP(Data[[#This Row],[currency]], 'Exchange Rates'!$A$1:$C$14, 3, 0)</f>
        <v>385</v>
      </c>
      <c r="V3720" s="7">
        <f>Data[[#This Row],[pledged]]*VLOOKUP(Data[[#This Row],[currency]], 'Exchange Rates'!$A$1:$C$14, 3, 0)</f>
        <v>921.69</v>
      </c>
    </row>
    <row r="3721" spans="1:22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2.1</v>
      </c>
      <c r="P3721" s="7">
        <f t="shared" si="351"/>
        <v>105</v>
      </c>
      <c r="Q3721" t="str">
        <f t="shared" si="352"/>
        <v>theater</v>
      </c>
      <c r="R3721" t="str">
        <f t="shared" si="353"/>
        <v>plays</v>
      </c>
      <c r="S3721" s="12">
        <f t="shared" si="348"/>
        <v>42147.729930555557</v>
      </c>
      <c r="T3721" s="12">
        <f t="shared" si="349"/>
        <v>42177.729930555557</v>
      </c>
      <c r="U3721" s="7">
        <f>Data[[#This Row],[goal]]*VLOOKUP(Data[[#This Row],[currency]], 'Exchange Rates'!$A$1:$C$14, 3, 0)</f>
        <v>154</v>
      </c>
      <c r="V3721" s="7">
        <f>Data[[#This Row],[pledged]]*VLOOKUP(Data[[#This Row],[currency]], 'Exchange Rates'!$A$1:$C$14, 3, 0)</f>
        <v>323.40000000000003</v>
      </c>
    </row>
    <row r="3722" spans="1:22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1.0451515151515152</v>
      </c>
      <c r="P3722" s="7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2">
        <f t="shared" si="348"/>
        <v>42165.993125000001</v>
      </c>
      <c r="T3722" s="12">
        <f t="shared" si="349"/>
        <v>42187.993125000001</v>
      </c>
      <c r="U3722" s="7">
        <f>Data[[#This Row],[goal]]*VLOOKUP(Data[[#This Row],[currency]], 'Exchange Rates'!$A$1:$C$14, 3, 0)</f>
        <v>3300</v>
      </c>
      <c r="V3722" s="7">
        <f>Data[[#This Row],[pledged]]*VLOOKUP(Data[[#This Row],[currency]], 'Exchange Rates'!$A$1:$C$14, 3, 0)</f>
        <v>3449</v>
      </c>
    </row>
    <row r="3723" spans="1:22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1.008</v>
      </c>
      <c r="P3723" s="7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2">
        <f t="shared" si="348"/>
        <v>41927.936157407406</v>
      </c>
      <c r="T3723" s="12">
        <f t="shared" si="349"/>
        <v>41948.977824074071</v>
      </c>
      <c r="U3723" s="7">
        <f>Data[[#This Row],[goal]]*VLOOKUP(Data[[#This Row],[currency]], 'Exchange Rates'!$A$1:$C$14, 3, 0)</f>
        <v>5000</v>
      </c>
      <c r="V3723" s="7">
        <f>Data[[#This Row],[pledged]]*VLOOKUP(Data[[#This Row],[currency]], 'Exchange Rates'!$A$1:$C$14, 3, 0)</f>
        <v>5040</v>
      </c>
    </row>
    <row r="3724" spans="1:22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1.1120000000000001</v>
      </c>
      <c r="P3724" s="7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2">
        <f t="shared" si="348"/>
        <v>42381.671840277777</v>
      </c>
      <c r="T3724" s="12">
        <f t="shared" si="349"/>
        <v>42411.957638888889</v>
      </c>
      <c r="U3724" s="7">
        <f>Data[[#This Row],[goal]]*VLOOKUP(Data[[#This Row],[currency]], 'Exchange Rates'!$A$1:$C$14, 3, 0)</f>
        <v>1980</v>
      </c>
      <c r="V3724" s="7">
        <f>Data[[#This Row],[pledged]]*VLOOKUP(Data[[#This Row],[currency]], 'Exchange Rates'!$A$1:$C$14, 3, 0)</f>
        <v>2201.7600000000002</v>
      </c>
    </row>
    <row r="3725" spans="1:22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1.0204444444444445</v>
      </c>
      <c r="P3725" s="7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2">
        <f t="shared" si="348"/>
        <v>41943.753032407411</v>
      </c>
      <c r="T3725" s="12">
        <f t="shared" si="349"/>
        <v>41973.794699074075</v>
      </c>
      <c r="U3725" s="7">
        <f>Data[[#This Row],[goal]]*VLOOKUP(Data[[#This Row],[currency]], 'Exchange Rates'!$A$1:$C$14, 3, 0)</f>
        <v>3465</v>
      </c>
      <c r="V3725" s="7">
        <f>Data[[#This Row],[pledged]]*VLOOKUP(Data[[#This Row],[currency]], 'Exchange Rates'!$A$1:$C$14, 3, 0)</f>
        <v>3535.84</v>
      </c>
    </row>
    <row r="3726" spans="1:22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1.0254767441860466</v>
      </c>
      <c r="P3726" s="7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2">
        <f t="shared" si="348"/>
        <v>42465.491435185191</v>
      </c>
      <c r="T3726" s="12">
        <f t="shared" si="349"/>
        <v>42494.958333333328</v>
      </c>
      <c r="U3726" s="7">
        <f>Data[[#This Row],[goal]]*VLOOKUP(Data[[#This Row],[currency]], 'Exchange Rates'!$A$1:$C$14, 3, 0)</f>
        <v>3311</v>
      </c>
      <c r="V3726" s="7">
        <f>Data[[#This Row],[pledged]]*VLOOKUP(Data[[#This Row],[currency]], 'Exchange Rates'!$A$1:$C$14, 3, 0)</f>
        <v>3395.3535000000002</v>
      </c>
    </row>
    <row r="3727" spans="1:22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1.27</v>
      </c>
      <c r="P3727" s="7">
        <f t="shared" si="351"/>
        <v>25.4</v>
      </c>
      <c r="Q3727" t="str">
        <f t="shared" si="352"/>
        <v>theater</v>
      </c>
      <c r="R3727" t="str">
        <f t="shared" si="353"/>
        <v>plays</v>
      </c>
      <c r="S3727" s="12">
        <f t="shared" si="348"/>
        <v>42401.945219907408</v>
      </c>
      <c r="T3727" s="12">
        <f t="shared" si="349"/>
        <v>42418.895833333328</v>
      </c>
      <c r="U3727" s="7">
        <f>Data[[#This Row],[goal]]*VLOOKUP(Data[[#This Row],[currency]], 'Exchange Rates'!$A$1:$C$14, 3, 0)</f>
        <v>231</v>
      </c>
      <c r="V3727" s="7">
        <f>Data[[#This Row],[pledged]]*VLOOKUP(Data[[#This Row],[currency]], 'Exchange Rates'!$A$1:$C$14, 3, 0)</f>
        <v>293.37</v>
      </c>
    </row>
    <row r="3728" spans="1:22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3.3870588235294119</v>
      </c>
      <c r="P3728" s="7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2">
        <f t="shared" si="348"/>
        <v>42462.140868055561</v>
      </c>
      <c r="T3728" s="12">
        <f t="shared" si="349"/>
        <v>42489.875</v>
      </c>
      <c r="U3728" s="7">
        <f>Data[[#This Row],[goal]]*VLOOKUP(Data[[#This Row],[currency]], 'Exchange Rates'!$A$1:$C$14, 3, 0)</f>
        <v>850</v>
      </c>
      <c r="V3728" s="7">
        <f>Data[[#This Row],[pledged]]*VLOOKUP(Data[[#This Row],[currency]], 'Exchange Rates'!$A$1:$C$14, 3, 0)</f>
        <v>2879</v>
      </c>
    </row>
    <row r="3729" spans="1:22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1.0075000000000001</v>
      </c>
      <c r="P3729" s="7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2">
        <f t="shared" si="348"/>
        <v>42632.348310185189</v>
      </c>
      <c r="T3729" s="12">
        <f t="shared" si="349"/>
        <v>42663.204861111109</v>
      </c>
      <c r="U3729" s="7">
        <f>Data[[#This Row],[goal]]*VLOOKUP(Data[[#This Row],[currency]], 'Exchange Rates'!$A$1:$C$14, 3, 0)</f>
        <v>2000</v>
      </c>
      <c r="V3729" s="7">
        <f>Data[[#This Row],[pledged]]*VLOOKUP(Data[[#This Row],[currency]], 'Exchange Rates'!$A$1:$C$14, 3, 0)</f>
        <v>2015</v>
      </c>
    </row>
    <row r="3730" spans="1:22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9.3100000000000002E-2</v>
      </c>
      <c r="P3730" s="7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2">
        <f t="shared" si="348"/>
        <v>42205.171018518522</v>
      </c>
      <c r="T3730" s="12">
        <f t="shared" si="349"/>
        <v>42235.171018518522</v>
      </c>
      <c r="U3730" s="7">
        <f>Data[[#This Row],[goal]]*VLOOKUP(Data[[#This Row],[currency]], 'Exchange Rates'!$A$1:$C$14, 3, 0)</f>
        <v>20000</v>
      </c>
      <c r="V3730" s="7">
        <f>Data[[#This Row],[pledged]]*VLOOKUP(Data[[#This Row],[currency]], 'Exchange Rates'!$A$1:$C$14, 3, 0)</f>
        <v>1862</v>
      </c>
    </row>
    <row r="3731" spans="1:22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7.2400000000000006E-2</v>
      </c>
      <c r="P3731" s="7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2">
        <f t="shared" si="348"/>
        <v>42041.205000000002</v>
      </c>
      <c r="T3731" s="12">
        <f t="shared" si="349"/>
        <v>42086.16333333333</v>
      </c>
      <c r="U3731" s="7">
        <f>Data[[#This Row],[goal]]*VLOOKUP(Data[[#This Row],[currency]], 'Exchange Rates'!$A$1:$C$14, 3, 0)</f>
        <v>5000</v>
      </c>
      <c r="V3731" s="7">
        <f>Data[[#This Row],[pledged]]*VLOOKUP(Data[[#This Row],[currency]], 'Exchange Rates'!$A$1:$C$14, 3, 0)</f>
        <v>362</v>
      </c>
    </row>
    <row r="3732" spans="1:22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0.1</v>
      </c>
      <c r="P3732" s="7">
        <f t="shared" si="351"/>
        <v>100</v>
      </c>
      <c r="Q3732" t="str">
        <f t="shared" si="352"/>
        <v>theater</v>
      </c>
      <c r="R3732" t="str">
        <f t="shared" si="353"/>
        <v>plays</v>
      </c>
      <c r="S3732" s="12">
        <f t="shared" si="348"/>
        <v>42203.677766203706</v>
      </c>
      <c r="T3732" s="12">
        <f t="shared" si="349"/>
        <v>42233.677766203706</v>
      </c>
      <c r="U3732" s="7">
        <f>Data[[#This Row],[goal]]*VLOOKUP(Data[[#This Row],[currency]], 'Exchange Rates'!$A$1:$C$14, 3, 0)</f>
        <v>1000</v>
      </c>
      <c r="V3732" s="7">
        <f>Data[[#This Row],[pledged]]*VLOOKUP(Data[[#This Row],[currency]], 'Exchange Rates'!$A$1:$C$14, 3, 0)</f>
        <v>100</v>
      </c>
    </row>
    <row r="3733" spans="1:22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0.11272727272727273</v>
      </c>
      <c r="P3733" s="7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2">
        <f t="shared" si="348"/>
        <v>41983.752847222218</v>
      </c>
      <c r="T3733" s="12">
        <f t="shared" si="349"/>
        <v>42014.140972222223</v>
      </c>
      <c r="U3733" s="7">
        <f>Data[[#This Row],[goal]]*VLOOKUP(Data[[#This Row],[currency]], 'Exchange Rates'!$A$1:$C$14, 3, 0)</f>
        <v>5500</v>
      </c>
      <c r="V3733" s="7">
        <f>Data[[#This Row],[pledged]]*VLOOKUP(Data[[#This Row],[currency]], 'Exchange Rates'!$A$1:$C$14, 3, 0)</f>
        <v>620</v>
      </c>
    </row>
    <row r="3734" spans="1:22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0.15411764705882353</v>
      </c>
      <c r="P3734" s="7">
        <f t="shared" si="351"/>
        <v>32.75</v>
      </c>
      <c r="Q3734" t="str">
        <f t="shared" si="352"/>
        <v>theater</v>
      </c>
      <c r="R3734" t="str">
        <f t="shared" si="353"/>
        <v>plays</v>
      </c>
      <c r="S3734" s="12">
        <f t="shared" si="348"/>
        <v>41968.677465277782</v>
      </c>
      <c r="T3734" s="12">
        <f t="shared" si="349"/>
        <v>42028.5</v>
      </c>
      <c r="U3734" s="7">
        <f>Data[[#This Row],[goal]]*VLOOKUP(Data[[#This Row],[currency]], 'Exchange Rates'!$A$1:$C$14, 3, 0)</f>
        <v>714</v>
      </c>
      <c r="V3734" s="7">
        <f>Data[[#This Row],[pledged]]*VLOOKUP(Data[[#This Row],[currency]], 'Exchange Rates'!$A$1:$C$14, 3, 0)</f>
        <v>110.03999999999999</v>
      </c>
    </row>
    <row r="3735" spans="1:22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 s="7">
        <f t="shared" si="351"/>
        <v>0</v>
      </c>
      <c r="Q3735" t="str">
        <f t="shared" si="352"/>
        <v>theater</v>
      </c>
      <c r="R3735" t="str">
        <f t="shared" si="353"/>
        <v>plays</v>
      </c>
      <c r="S3735" s="12">
        <f t="shared" si="348"/>
        <v>42103.024398148147</v>
      </c>
      <c r="T3735" s="12">
        <f t="shared" si="349"/>
        <v>42112.9375</v>
      </c>
      <c r="U3735" s="7">
        <f>Data[[#This Row],[goal]]*VLOOKUP(Data[[#This Row],[currency]], 'Exchange Rates'!$A$1:$C$14, 3, 0)</f>
        <v>1500</v>
      </c>
      <c r="V3735" s="7">
        <f>Data[[#This Row],[pledged]]*VLOOKUP(Data[[#This Row],[currency]], 'Exchange Rates'!$A$1:$C$14, 3, 0)</f>
        <v>0</v>
      </c>
    </row>
    <row r="3736" spans="1:22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0.28466666666666668</v>
      </c>
      <c r="P3736" s="7">
        <f t="shared" si="351"/>
        <v>61</v>
      </c>
      <c r="Q3736" t="str">
        <f t="shared" si="352"/>
        <v>theater</v>
      </c>
      <c r="R3736" t="str">
        <f t="shared" si="353"/>
        <v>plays</v>
      </c>
      <c r="S3736" s="12">
        <f t="shared" si="348"/>
        <v>42089.901574074072</v>
      </c>
      <c r="T3736" s="12">
        <f t="shared" si="349"/>
        <v>42149.901574074072</v>
      </c>
      <c r="U3736" s="7">
        <f>Data[[#This Row],[goal]]*VLOOKUP(Data[[#This Row],[currency]], 'Exchange Rates'!$A$1:$C$14, 3, 0)</f>
        <v>1500</v>
      </c>
      <c r="V3736" s="7">
        <f>Data[[#This Row],[pledged]]*VLOOKUP(Data[[#This Row],[currency]], 'Exchange Rates'!$A$1:$C$14, 3, 0)</f>
        <v>427</v>
      </c>
    </row>
    <row r="3737" spans="1:22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0.13333333333333333</v>
      </c>
      <c r="P3737" s="7">
        <f t="shared" si="351"/>
        <v>10</v>
      </c>
      <c r="Q3737" t="str">
        <f t="shared" si="352"/>
        <v>theater</v>
      </c>
      <c r="R3737" t="str">
        <f t="shared" si="353"/>
        <v>plays</v>
      </c>
      <c r="S3737" s="12">
        <f t="shared" si="348"/>
        <v>42122.693159722221</v>
      </c>
      <c r="T3737" s="12">
        <f t="shared" si="349"/>
        <v>42152.693159722221</v>
      </c>
      <c r="U3737" s="7">
        <f>Data[[#This Row],[goal]]*VLOOKUP(Data[[#This Row],[currency]], 'Exchange Rates'!$A$1:$C$14, 3, 0)</f>
        <v>115.5</v>
      </c>
      <c r="V3737" s="7">
        <f>Data[[#This Row],[pledged]]*VLOOKUP(Data[[#This Row],[currency]], 'Exchange Rates'!$A$1:$C$14, 3, 0)</f>
        <v>15.4</v>
      </c>
    </row>
    <row r="3738" spans="1:22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6.6666666666666671E-3</v>
      </c>
      <c r="P3738" s="7">
        <f t="shared" si="351"/>
        <v>10</v>
      </c>
      <c r="Q3738" t="str">
        <f t="shared" si="352"/>
        <v>theater</v>
      </c>
      <c r="R3738" t="str">
        <f t="shared" si="353"/>
        <v>plays</v>
      </c>
      <c r="S3738" s="12">
        <f t="shared" si="348"/>
        <v>42048.711724537032</v>
      </c>
      <c r="T3738" s="12">
        <f t="shared" si="349"/>
        <v>42086.75</v>
      </c>
      <c r="U3738" s="7">
        <f>Data[[#This Row],[goal]]*VLOOKUP(Data[[#This Row],[currency]], 'Exchange Rates'!$A$1:$C$14, 3, 0)</f>
        <v>1155</v>
      </c>
      <c r="V3738" s="7">
        <f>Data[[#This Row],[pledged]]*VLOOKUP(Data[[#This Row],[currency]], 'Exchange Rates'!$A$1:$C$14, 3, 0)</f>
        <v>7.7</v>
      </c>
    </row>
    <row r="3739" spans="1:22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0.21428571428571427</v>
      </c>
      <c r="P3739" s="7">
        <f t="shared" si="351"/>
        <v>37.5</v>
      </c>
      <c r="Q3739" t="str">
        <f t="shared" si="352"/>
        <v>theater</v>
      </c>
      <c r="R3739" t="str">
        <f t="shared" si="353"/>
        <v>plays</v>
      </c>
      <c r="S3739" s="12">
        <f t="shared" si="348"/>
        <v>42297.691006944442</v>
      </c>
      <c r="T3739" s="12">
        <f t="shared" si="349"/>
        <v>42320.290972222225</v>
      </c>
      <c r="U3739" s="7">
        <f>Data[[#This Row],[goal]]*VLOOKUP(Data[[#This Row],[currency]], 'Exchange Rates'!$A$1:$C$14, 3, 0)</f>
        <v>700</v>
      </c>
      <c r="V3739" s="7">
        <f>Data[[#This Row],[pledged]]*VLOOKUP(Data[[#This Row],[currency]], 'Exchange Rates'!$A$1:$C$14, 3, 0)</f>
        <v>150</v>
      </c>
    </row>
    <row r="3740" spans="1:22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0.18</v>
      </c>
      <c r="P3740" s="7">
        <f t="shared" si="351"/>
        <v>45</v>
      </c>
      <c r="Q3740" t="str">
        <f t="shared" si="352"/>
        <v>theater</v>
      </c>
      <c r="R3740" t="str">
        <f t="shared" si="353"/>
        <v>plays</v>
      </c>
      <c r="S3740" s="12">
        <f t="shared" si="348"/>
        <v>41813.938715277778</v>
      </c>
      <c r="T3740" s="12">
        <f t="shared" si="349"/>
        <v>41835.916666666664</v>
      </c>
      <c r="U3740" s="7">
        <f>Data[[#This Row],[goal]]*VLOOKUP(Data[[#This Row],[currency]], 'Exchange Rates'!$A$1:$C$14, 3, 0)</f>
        <v>1155</v>
      </c>
      <c r="V3740" s="7">
        <f>Data[[#This Row],[pledged]]*VLOOKUP(Data[[#This Row],[currency]], 'Exchange Rates'!$A$1:$C$14, 3, 0)</f>
        <v>207.9</v>
      </c>
    </row>
    <row r="3741" spans="1:22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0.20125000000000001</v>
      </c>
      <c r="P3741" s="7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2">
        <f t="shared" si="348"/>
        <v>42548.449861111112</v>
      </c>
      <c r="T3741" s="12">
        <f t="shared" si="349"/>
        <v>42568.449861111112</v>
      </c>
      <c r="U3741" s="7">
        <f>Data[[#This Row],[goal]]*VLOOKUP(Data[[#This Row],[currency]], 'Exchange Rates'!$A$1:$C$14, 3, 0)</f>
        <v>3080</v>
      </c>
      <c r="V3741" s="7">
        <f>Data[[#This Row],[pledged]]*VLOOKUP(Data[[#This Row],[currency]], 'Exchange Rates'!$A$1:$C$14, 3, 0)</f>
        <v>619.85</v>
      </c>
    </row>
    <row r="3742" spans="1:22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0.17899999999999999</v>
      </c>
      <c r="P3742" s="7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2">
        <f t="shared" si="348"/>
        <v>41833.089756944442</v>
      </c>
      <c r="T3742" s="12">
        <f t="shared" si="349"/>
        <v>41863.079143518517</v>
      </c>
      <c r="U3742" s="7">
        <f>Data[[#This Row],[goal]]*VLOOKUP(Data[[#This Row],[currency]], 'Exchange Rates'!$A$1:$C$14, 3, 0)</f>
        <v>2000</v>
      </c>
      <c r="V3742" s="7">
        <f>Data[[#This Row],[pledged]]*VLOOKUP(Data[[#This Row],[currency]], 'Exchange Rates'!$A$1:$C$14, 3, 0)</f>
        <v>358</v>
      </c>
    </row>
    <row r="3743" spans="1:22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 s="7">
        <f t="shared" si="351"/>
        <v>0</v>
      </c>
      <c r="Q3743" t="str">
        <f t="shared" si="352"/>
        <v>theater</v>
      </c>
      <c r="R3743" t="str">
        <f t="shared" si="353"/>
        <v>plays</v>
      </c>
      <c r="S3743" s="12">
        <f t="shared" si="348"/>
        <v>42325.920717592591</v>
      </c>
      <c r="T3743" s="12">
        <f t="shared" si="349"/>
        <v>42355.920717592591</v>
      </c>
      <c r="U3743" s="7">
        <f>Data[[#This Row],[goal]]*VLOOKUP(Data[[#This Row],[currency]], 'Exchange Rates'!$A$1:$C$14, 3, 0)</f>
        <v>20000</v>
      </c>
      <c r="V3743" s="7">
        <f>Data[[#This Row],[pledged]]*VLOOKUP(Data[[#This Row],[currency]], 'Exchange Rates'!$A$1:$C$14, 3, 0)</f>
        <v>0</v>
      </c>
    </row>
    <row r="3744" spans="1:22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0.02</v>
      </c>
      <c r="P3744" s="7">
        <f t="shared" si="351"/>
        <v>25</v>
      </c>
      <c r="Q3744" t="str">
        <f t="shared" si="352"/>
        <v>theater</v>
      </c>
      <c r="R3744" t="str">
        <f t="shared" si="353"/>
        <v>plays</v>
      </c>
      <c r="S3744" s="12">
        <f t="shared" si="348"/>
        <v>41858.214629629627</v>
      </c>
      <c r="T3744" s="12">
        <f t="shared" si="349"/>
        <v>41888.214629629627</v>
      </c>
      <c r="U3744" s="7">
        <f>Data[[#This Row],[goal]]*VLOOKUP(Data[[#This Row],[currency]], 'Exchange Rates'!$A$1:$C$14, 3, 0)</f>
        <v>5000</v>
      </c>
      <c r="V3744" s="7">
        <f>Data[[#This Row],[pledged]]*VLOOKUP(Data[[#This Row],[currency]], 'Exchange Rates'!$A$1:$C$14, 3, 0)</f>
        <v>100</v>
      </c>
    </row>
    <row r="3745" spans="1:22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 s="7">
        <f t="shared" si="351"/>
        <v>0</v>
      </c>
      <c r="Q3745" t="str">
        <f t="shared" si="352"/>
        <v>theater</v>
      </c>
      <c r="R3745" t="str">
        <f t="shared" si="353"/>
        <v>plays</v>
      </c>
      <c r="S3745" s="12">
        <f t="shared" si="348"/>
        <v>41793.710231481484</v>
      </c>
      <c r="T3745" s="12">
        <f t="shared" si="349"/>
        <v>41823.710231481484</v>
      </c>
      <c r="U3745" s="7">
        <f>Data[[#This Row],[goal]]*VLOOKUP(Data[[#This Row],[currency]], 'Exchange Rates'!$A$1:$C$14, 3, 0)</f>
        <v>2200</v>
      </c>
      <c r="V3745" s="7">
        <f>Data[[#This Row],[pledged]]*VLOOKUP(Data[[#This Row],[currency]], 'Exchange Rates'!$A$1:$C$14, 3, 0)</f>
        <v>0</v>
      </c>
    </row>
    <row r="3746" spans="1:22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 s="7">
        <f t="shared" si="351"/>
        <v>0</v>
      </c>
      <c r="Q3746" t="str">
        <f t="shared" si="352"/>
        <v>theater</v>
      </c>
      <c r="R3746" t="str">
        <f t="shared" si="353"/>
        <v>plays</v>
      </c>
      <c r="S3746" s="12">
        <f t="shared" si="348"/>
        <v>41793.814259259263</v>
      </c>
      <c r="T3746" s="12">
        <f t="shared" si="349"/>
        <v>41825.165972222225</v>
      </c>
      <c r="U3746" s="7">
        <f>Data[[#This Row],[goal]]*VLOOKUP(Data[[#This Row],[currency]], 'Exchange Rates'!$A$1:$C$14, 3, 0)</f>
        <v>1200</v>
      </c>
      <c r="V3746" s="7">
        <f>Data[[#This Row],[pledged]]*VLOOKUP(Data[[#This Row],[currency]], 'Exchange Rates'!$A$1:$C$14, 3, 0)</f>
        <v>0</v>
      </c>
    </row>
    <row r="3747" spans="1:22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0.1</v>
      </c>
      <c r="P3747" s="7">
        <f t="shared" si="351"/>
        <v>10</v>
      </c>
      <c r="Q3747" t="str">
        <f t="shared" si="352"/>
        <v>theater</v>
      </c>
      <c r="R3747" t="str">
        <f t="shared" si="353"/>
        <v>plays</v>
      </c>
      <c r="S3747" s="12">
        <f t="shared" si="348"/>
        <v>41831.697939814818</v>
      </c>
      <c r="T3747" s="12">
        <f t="shared" si="349"/>
        <v>41861.697939814818</v>
      </c>
      <c r="U3747" s="7">
        <f>Data[[#This Row],[goal]]*VLOOKUP(Data[[#This Row],[currency]], 'Exchange Rates'!$A$1:$C$14, 3, 0)</f>
        <v>100</v>
      </c>
      <c r="V3747" s="7">
        <f>Data[[#This Row],[pledged]]*VLOOKUP(Data[[#This Row],[currency]], 'Exchange Rates'!$A$1:$C$14, 3, 0)</f>
        <v>10</v>
      </c>
    </row>
    <row r="3748" spans="1:22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2.3764705882352941E-2</v>
      </c>
      <c r="P3748" s="7">
        <f t="shared" si="351"/>
        <v>202</v>
      </c>
      <c r="Q3748" t="str">
        <f t="shared" si="352"/>
        <v>theater</v>
      </c>
      <c r="R3748" t="str">
        <f t="shared" si="353"/>
        <v>plays</v>
      </c>
      <c r="S3748" s="12">
        <f t="shared" si="348"/>
        <v>42621.389340277776</v>
      </c>
      <c r="T3748" s="12">
        <f t="shared" si="349"/>
        <v>42651.389340277776</v>
      </c>
      <c r="U3748" s="7">
        <f>Data[[#This Row],[goal]]*VLOOKUP(Data[[#This Row],[currency]], 'Exchange Rates'!$A$1:$C$14, 3, 0)</f>
        <v>8500</v>
      </c>
      <c r="V3748" s="7">
        <f>Data[[#This Row],[pledged]]*VLOOKUP(Data[[#This Row],[currency]], 'Exchange Rates'!$A$1:$C$14, 3, 0)</f>
        <v>202</v>
      </c>
    </row>
    <row r="3749" spans="1:22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0.01</v>
      </c>
      <c r="P3749" s="7">
        <f t="shared" si="351"/>
        <v>25</v>
      </c>
      <c r="Q3749" t="str">
        <f t="shared" si="352"/>
        <v>theater</v>
      </c>
      <c r="R3749" t="str">
        <f t="shared" si="353"/>
        <v>plays</v>
      </c>
      <c r="S3749" s="12">
        <f t="shared" si="348"/>
        <v>42164.299722222218</v>
      </c>
      <c r="T3749" s="12">
        <f t="shared" si="349"/>
        <v>42190.957638888889</v>
      </c>
      <c r="U3749" s="7">
        <f>Data[[#This Row],[goal]]*VLOOKUP(Data[[#This Row],[currency]], 'Exchange Rates'!$A$1:$C$14, 3, 0)</f>
        <v>1925</v>
      </c>
      <c r="V3749" s="7">
        <f>Data[[#This Row],[pledged]]*VLOOKUP(Data[[#This Row],[currency]], 'Exchange Rates'!$A$1:$C$14, 3, 0)</f>
        <v>19.25</v>
      </c>
    </row>
    <row r="3750" spans="1:22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1.0351999999999999</v>
      </c>
      <c r="P3750" s="7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2">
        <f t="shared" si="348"/>
        <v>42395.706435185188</v>
      </c>
      <c r="T3750" s="12">
        <f t="shared" si="349"/>
        <v>42416.249305555553</v>
      </c>
      <c r="U3750" s="7">
        <f>Data[[#This Row],[goal]]*VLOOKUP(Data[[#This Row],[currency]], 'Exchange Rates'!$A$1:$C$14, 3, 0)</f>
        <v>5000</v>
      </c>
      <c r="V3750" s="7">
        <f>Data[[#This Row],[pledged]]*VLOOKUP(Data[[#This Row],[currency]], 'Exchange Rates'!$A$1:$C$14, 3, 0)</f>
        <v>5176</v>
      </c>
    </row>
    <row r="3751" spans="1:22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1.05</v>
      </c>
      <c r="P3751" s="7">
        <f t="shared" si="351"/>
        <v>75</v>
      </c>
      <c r="Q3751" t="str">
        <f t="shared" si="352"/>
        <v>theater</v>
      </c>
      <c r="R3751" t="str">
        <f t="shared" si="353"/>
        <v>musical</v>
      </c>
      <c r="S3751" s="12">
        <f t="shared" si="348"/>
        <v>42458.127175925925</v>
      </c>
      <c r="T3751" s="12">
        <f t="shared" si="349"/>
        <v>42489.165972222225</v>
      </c>
      <c r="U3751" s="7">
        <f>Data[[#This Row],[goal]]*VLOOKUP(Data[[#This Row],[currency]], 'Exchange Rates'!$A$1:$C$14, 3, 0)</f>
        <v>500</v>
      </c>
      <c r="V3751" s="7">
        <f>Data[[#This Row],[pledged]]*VLOOKUP(Data[[#This Row],[currency]], 'Exchange Rates'!$A$1:$C$14, 3, 0)</f>
        <v>525</v>
      </c>
    </row>
    <row r="3752" spans="1:22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1.0044999999999999</v>
      </c>
      <c r="P3752" s="7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2">
        <f t="shared" si="348"/>
        <v>42016.981574074074</v>
      </c>
      <c r="T3752" s="12">
        <f t="shared" si="349"/>
        <v>42045.332638888889</v>
      </c>
      <c r="U3752" s="7">
        <f>Data[[#This Row],[goal]]*VLOOKUP(Data[[#This Row],[currency]], 'Exchange Rates'!$A$1:$C$14, 3, 0)</f>
        <v>6000</v>
      </c>
      <c r="V3752" s="7">
        <f>Data[[#This Row],[pledged]]*VLOOKUP(Data[[#This Row],[currency]], 'Exchange Rates'!$A$1:$C$14, 3, 0)</f>
        <v>6027</v>
      </c>
    </row>
    <row r="3753" spans="1:22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1.3260000000000001</v>
      </c>
      <c r="P3753" s="7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2">
        <f t="shared" si="348"/>
        <v>42403.035567129627</v>
      </c>
      <c r="T3753" s="12">
        <f t="shared" si="349"/>
        <v>42462.993900462956</v>
      </c>
      <c r="U3753" s="7">
        <f>Data[[#This Row],[goal]]*VLOOKUP(Data[[#This Row],[currency]], 'Exchange Rates'!$A$1:$C$14, 3, 0)</f>
        <v>1000</v>
      </c>
      <c r="V3753" s="7">
        <f>Data[[#This Row],[pledged]]*VLOOKUP(Data[[#This Row],[currency]], 'Exchange Rates'!$A$1:$C$14, 3, 0)</f>
        <v>1326</v>
      </c>
    </row>
    <row r="3754" spans="1:22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1.1299999999999999</v>
      </c>
      <c r="P3754" s="7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2">
        <f t="shared" si="348"/>
        <v>42619.802488425921</v>
      </c>
      <c r="T3754" s="12">
        <f t="shared" si="349"/>
        <v>42659.875</v>
      </c>
      <c r="U3754" s="7">
        <f>Data[[#This Row],[goal]]*VLOOKUP(Data[[#This Row],[currency]], 'Exchange Rates'!$A$1:$C$14, 3, 0)</f>
        <v>385</v>
      </c>
      <c r="V3754" s="7">
        <f>Data[[#This Row],[pledged]]*VLOOKUP(Data[[#This Row],[currency]], 'Exchange Rates'!$A$1:$C$14, 3, 0)</f>
        <v>435.05</v>
      </c>
    </row>
    <row r="3755" spans="1:22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1.0334000000000001</v>
      </c>
      <c r="P3755" s="7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2">
        <f t="shared" si="348"/>
        <v>42128.824074074073</v>
      </c>
      <c r="T3755" s="12">
        <f t="shared" si="349"/>
        <v>42158</v>
      </c>
      <c r="U3755" s="7">
        <f>Data[[#This Row],[goal]]*VLOOKUP(Data[[#This Row],[currency]], 'Exchange Rates'!$A$1:$C$14, 3, 0)</f>
        <v>5000</v>
      </c>
      <c r="V3755" s="7">
        <f>Data[[#This Row],[pledged]]*VLOOKUP(Data[[#This Row],[currency]], 'Exchange Rates'!$A$1:$C$14, 3, 0)</f>
        <v>5167</v>
      </c>
    </row>
    <row r="3756" spans="1:22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1.2</v>
      </c>
      <c r="P3756" s="7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2">
        <f t="shared" si="348"/>
        <v>41808.881215277775</v>
      </c>
      <c r="T3756" s="12">
        <f t="shared" si="349"/>
        <v>41846.207638888889</v>
      </c>
      <c r="U3756" s="7">
        <f>Data[[#This Row],[goal]]*VLOOKUP(Data[[#This Row],[currency]], 'Exchange Rates'!$A$1:$C$14, 3, 0)</f>
        <v>2500</v>
      </c>
      <c r="V3756" s="7">
        <f>Data[[#This Row],[pledged]]*VLOOKUP(Data[[#This Row],[currency]], 'Exchange Rates'!$A$1:$C$14, 3, 0)</f>
        <v>3000</v>
      </c>
    </row>
    <row r="3757" spans="1:22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1.2963636363636364</v>
      </c>
      <c r="P3757" s="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2">
        <f t="shared" si="348"/>
        <v>42445.866979166662</v>
      </c>
      <c r="T3757" s="12">
        <f t="shared" si="349"/>
        <v>42475.866979166662</v>
      </c>
      <c r="U3757" s="7">
        <f>Data[[#This Row],[goal]]*VLOOKUP(Data[[#This Row],[currency]], 'Exchange Rates'!$A$1:$C$14, 3, 0)</f>
        <v>423.5</v>
      </c>
      <c r="V3757" s="7">
        <f>Data[[#This Row],[pledged]]*VLOOKUP(Data[[#This Row],[currency]], 'Exchange Rates'!$A$1:$C$14, 3, 0)</f>
        <v>549.01</v>
      </c>
    </row>
    <row r="3758" spans="1:22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1.0111111111111111</v>
      </c>
      <c r="P3758" s="7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2">
        <f t="shared" si="348"/>
        <v>41771.814791666664</v>
      </c>
      <c r="T3758" s="12">
        <f t="shared" si="349"/>
        <v>41801.814791666664</v>
      </c>
      <c r="U3758" s="7">
        <f>Data[[#This Row],[goal]]*VLOOKUP(Data[[#This Row],[currency]], 'Exchange Rates'!$A$1:$C$14, 3, 0)</f>
        <v>4500</v>
      </c>
      <c r="V3758" s="7">
        <f>Data[[#This Row],[pledged]]*VLOOKUP(Data[[#This Row],[currency]], 'Exchange Rates'!$A$1:$C$14, 3, 0)</f>
        <v>4550</v>
      </c>
    </row>
    <row r="3759" spans="1:22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1.0851428571428572</v>
      </c>
      <c r="P3759" s="7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2">
        <f t="shared" si="348"/>
        <v>41954.850868055553</v>
      </c>
      <c r="T3759" s="12">
        <f t="shared" si="349"/>
        <v>41974.850868055553</v>
      </c>
      <c r="U3759" s="7">
        <f>Data[[#This Row],[goal]]*VLOOKUP(Data[[#This Row],[currency]], 'Exchange Rates'!$A$1:$C$14, 3, 0)</f>
        <v>3500</v>
      </c>
      <c r="V3759" s="7">
        <f>Data[[#This Row],[pledged]]*VLOOKUP(Data[[#This Row],[currency]], 'Exchange Rates'!$A$1:$C$14, 3, 0)</f>
        <v>3798</v>
      </c>
    </row>
    <row r="3760" spans="1:22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1.0233333333333334</v>
      </c>
      <c r="P3760" s="7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2">
        <f t="shared" si="348"/>
        <v>41747.471504629626</v>
      </c>
      <c r="T3760" s="12">
        <f t="shared" si="349"/>
        <v>41778.208333333336</v>
      </c>
      <c r="U3760" s="7">
        <f>Data[[#This Row],[goal]]*VLOOKUP(Data[[#This Row],[currency]], 'Exchange Rates'!$A$1:$C$14, 3, 0)</f>
        <v>1500</v>
      </c>
      <c r="V3760" s="7">
        <f>Data[[#This Row],[pledged]]*VLOOKUP(Data[[#This Row],[currency]], 'Exchange Rates'!$A$1:$C$14, 3, 0)</f>
        <v>1535</v>
      </c>
    </row>
    <row r="3761" spans="1:22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1.1024425000000002</v>
      </c>
      <c r="P3761" s="7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2">
        <f t="shared" si="348"/>
        <v>42182.108252314814</v>
      </c>
      <c r="T3761" s="12">
        <f t="shared" si="349"/>
        <v>42242.108252314814</v>
      </c>
      <c r="U3761" s="7">
        <f>Data[[#This Row],[goal]]*VLOOKUP(Data[[#This Row],[currency]], 'Exchange Rates'!$A$1:$C$14, 3, 0)</f>
        <v>4000</v>
      </c>
      <c r="V3761" s="7">
        <f>Data[[#This Row],[pledged]]*VLOOKUP(Data[[#This Row],[currency]], 'Exchange Rates'!$A$1:$C$14, 3, 0)</f>
        <v>4409.7700000000004</v>
      </c>
    </row>
    <row r="3762" spans="1:22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1.010154</v>
      </c>
      <c r="P3762" s="7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2">
        <f t="shared" si="348"/>
        <v>41739.525300925925</v>
      </c>
      <c r="T3762" s="12">
        <f t="shared" si="349"/>
        <v>41764.525300925925</v>
      </c>
      <c r="U3762" s="7">
        <f>Data[[#This Row],[goal]]*VLOOKUP(Data[[#This Row],[currency]], 'Exchange Rates'!$A$1:$C$14, 3, 0)</f>
        <v>5000</v>
      </c>
      <c r="V3762" s="7">
        <f>Data[[#This Row],[pledged]]*VLOOKUP(Data[[#This Row],[currency]], 'Exchange Rates'!$A$1:$C$14, 3, 0)</f>
        <v>5050.7700000000004</v>
      </c>
    </row>
    <row r="3763" spans="1:22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</v>
      </c>
      <c r="P3763" s="7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2">
        <f t="shared" si="348"/>
        <v>42173.466863425929</v>
      </c>
      <c r="T3763" s="12">
        <f t="shared" si="349"/>
        <v>42226.958333333328</v>
      </c>
      <c r="U3763" s="7">
        <f>Data[[#This Row],[goal]]*VLOOKUP(Data[[#This Row],[currency]], 'Exchange Rates'!$A$1:$C$14, 3, 0)</f>
        <v>385</v>
      </c>
      <c r="V3763" s="7">
        <f>Data[[#This Row],[pledged]]*VLOOKUP(Data[[#This Row],[currency]], 'Exchange Rates'!$A$1:$C$14, 3, 0)</f>
        <v>385</v>
      </c>
    </row>
    <row r="3764" spans="1:22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1.0624</v>
      </c>
      <c r="P3764" s="7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2">
        <f t="shared" si="348"/>
        <v>42193.813530092593</v>
      </c>
      <c r="T3764" s="12">
        <f t="shared" si="349"/>
        <v>42218.813530092593</v>
      </c>
      <c r="U3764" s="7">
        <f>Data[[#This Row],[goal]]*VLOOKUP(Data[[#This Row],[currency]], 'Exchange Rates'!$A$1:$C$14, 3, 0)</f>
        <v>962.5</v>
      </c>
      <c r="V3764" s="7">
        <f>Data[[#This Row],[pledged]]*VLOOKUP(Data[[#This Row],[currency]], 'Exchange Rates'!$A$1:$C$14, 3, 0)</f>
        <v>1022.5600000000001</v>
      </c>
    </row>
    <row r="3765" spans="1:22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</v>
      </c>
      <c r="P3765" s="7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2">
        <f t="shared" si="348"/>
        <v>42065.750300925924</v>
      </c>
      <c r="T3765" s="12">
        <f t="shared" si="349"/>
        <v>42095.708634259259</v>
      </c>
      <c r="U3765" s="7">
        <f>Data[[#This Row],[goal]]*VLOOKUP(Data[[#This Row],[currency]], 'Exchange Rates'!$A$1:$C$14, 3, 0)</f>
        <v>5000</v>
      </c>
      <c r="V3765" s="7">
        <f>Data[[#This Row],[pledged]]*VLOOKUP(Data[[#This Row],[currency]], 'Exchange Rates'!$A$1:$C$14, 3, 0)</f>
        <v>5000</v>
      </c>
    </row>
    <row r="3766" spans="1:22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</v>
      </c>
      <c r="P3766" s="7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2">
        <f t="shared" si="348"/>
        <v>42499.842962962968</v>
      </c>
      <c r="T3766" s="12">
        <f t="shared" si="349"/>
        <v>42519.024999999994</v>
      </c>
      <c r="U3766" s="7">
        <f>Data[[#This Row],[goal]]*VLOOKUP(Data[[#This Row],[currency]], 'Exchange Rates'!$A$1:$C$14, 3, 0)</f>
        <v>1500</v>
      </c>
      <c r="V3766" s="7">
        <f>Data[[#This Row],[pledged]]*VLOOKUP(Data[[#This Row],[currency]], 'Exchange Rates'!$A$1:$C$14, 3, 0)</f>
        <v>1500</v>
      </c>
    </row>
    <row r="3767" spans="1:22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1.1345714285714286</v>
      </c>
      <c r="P3767" s="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2">
        <f t="shared" si="348"/>
        <v>41820.776412037041</v>
      </c>
      <c r="T3767" s="12">
        <f t="shared" si="349"/>
        <v>41850.776412037041</v>
      </c>
      <c r="U3767" s="7">
        <f>Data[[#This Row],[goal]]*VLOOKUP(Data[[#This Row],[currency]], 'Exchange Rates'!$A$1:$C$14, 3, 0)</f>
        <v>7000</v>
      </c>
      <c r="V3767" s="7">
        <f>Data[[#This Row],[pledged]]*VLOOKUP(Data[[#This Row],[currency]], 'Exchange Rates'!$A$1:$C$14, 3, 0)</f>
        <v>7942</v>
      </c>
    </row>
    <row r="3768" spans="1:22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1.0265010000000001</v>
      </c>
      <c r="P3768" s="7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2">
        <f t="shared" si="348"/>
        <v>41788.167187500003</v>
      </c>
      <c r="T3768" s="12">
        <f t="shared" si="349"/>
        <v>41823.167187500003</v>
      </c>
      <c r="U3768" s="7">
        <f>Data[[#This Row],[goal]]*VLOOKUP(Data[[#This Row],[currency]], 'Exchange Rates'!$A$1:$C$14, 3, 0)</f>
        <v>10000</v>
      </c>
      <c r="V3768" s="7">
        <f>Data[[#This Row],[pledged]]*VLOOKUP(Data[[#This Row],[currency]], 'Exchange Rates'!$A$1:$C$14, 3, 0)</f>
        <v>10265.01</v>
      </c>
    </row>
    <row r="3769" spans="1:22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1.1675</v>
      </c>
      <c r="P3769" s="7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2">
        <f t="shared" si="348"/>
        <v>42050.019641203704</v>
      </c>
      <c r="T3769" s="12">
        <f t="shared" si="349"/>
        <v>42064.207638888889</v>
      </c>
      <c r="U3769" s="7">
        <f>Data[[#This Row],[goal]]*VLOOKUP(Data[[#This Row],[currency]], 'Exchange Rates'!$A$1:$C$14, 3, 0)</f>
        <v>2000</v>
      </c>
      <c r="V3769" s="7">
        <f>Data[[#This Row],[pledged]]*VLOOKUP(Data[[#This Row],[currency]], 'Exchange Rates'!$A$1:$C$14, 3, 0)</f>
        <v>2335</v>
      </c>
    </row>
    <row r="3770" spans="1:22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1.0765274999999999</v>
      </c>
      <c r="P3770" s="7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2">
        <f t="shared" si="348"/>
        <v>41772.727893518517</v>
      </c>
      <c r="T3770" s="12">
        <f t="shared" si="349"/>
        <v>41802.727893518517</v>
      </c>
      <c r="U3770" s="7">
        <f>Data[[#This Row],[goal]]*VLOOKUP(Data[[#This Row],[currency]], 'Exchange Rates'!$A$1:$C$14, 3, 0)</f>
        <v>4000</v>
      </c>
      <c r="V3770" s="7">
        <f>Data[[#This Row],[pledged]]*VLOOKUP(Data[[#This Row],[currency]], 'Exchange Rates'!$A$1:$C$14, 3, 0)</f>
        <v>4306.1099999999997</v>
      </c>
    </row>
    <row r="3771" spans="1:22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</v>
      </c>
      <c r="P3771" s="7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2">
        <f t="shared" si="348"/>
        <v>42445.598136574074</v>
      </c>
      <c r="T3771" s="12">
        <f t="shared" si="349"/>
        <v>42475.598136574074</v>
      </c>
      <c r="U3771" s="7">
        <f>Data[[#This Row],[goal]]*VLOOKUP(Data[[#This Row],[currency]], 'Exchange Rates'!$A$1:$C$14, 3, 0)</f>
        <v>1100</v>
      </c>
      <c r="V3771" s="7">
        <f>Data[[#This Row],[pledged]]*VLOOKUP(Data[[#This Row],[currency]], 'Exchange Rates'!$A$1:$C$14, 3, 0)</f>
        <v>1100</v>
      </c>
    </row>
    <row r="3772" spans="1:22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</v>
      </c>
      <c r="P3772" s="7">
        <f t="shared" si="351"/>
        <v>100</v>
      </c>
      <c r="Q3772" t="str">
        <f t="shared" si="352"/>
        <v>theater</v>
      </c>
      <c r="R3772" t="str">
        <f t="shared" si="353"/>
        <v>musical</v>
      </c>
      <c r="S3772" s="12">
        <f t="shared" si="348"/>
        <v>42138.930671296301</v>
      </c>
      <c r="T3772" s="12">
        <f t="shared" si="349"/>
        <v>42168.930671296301</v>
      </c>
      <c r="U3772" s="7">
        <f>Data[[#This Row],[goal]]*VLOOKUP(Data[[#This Row],[currency]], 'Exchange Rates'!$A$1:$C$14, 3, 0)</f>
        <v>1540</v>
      </c>
      <c r="V3772" s="7">
        <f>Data[[#This Row],[pledged]]*VLOOKUP(Data[[#This Row],[currency]], 'Exchange Rates'!$A$1:$C$14, 3, 0)</f>
        <v>1540</v>
      </c>
    </row>
    <row r="3773" spans="1:22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1.46</v>
      </c>
      <c r="P3773" s="7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2">
        <f t="shared" si="348"/>
        <v>42493.857083333336</v>
      </c>
      <c r="T3773" s="12">
        <f t="shared" si="349"/>
        <v>42508</v>
      </c>
      <c r="U3773" s="7">
        <f>Data[[#This Row],[goal]]*VLOOKUP(Data[[#This Row],[currency]], 'Exchange Rates'!$A$1:$C$14, 3, 0)</f>
        <v>1000</v>
      </c>
      <c r="V3773" s="7">
        <f>Data[[#This Row],[pledged]]*VLOOKUP(Data[[#This Row],[currency]], 'Exchange Rates'!$A$1:$C$14, 3, 0)</f>
        <v>1460</v>
      </c>
    </row>
    <row r="3774" spans="1:22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1.1020000000000001</v>
      </c>
      <c r="P3774" s="7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2">
        <f t="shared" si="348"/>
        <v>42682.616967592592</v>
      </c>
      <c r="T3774" s="12">
        <f t="shared" si="349"/>
        <v>42703.25</v>
      </c>
      <c r="U3774" s="7">
        <f>Data[[#This Row],[goal]]*VLOOKUP(Data[[#This Row],[currency]], 'Exchange Rates'!$A$1:$C$14, 3, 0)</f>
        <v>5000</v>
      </c>
      <c r="V3774" s="7">
        <f>Data[[#This Row],[pledged]]*VLOOKUP(Data[[#This Row],[currency]], 'Exchange Rates'!$A$1:$C$14, 3, 0)</f>
        <v>5510</v>
      </c>
    </row>
    <row r="3775" spans="1:22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1.0820000000000001</v>
      </c>
      <c r="P3775" s="7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2">
        <f t="shared" si="348"/>
        <v>42656.005173611105</v>
      </c>
      <c r="T3775" s="12">
        <f t="shared" si="349"/>
        <v>42689.088888888888</v>
      </c>
      <c r="U3775" s="7">
        <f>Data[[#This Row],[goal]]*VLOOKUP(Data[[#This Row],[currency]], 'Exchange Rates'!$A$1:$C$14, 3, 0)</f>
        <v>5000</v>
      </c>
      <c r="V3775" s="7">
        <f>Data[[#This Row],[pledged]]*VLOOKUP(Data[[#This Row],[currency]], 'Exchange Rates'!$A$1:$C$14, 3, 0)</f>
        <v>5410</v>
      </c>
    </row>
    <row r="3776" spans="1:22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</v>
      </c>
      <c r="P3776" s="7">
        <f t="shared" si="351"/>
        <v>100</v>
      </c>
      <c r="Q3776" t="str">
        <f t="shared" si="352"/>
        <v>theater</v>
      </c>
      <c r="R3776" t="str">
        <f t="shared" si="353"/>
        <v>musical</v>
      </c>
      <c r="S3776" s="12">
        <f t="shared" si="348"/>
        <v>42087.792303240742</v>
      </c>
      <c r="T3776" s="12">
        <f t="shared" si="349"/>
        <v>42103.792303240742</v>
      </c>
      <c r="U3776" s="7">
        <f>Data[[#This Row],[goal]]*VLOOKUP(Data[[#This Row],[currency]], 'Exchange Rates'!$A$1:$C$14, 3, 0)</f>
        <v>3300</v>
      </c>
      <c r="V3776" s="7">
        <f>Data[[#This Row],[pledged]]*VLOOKUP(Data[[#This Row],[currency]], 'Exchange Rates'!$A$1:$C$14, 3, 0)</f>
        <v>3300</v>
      </c>
    </row>
    <row r="3777" spans="1:22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1.0024999999999999</v>
      </c>
      <c r="P3777" s="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2">
        <f t="shared" si="348"/>
        <v>42075.942627314813</v>
      </c>
      <c r="T3777" s="12">
        <f t="shared" si="349"/>
        <v>42103.166666666672</v>
      </c>
      <c r="U3777" s="7">
        <f>Data[[#This Row],[goal]]*VLOOKUP(Data[[#This Row],[currency]], 'Exchange Rates'!$A$1:$C$14, 3, 0)</f>
        <v>2000</v>
      </c>
      <c r="V3777" s="7">
        <f>Data[[#This Row],[pledged]]*VLOOKUP(Data[[#This Row],[currency]], 'Exchange Rates'!$A$1:$C$14, 3, 0)</f>
        <v>2005</v>
      </c>
    </row>
    <row r="3778" spans="1:22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1.0671250000000001</v>
      </c>
      <c r="P3778" s="7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2">
        <f t="shared" ref="S3778:S3841" si="354">(((J3778/60)/60)/24)+DATE(1970,1,1)</f>
        <v>41814.367800925924</v>
      </c>
      <c r="T3778" s="12">
        <f t="shared" ref="T3778:T3841" si="355">(((I3778/60)/60)/24)+DATE(1970,1,1)</f>
        <v>41852.041666666664</v>
      </c>
      <c r="U3778" s="7">
        <f>Data[[#This Row],[goal]]*VLOOKUP(Data[[#This Row],[currency]], 'Exchange Rates'!$A$1:$C$14, 3, 0)</f>
        <v>8000</v>
      </c>
      <c r="V3778" s="7">
        <f>Data[[#This Row],[pledged]]*VLOOKUP(Data[[#This Row],[currency]], 'Exchange Rates'!$A$1:$C$14, 3, 0)</f>
        <v>8537</v>
      </c>
    </row>
    <row r="3779" spans="1:22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E3779/D3779</f>
        <v>1.4319999999999999</v>
      </c>
      <c r="P3779" s="7">
        <f t="shared" ref="P3779:P3842" si="357">IF(L3779 = 0, 0, E3779/L3779)</f>
        <v>48.542372881355931</v>
      </c>
      <c r="Q3779" t="str">
        <f t="shared" ref="Q3779:Q3842" si="358">MID(N3779, 1, FIND("/", N3779)-1)</f>
        <v>theater</v>
      </c>
      <c r="R3779" t="str">
        <f t="shared" ref="R3779:R3842" si="359">MID(N3779,  FIND("/", N3779)+1, 100)</f>
        <v>musical</v>
      </c>
      <c r="S3779" s="12">
        <f t="shared" si="354"/>
        <v>41887.111354166671</v>
      </c>
      <c r="T3779" s="12">
        <f t="shared" si="355"/>
        <v>41909.166666666664</v>
      </c>
      <c r="U3779" s="7">
        <f>Data[[#This Row],[goal]]*VLOOKUP(Data[[#This Row],[currency]], 'Exchange Rates'!$A$1:$C$14, 3, 0)</f>
        <v>2000</v>
      </c>
      <c r="V3779" s="7">
        <f>Data[[#This Row],[pledged]]*VLOOKUP(Data[[#This Row],[currency]], 'Exchange Rates'!$A$1:$C$14, 3, 0)</f>
        <v>2864</v>
      </c>
    </row>
    <row r="3780" spans="1:22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1.0504166666666668</v>
      </c>
      <c r="P3780" s="7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2">
        <f t="shared" si="354"/>
        <v>41989.819212962961</v>
      </c>
      <c r="T3780" s="12">
        <f t="shared" si="355"/>
        <v>42049.819212962961</v>
      </c>
      <c r="U3780" s="7">
        <f>Data[[#This Row],[goal]]*VLOOKUP(Data[[#This Row],[currency]], 'Exchange Rates'!$A$1:$C$14, 3, 0)</f>
        <v>2400</v>
      </c>
      <c r="V3780" s="7">
        <f>Data[[#This Row],[pledged]]*VLOOKUP(Data[[#This Row],[currency]], 'Exchange Rates'!$A$1:$C$14, 3, 0)</f>
        <v>2521</v>
      </c>
    </row>
    <row r="3781" spans="1:22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1.0398000000000001</v>
      </c>
      <c r="P3781" s="7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2">
        <f t="shared" si="354"/>
        <v>42425.735416666663</v>
      </c>
      <c r="T3781" s="12">
        <f t="shared" si="355"/>
        <v>42455.693750000006</v>
      </c>
      <c r="U3781" s="7">
        <f>Data[[#This Row],[goal]]*VLOOKUP(Data[[#This Row],[currency]], 'Exchange Rates'!$A$1:$C$14, 3, 0)</f>
        <v>15000</v>
      </c>
      <c r="V3781" s="7">
        <f>Data[[#This Row],[pledged]]*VLOOKUP(Data[[#This Row],[currency]], 'Exchange Rates'!$A$1:$C$14, 3, 0)</f>
        <v>15597</v>
      </c>
    </row>
    <row r="3782" spans="1:22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1.2</v>
      </c>
      <c r="P3782" s="7">
        <f t="shared" si="357"/>
        <v>100</v>
      </c>
      <c r="Q3782" t="str">
        <f t="shared" si="358"/>
        <v>theater</v>
      </c>
      <c r="R3782" t="str">
        <f t="shared" si="359"/>
        <v>musical</v>
      </c>
      <c r="S3782" s="12">
        <f t="shared" si="354"/>
        <v>42166.219733796301</v>
      </c>
      <c r="T3782" s="12">
        <f t="shared" si="355"/>
        <v>42198.837499999994</v>
      </c>
      <c r="U3782" s="7">
        <f>Data[[#This Row],[goal]]*VLOOKUP(Data[[#This Row],[currency]], 'Exchange Rates'!$A$1:$C$14, 3, 0)</f>
        <v>2500</v>
      </c>
      <c r="V3782" s="7">
        <f>Data[[#This Row],[pledged]]*VLOOKUP(Data[[#This Row],[currency]], 'Exchange Rates'!$A$1:$C$14, 3, 0)</f>
        <v>3000</v>
      </c>
    </row>
    <row r="3783" spans="1:22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1.0966666666666667</v>
      </c>
      <c r="P3783" s="7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2">
        <f t="shared" si="354"/>
        <v>41865.882928240739</v>
      </c>
      <c r="T3783" s="12">
        <f t="shared" si="355"/>
        <v>41890.882928240739</v>
      </c>
      <c r="U3783" s="7">
        <f>Data[[#This Row],[goal]]*VLOOKUP(Data[[#This Row],[currency]], 'Exchange Rates'!$A$1:$C$14, 3, 0)</f>
        <v>4500</v>
      </c>
      <c r="V3783" s="7">
        <f>Data[[#This Row],[pledged]]*VLOOKUP(Data[[#This Row],[currency]], 'Exchange Rates'!$A$1:$C$14, 3, 0)</f>
        <v>4935</v>
      </c>
    </row>
    <row r="3784" spans="1:22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1.0175000000000001</v>
      </c>
      <c r="P3784" s="7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2">
        <f t="shared" si="354"/>
        <v>42546.862233796302</v>
      </c>
      <c r="T3784" s="12">
        <f t="shared" si="355"/>
        <v>42575.958333333328</v>
      </c>
      <c r="U3784" s="7">
        <f>Data[[#This Row],[goal]]*VLOOKUP(Data[[#This Row],[currency]], 'Exchange Rates'!$A$1:$C$14, 3, 0)</f>
        <v>1540</v>
      </c>
      <c r="V3784" s="7">
        <f>Data[[#This Row],[pledged]]*VLOOKUP(Data[[#This Row],[currency]], 'Exchange Rates'!$A$1:$C$14, 3, 0)</f>
        <v>1566.95</v>
      </c>
    </row>
    <row r="3785" spans="1:22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1.2891666666666666</v>
      </c>
      <c r="P3785" s="7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2">
        <f t="shared" si="354"/>
        <v>42420.140277777777</v>
      </c>
      <c r="T3785" s="12">
        <f t="shared" si="355"/>
        <v>42444.666666666672</v>
      </c>
      <c r="U3785" s="7">
        <f>Data[[#This Row],[goal]]*VLOOKUP(Data[[#This Row],[currency]], 'Exchange Rates'!$A$1:$C$14, 3, 0)</f>
        <v>1200</v>
      </c>
      <c r="V3785" s="7">
        <f>Data[[#This Row],[pledged]]*VLOOKUP(Data[[#This Row],[currency]], 'Exchange Rates'!$A$1:$C$14, 3, 0)</f>
        <v>1547</v>
      </c>
    </row>
    <row r="3786" spans="1:22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1.1499999999999999</v>
      </c>
      <c r="P3786" s="7">
        <f t="shared" si="357"/>
        <v>115</v>
      </c>
      <c r="Q3786" t="str">
        <f t="shared" si="358"/>
        <v>theater</v>
      </c>
      <c r="R3786" t="str">
        <f t="shared" si="359"/>
        <v>musical</v>
      </c>
      <c r="S3786" s="12">
        <f t="shared" si="354"/>
        <v>42531.980694444443</v>
      </c>
      <c r="T3786" s="12">
        <f t="shared" si="355"/>
        <v>42561.980694444443</v>
      </c>
      <c r="U3786" s="7">
        <f>Data[[#This Row],[goal]]*VLOOKUP(Data[[#This Row],[currency]], 'Exchange Rates'!$A$1:$C$14, 3, 0)</f>
        <v>1320</v>
      </c>
      <c r="V3786" s="7">
        <f>Data[[#This Row],[pledged]]*VLOOKUP(Data[[#This Row],[currency]], 'Exchange Rates'!$A$1:$C$14, 3, 0)</f>
        <v>1518</v>
      </c>
    </row>
    <row r="3787" spans="1:22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1.5075000000000001</v>
      </c>
      <c r="P3787" s="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2">
        <f t="shared" si="354"/>
        <v>42548.63853009259</v>
      </c>
      <c r="T3787" s="12">
        <f t="shared" si="355"/>
        <v>42584.418749999997</v>
      </c>
      <c r="U3787" s="7">
        <f>Data[[#This Row],[goal]]*VLOOKUP(Data[[#This Row],[currency]], 'Exchange Rates'!$A$1:$C$14, 3, 0)</f>
        <v>1540</v>
      </c>
      <c r="V3787" s="7">
        <f>Data[[#This Row],[pledged]]*VLOOKUP(Data[[#This Row],[currency]], 'Exchange Rates'!$A$1:$C$14, 3, 0)</f>
        <v>2321.5500000000002</v>
      </c>
    </row>
    <row r="3788" spans="1:22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1.1096666666666666</v>
      </c>
      <c r="P3788" s="7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2">
        <f t="shared" si="354"/>
        <v>42487.037905092591</v>
      </c>
      <c r="T3788" s="12">
        <f t="shared" si="355"/>
        <v>42517.037905092591</v>
      </c>
      <c r="U3788" s="7">
        <f>Data[[#This Row],[goal]]*VLOOKUP(Data[[#This Row],[currency]], 'Exchange Rates'!$A$1:$C$14, 3, 0)</f>
        <v>6000</v>
      </c>
      <c r="V3788" s="7">
        <f>Data[[#This Row],[pledged]]*VLOOKUP(Data[[#This Row],[currency]], 'Exchange Rates'!$A$1:$C$14, 3, 0)</f>
        <v>6658</v>
      </c>
    </row>
    <row r="3789" spans="1:22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1.0028571428571429</v>
      </c>
      <c r="P3789" s="7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2">
        <f t="shared" si="354"/>
        <v>42167.534791666665</v>
      </c>
      <c r="T3789" s="12">
        <f t="shared" si="355"/>
        <v>42196.165972222225</v>
      </c>
      <c r="U3789" s="7">
        <f>Data[[#This Row],[goal]]*VLOOKUP(Data[[#This Row],[currency]], 'Exchange Rates'!$A$1:$C$14, 3, 0)</f>
        <v>350</v>
      </c>
      <c r="V3789" s="7">
        <f>Data[[#This Row],[pledged]]*VLOOKUP(Data[[#This Row],[currency]], 'Exchange Rates'!$A$1:$C$14, 3, 0)</f>
        <v>351</v>
      </c>
    </row>
    <row r="3790" spans="1:22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6.6666666666666671E-3</v>
      </c>
      <c r="P3790" s="7">
        <f t="shared" si="357"/>
        <v>500</v>
      </c>
      <c r="Q3790" t="str">
        <f t="shared" si="358"/>
        <v>theater</v>
      </c>
      <c r="R3790" t="str">
        <f t="shared" si="359"/>
        <v>musical</v>
      </c>
      <c r="S3790" s="12">
        <f t="shared" si="354"/>
        <v>42333.695821759262</v>
      </c>
      <c r="T3790" s="12">
        <f t="shared" si="355"/>
        <v>42361.679166666669</v>
      </c>
      <c r="U3790" s="7">
        <f>Data[[#This Row],[goal]]*VLOOKUP(Data[[#This Row],[currency]], 'Exchange Rates'!$A$1:$C$14, 3, 0)</f>
        <v>75000</v>
      </c>
      <c r="V3790" s="7">
        <f>Data[[#This Row],[pledged]]*VLOOKUP(Data[[#This Row],[currency]], 'Exchange Rates'!$A$1:$C$14, 3, 0)</f>
        <v>500</v>
      </c>
    </row>
    <row r="3791" spans="1:22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3.267605633802817E-2</v>
      </c>
      <c r="P3791" s="7">
        <f t="shared" si="357"/>
        <v>29</v>
      </c>
      <c r="Q3791" t="str">
        <f t="shared" si="358"/>
        <v>theater</v>
      </c>
      <c r="R3791" t="str">
        <f t="shared" si="359"/>
        <v>musical</v>
      </c>
      <c r="S3791" s="12">
        <f t="shared" si="354"/>
        <v>42138.798819444448</v>
      </c>
      <c r="T3791" s="12">
        <f t="shared" si="355"/>
        <v>42170.798819444448</v>
      </c>
      <c r="U3791" s="7">
        <f>Data[[#This Row],[goal]]*VLOOKUP(Data[[#This Row],[currency]], 'Exchange Rates'!$A$1:$C$14, 3, 0)</f>
        <v>2733.5</v>
      </c>
      <c r="V3791" s="7">
        <f>Data[[#This Row],[pledged]]*VLOOKUP(Data[[#This Row],[currency]], 'Exchange Rates'!$A$1:$C$14, 3, 0)</f>
        <v>89.320000000000007</v>
      </c>
    </row>
    <row r="3792" spans="1:22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 s="7">
        <f t="shared" si="357"/>
        <v>0</v>
      </c>
      <c r="Q3792" t="str">
        <f t="shared" si="358"/>
        <v>theater</v>
      </c>
      <c r="R3792" t="str">
        <f t="shared" si="359"/>
        <v>musical</v>
      </c>
      <c r="S3792" s="12">
        <f t="shared" si="354"/>
        <v>42666.666932870372</v>
      </c>
      <c r="T3792" s="12">
        <f t="shared" si="355"/>
        <v>42696.708599537036</v>
      </c>
      <c r="U3792" s="7">
        <f>Data[[#This Row],[goal]]*VLOOKUP(Data[[#This Row],[currency]], 'Exchange Rates'!$A$1:$C$14, 3, 0)</f>
        <v>15000</v>
      </c>
      <c r="V3792" s="7">
        <f>Data[[#This Row],[pledged]]*VLOOKUP(Data[[#This Row],[currency]], 'Exchange Rates'!$A$1:$C$14, 3, 0)</f>
        <v>0</v>
      </c>
    </row>
    <row r="3793" spans="1:22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 s="7">
        <f t="shared" si="357"/>
        <v>0</v>
      </c>
      <c r="Q3793" t="str">
        <f t="shared" si="358"/>
        <v>theater</v>
      </c>
      <c r="R3793" t="str">
        <f t="shared" si="359"/>
        <v>musical</v>
      </c>
      <c r="S3793" s="12">
        <f t="shared" si="354"/>
        <v>41766.692037037035</v>
      </c>
      <c r="T3793" s="12">
        <f t="shared" si="355"/>
        <v>41826.692037037035</v>
      </c>
      <c r="U3793" s="7">
        <f>Data[[#This Row],[goal]]*VLOOKUP(Data[[#This Row],[currency]], 'Exchange Rates'!$A$1:$C$14, 3, 0)</f>
        <v>1500</v>
      </c>
      <c r="V3793" s="7">
        <f>Data[[#This Row],[pledged]]*VLOOKUP(Data[[#This Row],[currency]], 'Exchange Rates'!$A$1:$C$14, 3, 0)</f>
        <v>0</v>
      </c>
    </row>
    <row r="3794" spans="1:22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2.8E-3</v>
      </c>
      <c r="P3794" s="7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2">
        <f t="shared" si="354"/>
        <v>42170.447013888886</v>
      </c>
      <c r="T3794" s="12">
        <f t="shared" si="355"/>
        <v>42200.447013888886</v>
      </c>
      <c r="U3794" s="7">
        <f>Data[[#This Row],[goal]]*VLOOKUP(Data[[#This Row],[currency]], 'Exchange Rates'!$A$1:$C$14, 3, 0)</f>
        <v>12500</v>
      </c>
      <c r="V3794" s="7">
        <f>Data[[#This Row],[pledged]]*VLOOKUP(Data[[#This Row],[currency]], 'Exchange Rates'!$A$1:$C$14, 3, 0)</f>
        <v>35</v>
      </c>
    </row>
    <row r="3795" spans="1:22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0.59657142857142853</v>
      </c>
      <c r="P3795" s="7">
        <f t="shared" si="357"/>
        <v>174</v>
      </c>
      <c r="Q3795" t="str">
        <f t="shared" si="358"/>
        <v>theater</v>
      </c>
      <c r="R3795" t="str">
        <f t="shared" si="359"/>
        <v>musical</v>
      </c>
      <c r="S3795" s="12">
        <f t="shared" si="354"/>
        <v>41968.938993055555</v>
      </c>
      <c r="T3795" s="12">
        <f t="shared" si="355"/>
        <v>41989.938993055555</v>
      </c>
      <c r="U3795" s="7">
        <f>Data[[#This Row],[goal]]*VLOOKUP(Data[[#This Row],[currency]], 'Exchange Rates'!$A$1:$C$14, 3, 0)</f>
        <v>7000</v>
      </c>
      <c r="V3795" s="7">
        <f>Data[[#This Row],[pledged]]*VLOOKUP(Data[[#This Row],[currency]], 'Exchange Rates'!$A$1:$C$14, 3, 0)</f>
        <v>4176</v>
      </c>
    </row>
    <row r="3796" spans="1:22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0.01</v>
      </c>
      <c r="P3796" s="7">
        <f t="shared" si="357"/>
        <v>50</v>
      </c>
      <c r="Q3796" t="str">
        <f t="shared" si="358"/>
        <v>theater</v>
      </c>
      <c r="R3796" t="str">
        <f t="shared" si="359"/>
        <v>musical</v>
      </c>
      <c r="S3796" s="12">
        <f t="shared" si="354"/>
        <v>42132.58048611111</v>
      </c>
      <c r="T3796" s="12">
        <f t="shared" si="355"/>
        <v>42162.58048611111</v>
      </c>
      <c r="U3796" s="7">
        <f>Data[[#This Row],[goal]]*VLOOKUP(Data[[#This Row],[currency]], 'Exchange Rates'!$A$1:$C$14, 3, 0)</f>
        <v>3850</v>
      </c>
      <c r="V3796" s="7">
        <f>Data[[#This Row],[pledged]]*VLOOKUP(Data[[#This Row],[currency]], 'Exchange Rates'!$A$1:$C$14, 3, 0)</f>
        <v>38.5</v>
      </c>
    </row>
    <row r="3797" spans="1:22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1.6666666666666666E-2</v>
      </c>
      <c r="P3797" s="7">
        <f t="shared" si="357"/>
        <v>5</v>
      </c>
      <c r="Q3797" t="str">
        <f t="shared" si="358"/>
        <v>theater</v>
      </c>
      <c r="R3797" t="str">
        <f t="shared" si="359"/>
        <v>musical</v>
      </c>
      <c r="S3797" s="12">
        <f t="shared" si="354"/>
        <v>42201.436226851853</v>
      </c>
      <c r="T3797" s="12">
        <f t="shared" si="355"/>
        <v>42244.9375</v>
      </c>
      <c r="U3797" s="7">
        <f>Data[[#This Row],[goal]]*VLOOKUP(Data[[#This Row],[currency]], 'Exchange Rates'!$A$1:$C$14, 3, 0)</f>
        <v>462</v>
      </c>
      <c r="V3797" s="7">
        <f>Data[[#This Row],[pledged]]*VLOOKUP(Data[[#This Row],[currency]], 'Exchange Rates'!$A$1:$C$14, 3, 0)</f>
        <v>7.7</v>
      </c>
    </row>
    <row r="3798" spans="1:22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4.4444444444444447E-5</v>
      </c>
      <c r="P3798" s="7">
        <f t="shared" si="357"/>
        <v>1</v>
      </c>
      <c r="Q3798" t="str">
        <f t="shared" si="358"/>
        <v>theater</v>
      </c>
      <c r="R3798" t="str">
        <f t="shared" si="359"/>
        <v>musical</v>
      </c>
      <c r="S3798" s="12">
        <f t="shared" si="354"/>
        <v>42689.029583333337</v>
      </c>
      <c r="T3798" s="12">
        <f t="shared" si="355"/>
        <v>42749.029583333337</v>
      </c>
      <c r="U3798" s="7">
        <f>Data[[#This Row],[goal]]*VLOOKUP(Data[[#This Row],[currency]], 'Exchange Rates'!$A$1:$C$14, 3, 0)</f>
        <v>22500</v>
      </c>
      <c r="V3798" s="7">
        <f>Data[[#This Row],[pledged]]*VLOOKUP(Data[[#This Row],[currency]], 'Exchange Rates'!$A$1:$C$14, 3, 0)</f>
        <v>1</v>
      </c>
    </row>
    <row r="3799" spans="1:22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0.89666666666666661</v>
      </c>
      <c r="P3799" s="7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2">
        <f t="shared" si="354"/>
        <v>42084.881539351853</v>
      </c>
      <c r="T3799" s="12">
        <f t="shared" si="355"/>
        <v>42114.881539351853</v>
      </c>
      <c r="U3799" s="7">
        <f>Data[[#This Row],[goal]]*VLOOKUP(Data[[#This Row],[currency]], 'Exchange Rates'!$A$1:$C$14, 3, 0)</f>
        <v>6000</v>
      </c>
      <c r="V3799" s="7">
        <f>Data[[#This Row],[pledged]]*VLOOKUP(Data[[#This Row],[currency]], 'Exchange Rates'!$A$1:$C$14, 3, 0)</f>
        <v>5380</v>
      </c>
    </row>
    <row r="3800" spans="1:22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1.4642857142857143E-2</v>
      </c>
      <c r="P3800" s="7">
        <f t="shared" si="357"/>
        <v>205</v>
      </c>
      <c r="Q3800" t="str">
        <f t="shared" si="358"/>
        <v>theater</v>
      </c>
      <c r="R3800" t="str">
        <f t="shared" si="359"/>
        <v>musical</v>
      </c>
      <c r="S3800" s="12">
        <f t="shared" si="354"/>
        <v>41831.722777777781</v>
      </c>
      <c r="T3800" s="12">
        <f t="shared" si="355"/>
        <v>41861.722777777781</v>
      </c>
      <c r="U3800" s="7">
        <f>Data[[#This Row],[goal]]*VLOOKUP(Data[[#This Row],[currency]], 'Exchange Rates'!$A$1:$C$14, 3, 0)</f>
        <v>70000</v>
      </c>
      <c r="V3800" s="7">
        <f>Data[[#This Row],[pledged]]*VLOOKUP(Data[[#This Row],[currency]], 'Exchange Rates'!$A$1:$C$14, 3, 0)</f>
        <v>1025</v>
      </c>
    </row>
    <row r="3801" spans="1:22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4.02E-2</v>
      </c>
      <c r="P3801" s="7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2">
        <f t="shared" si="354"/>
        <v>42410.93105324074</v>
      </c>
      <c r="T3801" s="12">
        <f t="shared" si="355"/>
        <v>42440.93105324074</v>
      </c>
      <c r="U3801" s="7">
        <f>Data[[#This Row],[goal]]*VLOOKUP(Data[[#This Row],[currency]], 'Exchange Rates'!$A$1:$C$14, 3, 0)</f>
        <v>10000</v>
      </c>
      <c r="V3801" s="7">
        <f>Data[[#This Row],[pledged]]*VLOOKUP(Data[[#This Row],[currency]], 'Exchange Rates'!$A$1:$C$14, 3, 0)</f>
        <v>402</v>
      </c>
    </row>
    <row r="3802" spans="1:22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4.0045454545454544E-2</v>
      </c>
      <c r="P3802" s="7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2">
        <f t="shared" si="354"/>
        <v>41982.737071759257</v>
      </c>
      <c r="T3802" s="12">
        <f t="shared" si="355"/>
        <v>42015.207638888889</v>
      </c>
      <c r="U3802" s="7">
        <f>Data[[#This Row],[goal]]*VLOOKUP(Data[[#This Row],[currency]], 'Exchange Rates'!$A$1:$C$14, 3, 0)</f>
        <v>22000</v>
      </c>
      <c r="V3802" s="7">
        <f>Data[[#This Row],[pledged]]*VLOOKUP(Data[[#This Row],[currency]], 'Exchange Rates'!$A$1:$C$14, 3, 0)</f>
        <v>881</v>
      </c>
    </row>
    <row r="3803" spans="1:22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8.5199999999999998E-2</v>
      </c>
      <c r="P3803" s="7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2">
        <f t="shared" si="354"/>
        <v>41975.676111111112</v>
      </c>
      <c r="T3803" s="12">
        <f t="shared" si="355"/>
        <v>42006.676111111112</v>
      </c>
      <c r="U3803" s="7">
        <f>Data[[#This Row],[goal]]*VLOOKUP(Data[[#This Row],[currency]], 'Exchange Rates'!$A$1:$C$14, 3, 0)</f>
        <v>5000</v>
      </c>
      <c r="V3803" s="7">
        <f>Data[[#This Row],[pledged]]*VLOOKUP(Data[[#This Row],[currency]], 'Exchange Rates'!$A$1:$C$14, 3, 0)</f>
        <v>426</v>
      </c>
    </row>
    <row r="3804" spans="1:22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 s="7">
        <f t="shared" si="357"/>
        <v>0</v>
      </c>
      <c r="Q3804" t="str">
        <f t="shared" si="358"/>
        <v>theater</v>
      </c>
      <c r="R3804" t="str">
        <f t="shared" si="359"/>
        <v>musical</v>
      </c>
      <c r="S3804" s="12">
        <f t="shared" si="354"/>
        <v>42269.126226851848</v>
      </c>
      <c r="T3804" s="12">
        <f t="shared" si="355"/>
        <v>42299.126226851848</v>
      </c>
      <c r="U3804" s="7">
        <f>Data[[#This Row],[goal]]*VLOOKUP(Data[[#This Row],[currency]], 'Exchange Rates'!$A$1:$C$14, 3, 0)</f>
        <v>3000</v>
      </c>
      <c r="V3804" s="7">
        <f>Data[[#This Row],[pledged]]*VLOOKUP(Data[[#This Row],[currency]], 'Exchange Rates'!$A$1:$C$14, 3, 0)</f>
        <v>0</v>
      </c>
    </row>
    <row r="3805" spans="1:22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0.19650000000000001</v>
      </c>
      <c r="P3805" s="7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2">
        <f t="shared" si="354"/>
        <v>42403.971851851849</v>
      </c>
      <c r="T3805" s="12">
        <f t="shared" si="355"/>
        <v>42433.971851851849</v>
      </c>
      <c r="U3805" s="7">
        <f>Data[[#This Row],[goal]]*VLOOKUP(Data[[#This Row],[currency]], 'Exchange Rates'!$A$1:$C$14, 3, 0)</f>
        <v>12000</v>
      </c>
      <c r="V3805" s="7">
        <f>Data[[#This Row],[pledged]]*VLOOKUP(Data[[#This Row],[currency]], 'Exchange Rates'!$A$1:$C$14, 3, 0)</f>
        <v>2358</v>
      </c>
    </row>
    <row r="3806" spans="1:22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 s="7">
        <f t="shared" si="357"/>
        <v>0</v>
      </c>
      <c r="Q3806" t="str">
        <f t="shared" si="358"/>
        <v>theater</v>
      </c>
      <c r="R3806" t="str">
        <f t="shared" si="359"/>
        <v>musical</v>
      </c>
      <c r="S3806" s="12">
        <f t="shared" si="354"/>
        <v>42527.00953703704</v>
      </c>
      <c r="T3806" s="12">
        <f t="shared" si="355"/>
        <v>42582.291666666672</v>
      </c>
      <c r="U3806" s="7">
        <f>Data[[#This Row],[goal]]*VLOOKUP(Data[[#This Row],[currency]], 'Exchange Rates'!$A$1:$C$14, 3, 0)</f>
        <v>8000</v>
      </c>
      <c r="V3806" s="7">
        <f>Data[[#This Row],[pledged]]*VLOOKUP(Data[[#This Row],[currency]], 'Exchange Rates'!$A$1:$C$14, 3, 0)</f>
        <v>0</v>
      </c>
    </row>
    <row r="3807" spans="1:22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2.0000000000000002E-5</v>
      </c>
      <c r="P3807" s="7">
        <f t="shared" si="357"/>
        <v>1.5</v>
      </c>
      <c r="Q3807" t="str">
        <f t="shared" si="358"/>
        <v>theater</v>
      </c>
      <c r="R3807" t="str">
        <f t="shared" si="359"/>
        <v>musical</v>
      </c>
      <c r="S3807" s="12">
        <f t="shared" si="354"/>
        <v>41849.887037037035</v>
      </c>
      <c r="T3807" s="12">
        <f t="shared" si="355"/>
        <v>41909.887037037035</v>
      </c>
      <c r="U3807" s="7">
        <f>Data[[#This Row],[goal]]*VLOOKUP(Data[[#This Row],[currency]], 'Exchange Rates'!$A$1:$C$14, 3, 0)</f>
        <v>150000</v>
      </c>
      <c r="V3807" s="7">
        <f>Data[[#This Row],[pledged]]*VLOOKUP(Data[[#This Row],[currency]], 'Exchange Rates'!$A$1:$C$14, 3, 0)</f>
        <v>3</v>
      </c>
    </row>
    <row r="3808" spans="1:22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6.6666666666666664E-4</v>
      </c>
      <c r="P3808" s="7">
        <f t="shared" si="357"/>
        <v>5</v>
      </c>
      <c r="Q3808" t="str">
        <f t="shared" si="358"/>
        <v>theater</v>
      </c>
      <c r="R3808" t="str">
        <f t="shared" si="359"/>
        <v>musical</v>
      </c>
      <c r="S3808" s="12">
        <f t="shared" si="354"/>
        <v>41799.259039351848</v>
      </c>
      <c r="T3808" s="12">
        <f t="shared" si="355"/>
        <v>41819.259039351848</v>
      </c>
      <c r="U3808" s="7">
        <f>Data[[#This Row],[goal]]*VLOOKUP(Data[[#This Row],[currency]], 'Exchange Rates'!$A$1:$C$14, 3, 0)</f>
        <v>10275</v>
      </c>
      <c r="V3808" s="7">
        <f>Data[[#This Row],[pledged]]*VLOOKUP(Data[[#This Row],[currency]], 'Exchange Rates'!$A$1:$C$14, 3, 0)</f>
        <v>6.8500000000000005</v>
      </c>
    </row>
    <row r="3809" spans="1:22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0.30333333333333334</v>
      </c>
      <c r="P3809" s="7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2">
        <f t="shared" si="354"/>
        <v>42090.909016203703</v>
      </c>
      <c r="T3809" s="12">
        <f t="shared" si="355"/>
        <v>42097.909016203703</v>
      </c>
      <c r="U3809" s="7">
        <f>Data[[#This Row],[goal]]*VLOOKUP(Data[[#This Row],[currency]], 'Exchange Rates'!$A$1:$C$14, 3, 0)</f>
        <v>1500</v>
      </c>
      <c r="V3809" s="7">
        <f>Data[[#This Row],[pledged]]*VLOOKUP(Data[[#This Row],[currency]], 'Exchange Rates'!$A$1:$C$14, 3, 0)</f>
        <v>455</v>
      </c>
    </row>
    <row r="3810" spans="1:22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</v>
      </c>
      <c r="P3810" s="7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2">
        <f t="shared" si="354"/>
        <v>42059.453923611116</v>
      </c>
      <c r="T3810" s="12">
        <f t="shared" si="355"/>
        <v>42119.412256944444</v>
      </c>
      <c r="U3810" s="7">
        <f>Data[[#This Row],[goal]]*VLOOKUP(Data[[#This Row],[currency]], 'Exchange Rates'!$A$1:$C$14, 3, 0)</f>
        <v>770</v>
      </c>
      <c r="V3810" s="7">
        <f>Data[[#This Row],[pledged]]*VLOOKUP(Data[[#This Row],[currency]], 'Exchange Rates'!$A$1:$C$14, 3, 0)</f>
        <v>770</v>
      </c>
    </row>
    <row r="3811" spans="1:22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1.0125</v>
      </c>
      <c r="P3811" s="7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2">
        <f t="shared" si="354"/>
        <v>41800.526701388888</v>
      </c>
      <c r="T3811" s="12">
        <f t="shared" si="355"/>
        <v>41850.958333333336</v>
      </c>
      <c r="U3811" s="7">
        <f>Data[[#This Row],[goal]]*VLOOKUP(Data[[#This Row],[currency]], 'Exchange Rates'!$A$1:$C$14, 3, 0)</f>
        <v>1540</v>
      </c>
      <c r="V3811" s="7">
        <f>Data[[#This Row],[pledged]]*VLOOKUP(Data[[#This Row],[currency]], 'Exchange Rates'!$A$1:$C$14, 3, 0)</f>
        <v>1559.25</v>
      </c>
    </row>
    <row r="3812" spans="1:22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1.2173333333333334</v>
      </c>
      <c r="P3812" s="7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2">
        <f t="shared" si="354"/>
        <v>42054.849050925928</v>
      </c>
      <c r="T3812" s="12">
        <f t="shared" si="355"/>
        <v>42084.807384259257</v>
      </c>
      <c r="U3812" s="7">
        <f>Data[[#This Row],[goal]]*VLOOKUP(Data[[#This Row],[currency]], 'Exchange Rates'!$A$1:$C$14, 3, 0)</f>
        <v>1500</v>
      </c>
      <c r="V3812" s="7">
        <f>Data[[#This Row],[pledged]]*VLOOKUP(Data[[#This Row],[currency]], 'Exchange Rates'!$A$1:$C$14, 3, 0)</f>
        <v>1826</v>
      </c>
    </row>
    <row r="3813" spans="1:22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3.3</v>
      </c>
      <c r="P3813" s="7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2">
        <f t="shared" si="354"/>
        <v>42487.62700231481</v>
      </c>
      <c r="T3813" s="12">
        <f t="shared" si="355"/>
        <v>42521.458333333328</v>
      </c>
      <c r="U3813" s="7">
        <f>Data[[#This Row],[goal]]*VLOOKUP(Data[[#This Row],[currency]], 'Exchange Rates'!$A$1:$C$14, 3, 0)</f>
        <v>192.5</v>
      </c>
      <c r="V3813" s="7">
        <f>Data[[#This Row],[pledged]]*VLOOKUP(Data[[#This Row],[currency]], 'Exchange Rates'!$A$1:$C$14, 3, 0)</f>
        <v>635.25</v>
      </c>
    </row>
    <row r="3814" spans="1:22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1.0954999999999999</v>
      </c>
      <c r="P3814" s="7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2">
        <f t="shared" si="354"/>
        <v>42109.751250000001</v>
      </c>
      <c r="T3814" s="12">
        <f t="shared" si="355"/>
        <v>42156.165972222225</v>
      </c>
      <c r="U3814" s="7">
        <f>Data[[#This Row],[goal]]*VLOOKUP(Data[[#This Row],[currency]], 'Exchange Rates'!$A$1:$C$14, 3, 0)</f>
        <v>2640</v>
      </c>
      <c r="V3814" s="7">
        <f>Data[[#This Row],[pledged]]*VLOOKUP(Data[[#This Row],[currency]], 'Exchange Rates'!$A$1:$C$14, 3, 0)</f>
        <v>2892.1200000000003</v>
      </c>
    </row>
    <row r="3815" spans="1:22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1.0095190476190474</v>
      </c>
      <c r="P3815" s="7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2">
        <f t="shared" si="354"/>
        <v>42497.275706018518</v>
      </c>
      <c r="T3815" s="12">
        <f t="shared" si="355"/>
        <v>42535.904861111107</v>
      </c>
      <c r="U3815" s="7">
        <f>Data[[#This Row],[goal]]*VLOOKUP(Data[[#This Row],[currency]], 'Exchange Rates'!$A$1:$C$14, 3, 0)</f>
        <v>2100</v>
      </c>
      <c r="V3815" s="7">
        <f>Data[[#This Row],[pledged]]*VLOOKUP(Data[[#This Row],[currency]], 'Exchange Rates'!$A$1:$C$14, 3, 0)</f>
        <v>2119.9899999999998</v>
      </c>
    </row>
    <row r="3816" spans="1:22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1.4013333333333333</v>
      </c>
      <c r="P3816" s="7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2">
        <f t="shared" si="354"/>
        <v>42058.904074074075</v>
      </c>
      <c r="T3816" s="12">
        <f t="shared" si="355"/>
        <v>42095.165972222225</v>
      </c>
      <c r="U3816" s="7">
        <f>Data[[#This Row],[goal]]*VLOOKUP(Data[[#This Row],[currency]], 'Exchange Rates'!$A$1:$C$14, 3, 0)</f>
        <v>1500</v>
      </c>
      <c r="V3816" s="7">
        <f>Data[[#This Row],[pledged]]*VLOOKUP(Data[[#This Row],[currency]], 'Exchange Rates'!$A$1:$C$14, 3, 0)</f>
        <v>2102</v>
      </c>
    </row>
    <row r="3817" spans="1:22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1.0000100000000001</v>
      </c>
      <c r="P3817" s="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2">
        <f t="shared" si="354"/>
        <v>42207.259918981479</v>
      </c>
      <c r="T3817" s="12">
        <f t="shared" si="355"/>
        <v>42236.958333333328</v>
      </c>
      <c r="U3817" s="7">
        <f>Data[[#This Row],[goal]]*VLOOKUP(Data[[#This Row],[currency]], 'Exchange Rates'!$A$1:$C$14, 3, 0)</f>
        <v>770</v>
      </c>
      <c r="V3817" s="7">
        <f>Data[[#This Row],[pledged]]*VLOOKUP(Data[[#This Row],[currency]], 'Exchange Rates'!$A$1:$C$14, 3, 0)</f>
        <v>770.0077</v>
      </c>
    </row>
    <row r="3818" spans="1:22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1.19238</v>
      </c>
      <c r="P3818" s="7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2">
        <f t="shared" si="354"/>
        <v>41807.690081018518</v>
      </c>
      <c r="T3818" s="12">
        <f t="shared" si="355"/>
        <v>41837.690081018518</v>
      </c>
      <c r="U3818" s="7">
        <f>Data[[#This Row],[goal]]*VLOOKUP(Data[[#This Row],[currency]], 'Exchange Rates'!$A$1:$C$14, 3, 0)</f>
        <v>1500</v>
      </c>
      <c r="V3818" s="7">
        <f>Data[[#This Row],[pledged]]*VLOOKUP(Data[[#This Row],[currency]], 'Exchange Rates'!$A$1:$C$14, 3, 0)</f>
        <v>1788.57</v>
      </c>
    </row>
    <row r="3819" spans="1:22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1.0725</v>
      </c>
      <c r="P3819" s="7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2">
        <f t="shared" si="354"/>
        <v>42284.69694444444</v>
      </c>
      <c r="T3819" s="12">
        <f t="shared" si="355"/>
        <v>42301.165972222225</v>
      </c>
      <c r="U3819" s="7">
        <f>Data[[#This Row],[goal]]*VLOOKUP(Data[[#This Row],[currency]], 'Exchange Rates'!$A$1:$C$14, 3, 0)</f>
        <v>2000</v>
      </c>
      <c r="V3819" s="7">
        <f>Data[[#This Row],[pledged]]*VLOOKUP(Data[[#This Row],[currency]], 'Exchange Rates'!$A$1:$C$14, 3, 0)</f>
        <v>2145</v>
      </c>
    </row>
    <row r="3820" spans="1:22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2.2799999999999998</v>
      </c>
      <c r="P3820" s="7">
        <f t="shared" si="357"/>
        <v>57</v>
      </c>
      <c r="Q3820" t="str">
        <f t="shared" si="358"/>
        <v>theater</v>
      </c>
      <c r="R3820" t="str">
        <f t="shared" si="359"/>
        <v>plays</v>
      </c>
      <c r="S3820" s="12">
        <f t="shared" si="354"/>
        <v>42045.84238425926</v>
      </c>
      <c r="T3820" s="12">
        <f t="shared" si="355"/>
        <v>42075.800717592589</v>
      </c>
      <c r="U3820" s="7">
        <f>Data[[#This Row],[goal]]*VLOOKUP(Data[[#This Row],[currency]], 'Exchange Rates'!$A$1:$C$14, 3, 0)</f>
        <v>250</v>
      </c>
      <c r="V3820" s="7">
        <f>Data[[#This Row],[pledged]]*VLOOKUP(Data[[#This Row],[currency]], 'Exchange Rates'!$A$1:$C$14, 3, 0)</f>
        <v>570</v>
      </c>
    </row>
    <row r="3821" spans="1:22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1.0640000000000001</v>
      </c>
      <c r="P3821" s="7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2">
        <f t="shared" si="354"/>
        <v>42184.209537037037</v>
      </c>
      <c r="T3821" s="12">
        <f t="shared" si="355"/>
        <v>42202.876388888893</v>
      </c>
      <c r="U3821" s="7">
        <f>Data[[#This Row],[goal]]*VLOOKUP(Data[[#This Row],[currency]], 'Exchange Rates'!$A$1:$C$14, 3, 0)</f>
        <v>1000</v>
      </c>
      <c r="V3821" s="7">
        <f>Data[[#This Row],[pledged]]*VLOOKUP(Data[[#This Row],[currency]], 'Exchange Rates'!$A$1:$C$14, 3, 0)</f>
        <v>1064</v>
      </c>
    </row>
    <row r="3822" spans="1:22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1.4333333333333333</v>
      </c>
      <c r="P3822" s="7">
        <f t="shared" si="357"/>
        <v>21.5</v>
      </c>
      <c r="Q3822" t="str">
        <f t="shared" si="358"/>
        <v>theater</v>
      </c>
      <c r="R3822" t="str">
        <f t="shared" si="359"/>
        <v>plays</v>
      </c>
      <c r="S3822" s="12">
        <f t="shared" si="354"/>
        <v>42160.651817129634</v>
      </c>
      <c r="T3822" s="12">
        <f t="shared" si="355"/>
        <v>42190.651817129634</v>
      </c>
      <c r="U3822" s="7">
        <f>Data[[#This Row],[goal]]*VLOOKUP(Data[[#This Row],[currency]], 'Exchange Rates'!$A$1:$C$14, 3, 0)</f>
        <v>231</v>
      </c>
      <c r="V3822" s="7">
        <f>Data[[#This Row],[pledged]]*VLOOKUP(Data[[#This Row],[currency]], 'Exchange Rates'!$A$1:$C$14, 3, 0)</f>
        <v>331.1</v>
      </c>
    </row>
    <row r="3823" spans="1:22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1.0454285714285714</v>
      </c>
      <c r="P3823" s="7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2">
        <f t="shared" si="354"/>
        <v>42341.180636574078</v>
      </c>
      <c r="T3823" s="12">
        <f t="shared" si="355"/>
        <v>42373.180636574078</v>
      </c>
      <c r="U3823" s="7">
        <f>Data[[#This Row],[goal]]*VLOOKUP(Data[[#This Row],[currency]], 'Exchange Rates'!$A$1:$C$14, 3, 0)</f>
        <v>3500</v>
      </c>
      <c r="V3823" s="7">
        <f>Data[[#This Row],[pledged]]*VLOOKUP(Data[[#This Row],[currency]], 'Exchange Rates'!$A$1:$C$14, 3, 0)</f>
        <v>3659</v>
      </c>
    </row>
    <row r="3824" spans="1:22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1.1002000000000001</v>
      </c>
      <c r="P3824" s="7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2">
        <f t="shared" si="354"/>
        <v>42329.838159722218</v>
      </c>
      <c r="T3824" s="12">
        <f t="shared" si="355"/>
        <v>42388.957638888889</v>
      </c>
      <c r="U3824" s="7">
        <f>Data[[#This Row],[goal]]*VLOOKUP(Data[[#This Row],[currency]], 'Exchange Rates'!$A$1:$C$14, 3, 0)</f>
        <v>4200</v>
      </c>
      <c r="V3824" s="7">
        <f>Data[[#This Row],[pledged]]*VLOOKUP(Data[[#This Row],[currency]], 'Exchange Rates'!$A$1:$C$14, 3, 0)</f>
        <v>4620.84</v>
      </c>
    </row>
    <row r="3825" spans="1:22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1.06</v>
      </c>
      <c r="P3825" s="7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2">
        <f t="shared" si="354"/>
        <v>42170.910231481481</v>
      </c>
      <c r="T3825" s="12">
        <f t="shared" si="355"/>
        <v>42205.165972222225</v>
      </c>
      <c r="U3825" s="7">
        <f>Data[[#This Row],[goal]]*VLOOKUP(Data[[#This Row],[currency]], 'Exchange Rates'!$A$1:$C$14, 3, 0)</f>
        <v>2500</v>
      </c>
      <c r="V3825" s="7">
        <f>Data[[#This Row],[pledged]]*VLOOKUP(Data[[#This Row],[currency]], 'Exchange Rates'!$A$1:$C$14, 3, 0)</f>
        <v>2650</v>
      </c>
    </row>
    <row r="3826" spans="1:22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1.08</v>
      </c>
      <c r="P3826" s="7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2">
        <f t="shared" si="354"/>
        <v>42571.626192129625</v>
      </c>
      <c r="T3826" s="12">
        <f t="shared" si="355"/>
        <v>42583.570138888885</v>
      </c>
      <c r="U3826" s="7">
        <f>Data[[#This Row],[goal]]*VLOOKUP(Data[[#This Row],[currency]], 'Exchange Rates'!$A$1:$C$14, 3, 0)</f>
        <v>192.5</v>
      </c>
      <c r="V3826" s="7">
        <f>Data[[#This Row],[pledged]]*VLOOKUP(Data[[#This Row],[currency]], 'Exchange Rates'!$A$1:$C$14, 3, 0)</f>
        <v>207.9</v>
      </c>
    </row>
    <row r="3827" spans="1:22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1.0542</v>
      </c>
      <c r="P3827" s="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2">
        <f t="shared" si="354"/>
        <v>42151.069606481484</v>
      </c>
      <c r="T3827" s="12">
        <f t="shared" si="355"/>
        <v>42172.069606481484</v>
      </c>
      <c r="U3827" s="7">
        <f>Data[[#This Row],[goal]]*VLOOKUP(Data[[#This Row],[currency]], 'Exchange Rates'!$A$1:$C$14, 3, 0)</f>
        <v>5000</v>
      </c>
      <c r="V3827" s="7">
        <f>Data[[#This Row],[pledged]]*VLOOKUP(Data[[#This Row],[currency]], 'Exchange Rates'!$A$1:$C$14, 3, 0)</f>
        <v>5271</v>
      </c>
    </row>
    <row r="3828" spans="1:22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1.1916666666666667</v>
      </c>
      <c r="P3828" s="7">
        <f t="shared" si="357"/>
        <v>27.5</v>
      </c>
      <c r="Q3828" t="str">
        <f t="shared" si="358"/>
        <v>theater</v>
      </c>
      <c r="R3828" t="str">
        <f t="shared" si="359"/>
        <v>plays</v>
      </c>
      <c r="S3828" s="12">
        <f t="shared" si="354"/>
        <v>42101.423541666663</v>
      </c>
      <c r="T3828" s="12">
        <f t="shared" si="355"/>
        <v>42131.423541666663</v>
      </c>
      <c r="U3828" s="7">
        <f>Data[[#This Row],[goal]]*VLOOKUP(Data[[#This Row],[currency]], 'Exchange Rates'!$A$1:$C$14, 3, 0)</f>
        <v>462</v>
      </c>
      <c r="V3828" s="7">
        <f>Data[[#This Row],[pledged]]*VLOOKUP(Data[[#This Row],[currency]], 'Exchange Rates'!$A$1:$C$14, 3, 0)</f>
        <v>550.55000000000007</v>
      </c>
    </row>
    <row r="3829" spans="1:22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1.5266666666666666</v>
      </c>
      <c r="P3829" s="7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2">
        <f t="shared" si="354"/>
        <v>42034.928252314814</v>
      </c>
      <c r="T3829" s="12">
        <f t="shared" si="355"/>
        <v>42090</v>
      </c>
      <c r="U3829" s="7">
        <f>Data[[#This Row],[goal]]*VLOOKUP(Data[[#This Row],[currency]], 'Exchange Rates'!$A$1:$C$14, 3, 0)</f>
        <v>2310</v>
      </c>
      <c r="V3829" s="7">
        <f>Data[[#This Row],[pledged]]*VLOOKUP(Data[[#This Row],[currency]], 'Exchange Rates'!$A$1:$C$14, 3, 0)</f>
        <v>3526.6</v>
      </c>
    </row>
    <row r="3830" spans="1:22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</v>
      </c>
      <c r="P3830" s="7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2">
        <f t="shared" si="354"/>
        <v>41944.527627314819</v>
      </c>
      <c r="T3830" s="12">
        <f t="shared" si="355"/>
        <v>42004.569293981483</v>
      </c>
      <c r="U3830" s="7">
        <f>Data[[#This Row],[goal]]*VLOOKUP(Data[[#This Row],[currency]], 'Exchange Rates'!$A$1:$C$14, 3, 0)</f>
        <v>5000</v>
      </c>
      <c r="V3830" s="7">
        <f>Data[[#This Row],[pledged]]*VLOOKUP(Data[[#This Row],[currency]], 'Exchange Rates'!$A$1:$C$14, 3, 0)</f>
        <v>5000</v>
      </c>
    </row>
    <row r="3831" spans="1:22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1.002</v>
      </c>
      <c r="P3831" s="7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2">
        <f t="shared" si="354"/>
        <v>42593.865405092598</v>
      </c>
      <c r="T3831" s="12">
        <f t="shared" si="355"/>
        <v>42613.865405092598</v>
      </c>
      <c r="U3831" s="7">
        <f>Data[[#This Row],[goal]]*VLOOKUP(Data[[#This Row],[currency]], 'Exchange Rates'!$A$1:$C$14, 3, 0)</f>
        <v>500</v>
      </c>
      <c r="V3831" s="7">
        <f>Data[[#This Row],[pledged]]*VLOOKUP(Data[[#This Row],[currency]], 'Exchange Rates'!$A$1:$C$14, 3, 0)</f>
        <v>501</v>
      </c>
    </row>
    <row r="3832" spans="1:22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2.25</v>
      </c>
      <c r="P3832" s="7">
        <f t="shared" si="357"/>
        <v>75</v>
      </c>
      <c r="Q3832" t="str">
        <f t="shared" si="358"/>
        <v>theater</v>
      </c>
      <c r="R3832" t="str">
        <f t="shared" si="359"/>
        <v>plays</v>
      </c>
      <c r="S3832" s="12">
        <f t="shared" si="354"/>
        <v>42503.740868055553</v>
      </c>
      <c r="T3832" s="12">
        <f t="shared" si="355"/>
        <v>42517.740868055553</v>
      </c>
      <c r="U3832" s="7">
        <f>Data[[#This Row],[goal]]*VLOOKUP(Data[[#This Row],[currency]], 'Exchange Rates'!$A$1:$C$14, 3, 0)</f>
        <v>100</v>
      </c>
      <c r="V3832" s="7">
        <f>Data[[#This Row],[pledged]]*VLOOKUP(Data[[#This Row],[currency]], 'Exchange Rates'!$A$1:$C$14, 3, 0)</f>
        <v>225</v>
      </c>
    </row>
    <row r="3833" spans="1:22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1.0602199999999999</v>
      </c>
      <c r="P3833" s="7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2">
        <f t="shared" si="354"/>
        <v>41927.848900462966</v>
      </c>
      <c r="T3833" s="12">
        <f t="shared" si="355"/>
        <v>41948.890567129631</v>
      </c>
      <c r="U3833" s="7">
        <f>Data[[#This Row],[goal]]*VLOOKUP(Data[[#This Row],[currency]], 'Exchange Rates'!$A$1:$C$14, 3, 0)</f>
        <v>500</v>
      </c>
      <c r="V3833" s="7">
        <f>Data[[#This Row],[pledged]]*VLOOKUP(Data[[#This Row],[currency]], 'Exchange Rates'!$A$1:$C$14, 3, 0)</f>
        <v>530.11</v>
      </c>
    </row>
    <row r="3834" spans="1:22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1.0466666666666666</v>
      </c>
      <c r="P3834" s="7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2">
        <f t="shared" si="354"/>
        <v>42375.114988425921</v>
      </c>
      <c r="T3834" s="12">
        <f t="shared" si="355"/>
        <v>42420.114988425921</v>
      </c>
      <c r="U3834" s="7">
        <f>Data[[#This Row],[goal]]*VLOOKUP(Data[[#This Row],[currency]], 'Exchange Rates'!$A$1:$C$14, 3, 0)</f>
        <v>1200</v>
      </c>
      <c r="V3834" s="7">
        <f>Data[[#This Row],[pledged]]*VLOOKUP(Data[[#This Row],[currency]], 'Exchange Rates'!$A$1:$C$14, 3, 0)</f>
        <v>1256</v>
      </c>
    </row>
    <row r="3835" spans="1:22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1.1666666666666667</v>
      </c>
      <c r="P3835" s="7">
        <f t="shared" si="357"/>
        <v>70</v>
      </c>
      <c r="Q3835" t="str">
        <f t="shared" si="358"/>
        <v>theater</v>
      </c>
      <c r="R3835" t="str">
        <f t="shared" si="359"/>
        <v>plays</v>
      </c>
      <c r="S3835" s="12">
        <f t="shared" si="354"/>
        <v>41963.872361111105</v>
      </c>
      <c r="T3835" s="12">
        <f t="shared" si="355"/>
        <v>41974.797916666663</v>
      </c>
      <c r="U3835" s="7">
        <f>Data[[#This Row],[goal]]*VLOOKUP(Data[[#This Row],[currency]], 'Exchange Rates'!$A$1:$C$14, 3, 0)</f>
        <v>1584</v>
      </c>
      <c r="V3835" s="7">
        <f>Data[[#This Row],[pledged]]*VLOOKUP(Data[[#This Row],[currency]], 'Exchange Rates'!$A$1:$C$14, 3, 0)</f>
        <v>1848</v>
      </c>
    </row>
    <row r="3836" spans="1:22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1.0903333333333334</v>
      </c>
      <c r="P3836" s="7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2">
        <f t="shared" si="354"/>
        <v>42143.445219907408</v>
      </c>
      <c r="T3836" s="12">
        <f t="shared" si="355"/>
        <v>42173.445219907408</v>
      </c>
      <c r="U3836" s="7">
        <f>Data[[#This Row],[goal]]*VLOOKUP(Data[[#This Row],[currency]], 'Exchange Rates'!$A$1:$C$14, 3, 0)</f>
        <v>2310</v>
      </c>
      <c r="V3836" s="7">
        <f>Data[[#This Row],[pledged]]*VLOOKUP(Data[[#This Row],[currency]], 'Exchange Rates'!$A$1:$C$14, 3, 0)</f>
        <v>2518.67</v>
      </c>
    </row>
    <row r="3837" spans="1:22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1.6</v>
      </c>
      <c r="P3837" s="7">
        <f t="shared" si="357"/>
        <v>40</v>
      </c>
      <c r="Q3837" t="str">
        <f t="shared" si="358"/>
        <v>theater</v>
      </c>
      <c r="R3837" t="str">
        <f t="shared" si="359"/>
        <v>plays</v>
      </c>
      <c r="S3837" s="12">
        <f t="shared" si="354"/>
        <v>42460.94222222222</v>
      </c>
      <c r="T3837" s="12">
        <f t="shared" si="355"/>
        <v>42481.94222222222</v>
      </c>
      <c r="U3837" s="7">
        <f>Data[[#This Row],[goal]]*VLOOKUP(Data[[#This Row],[currency]], 'Exchange Rates'!$A$1:$C$14, 3, 0)</f>
        <v>154</v>
      </c>
      <c r="V3837" s="7">
        <f>Data[[#This Row],[pledged]]*VLOOKUP(Data[[#This Row],[currency]], 'Exchange Rates'!$A$1:$C$14, 3, 0)</f>
        <v>246.4</v>
      </c>
    </row>
    <row r="3838" spans="1:22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1.125</v>
      </c>
      <c r="P3838" s="7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2">
        <f t="shared" si="354"/>
        <v>42553.926527777774</v>
      </c>
      <c r="T3838" s="12">
        <f t="shared" si="355"/>
        <v>42585.172916666663</v>
      </c>
      <c r="U3838" s="7">
        <f>Data[[#This Row],[goal]]*VLOOKUP(Data[[#This Row],[currency]], 'Exchange Rates'!$A$1:$C$14, 3, 0)</f>
        <v>800</v>
      </c>
      <c r="V3838" s="7">
        <f>Data[[#This Row],[pledged]]*VLOOKUP(Data[[#This Row],[currency]], 'Exchange Rates'!$A$1:$C$14, 3, 0)</f>
        <v>900</v>
      </c>
    </row>
    <row r="3839" spans="1:22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1.0209999999999999</v>
      </c>
      <c r="P3839" s="7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2">
        <f t="shared" si="354"/>
        <v>42152.765717592592</v>
      </c>
      <c r="T3839" s="12">
        <f t="shared" si="355"/>
        <v>42188.765717592592</v>
      </c>
      <c r="U3839" s="7">
        <f>Data[[#This Row],[goal]]*VLOOKUP(Data[[#This Row],[currency]], 'Exchange Rates'!$A$1:$C$14, 3, 0)</f>
        <v>1540</v>
      </c>
      <c r="V3839" s="7">
        <f>Data[[#This Row],[pledged]]*VLOOKUP(Data[[#This Row],[currency]], 'Exchange Rates'!$A$1:$C$14, 3, 0)</f>
        <v>1572.3400000000001</v>
      </c>
    </row>
    <row r="3840" spans="1:22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1.00824</v>
      </c>
      <c r="P3840" s="7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2">
        <f t="shared" si="354"/>
        <v>42116.710752314815</v>
      </c>
      <c r="T3840" s="12">
        <f t="shared" si="355"/>
        <v>42146.710752314815</v>
      </c>
      <c r="U3840" s="7">
        <f>Data[[#This Row],[goal]]*VLOOKUP(Data[[#This Row],[currency]], 'Exchange Rates'!$A$1:$C$14, 3, 0)</f>
        <v>878999.99999999988</v>
      </c>
      <c r="V3840" s="7">
        <f>Data[[#This Row],[pledged]]*VLOOKUP(Data[[#This Row],[currency]], 'Exchange Rates'!$A$1:$C$14, 3, 0)</f>
        <v>886242.96</v>
      </c>
    </row>
    <row r="3841" spans="1:22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1.0125</v>
      </c>
      <c r="P3841" s="7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2">
        <f t="shared" si="354"/>
        <v>42155.142638888887</v>
      </c>
      <c r="T3841" s="12">
        <f t="shared" si="355"/>
        <v>42215.142638888887</v>
      </c>
      <c r="U3841" s="7">
        <f>Data[[#This Row],[goal]]*VLOOKUP(Data[[#This Row],[currency]], 'Exchange Rates'!$A$1:$C$14, 3, 0)</f>
        <v>2000</v>
      </c>
      <c r="V3841" s="7">
        <f>Data[[#This Row],[pledged]]*VLOOKUP(Data[[#This Row],[currency]], 'Exchange Rates'!$A$1:$C$14, 3, 0)</f>
        <v>2025</v>
      </c>
    </row>
    <row r="3842" spans="1:22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</v>
      </c>
      <c r="P3842" s="7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2">
        <f t="shared" ref="S3842:S3905" si="360">(((J3842/60)/60)/24)+DATE(1970,1,1)</f>
        <v>42432.701724537037</v>
      </c>
      <c r="T3842" s="12">
        <f t="shared" ref="T3842:T3905" si="361">(((I3842/60)/60)/24)+DATE(1970,1,1)</f>
        <v>42457.660057870366</v>
      </c>
      <c r="U3842" s="7">
        <f>Data[[#This Row],[goal]]*VLOOKUP(Data[[#This Row],[currency]], 'Exchange Rates'!$A$1:$C$14, 3, 0)</f>
        <v>0.77</v>
      </c>
      <c r="V3842" s="7">
        <f>Data[[#This Row],[pledged]]*VLOOKUP(Data[[#This Row],[currency]], 'Exchange Rates'!$A$1:$C$14, 3, 0)</f>
        <v>50.050000000000004</v>
      </c>
    </row>
    <row r="3843" spans="1:22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E3843/D3843</f>
        <v>8.72E-2</v>
      </c>
      <c r="P3843" s="7">
        <f t="shared" ref="P3843:P3906" si="363">IF(L3843 = 0, 0, E3843/L3843)</f>
        <v>25.647058823529413</v>
      </c>
      <c r="Q3843" t="str">
        <f t="shared" ref="Q3843:Q3906" si="364">MID(N3843, 1, FIND("/", N3843)-1)</f>
        <v>theater</v>
      </c>
      <c r="R3843" t="str">
        <f t="shared" ref="R3843:R3906" si="365">MID(N3843,  FIND("/", N3843)+1, 100)</f>
        <v>plays</v>
      </c>
      <c r="S3843" s="12">
        <f t="shared" si="360"/>
        <v>41780.785729166666</v>
      </c>
      <c r="T3843" s="12">
        <f t="shared" si="361"/>
        <v>41840.785729166666</v>
      </c>
      <c r="U3843" s="7">
        <f>Data[[#This Row],[goal]]*VLOOKUP(Data[[#This Row],[currency]], 'Exchange Rates'!$A$1:$C$14, 3, 0)</f>
        <v>10000</v>
      </c>
      <c r="V3843" s="7">
        <f>Data[[#This Row],[pledged]]*VLOOKUP(Data[[#This Row],[currency]], 'Exchange Rates'!$A$1:$C$14, 3, 0)</f>
        <v>872</v>
      </c>
    </row>
    <row r="3844" spans="1:22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0.21940000000000001</v>
      </c>
      <c r="P3844" s="7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2">
        <f t="shared" si="360"/>
        <v>41740.493657407409</v>
      </c>
      <c r="T3844" s="12">
        <f t="shared" si="361"/>
        <v>41770.493657407409</v>
      </c>
      <c r="U3844" s="7">
        <f>Data[[#This Row],[goal]]*VLOOKUP(Data[[#This Row],[currency]], 'Exchange Rates'!$A$1:$C$14, 3, 0)</f>
        <v>3850</v>
      </c>
      <c r="V3844" s="7">
        <f>Data[[#This Row],[pledged]]*VLOOKUP(Data[[#This Row],[currency]], 'Exchange Rates'!$A$1:$C$14, 3, 0)</f>
        <v>844.69</v>
      </c>
    </row>
    <row r="3845" spans="1:22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0.21299999999999999</v>
      </c>
      <c r="P3845" s="7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2">
        <f t="shared" si="360"/>
        <v>41766.072500000002</v>
      </c>
      <c r="T3845" s="12">
        <f t="shared" si="361"/>
        <v>41791.072500000002</v>
      </c>
      <c r="U3845" s="7">
        <f>Data[[#This Row],[goal]]*VLOOKUP(Data[[#This Row],[currency]], 'Exchange Rates'!$A$1:$C$14, 3, 0)</f>
        <v>5000</v>
      </c>
      <c r="V3845" s="7">
        <f>Data[[#This Row],[pledged]]*VLOOKUP(Data[[#This Row],[currency]], 'Exchange Rates'!$A$1:$C$14, 3, 0)</f>
        <v>1065</v>
      </c>
    </row>
    <row r="3846" spans="1:22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0.41489795918367345</v>
      </c>
      <c r="P3846" s="7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2">
        <f t="shared" si="360"/>
        <v>41766.617291666669</v>
      </c>
      <c r="T3846" s="12">
        <f t="shared" si="361"/>
        <v>41793.290972222225</v>
      </c>
      <c r="U3846" s="7">
        <f>Data[[#This Row],[goal]]*VLOOKUP(Data[[#This Row],[currency]], 'Exchange Rates'!$A$1:$C$14, 3, 0)</f>
        <v>9800</v>
      </c>
      <c r="V3846" s="7">
        <f>Data[[#This Row],[pledged]]*VLOOKUP(Data[[#This Row],[currency]], 'Exchange Rates'!$A$1:$C$14, 3, 0)</f>
        <v>4066</v>
      </c>
    </row>
    <row r="3847" spans="1:22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2.1049999999999999E-2</v>
      </c>
      <c r="P3847" s="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2">
        <f t="shared" si="360"/>
        <v>42248.627013888887</v>
      </c>
      <c r="T3847" s="12">
        <f t="shared" si="361"/>
        <v>42278.627013888887</v>
      </c>
      <c r="U3847" s="7">
        <f>Data[[#This Row],[goal]]*VLOOKUP(Data[[#This Row],[currency]], 'Exchange Rates'!$A$1:$C$14, 3, 0)</f>
        <v>40000</v>
      </c>
      <c r="V3847" s="7">
        <f>Data[[#This Row],[pledged]]*VLOOKUP(Data[[#This Row],[currency]], 'Exchange Rates'!$A$1:$C$14, 3, 0)</f>
        <v>842</v>
      </c>
    </row>
    <row r="3848" spans="1:22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2.7E-2</v>
      </c>
      <c r="P3848" s="7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2">
        <f t="shared" si="360"/>
        <v>41885.221550925926</v>
      </c>
      <c r="T3848" s="12">
        <f t="shared" si="361"/>
        <v>41916.290972222225</v>
      </c>
      <c r="U3848" s="7">
        <f>Data[[#This Row],[goal]]*VLOOKUP(Data[[#This Row],[currency]], 'Exchange Rates'!$A$1:$C$14, 3, 0)</f>
        <v>7000</v>
      </c>
      <c r="V3848" s="7">
        <f>Data[[#This Row],[pledged]]*VLOOKUP(Data[[#This Row],[currency]], 'Exchange Rates'!$A$1:$C$14, 3, 0)</f>
        <v>189</v>
      </c>
    </row>
    <row r="3849" spans="1:22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0.16161904761904761</v>
      </c>
      <c r="P3849" s="7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2">
        <f t="shared" si="360"/>
        <v>42159.224432870367</v>
      </c>
      <c r="T3849" s="12">
        <f t="shared" si="361"/>
        <v>42204.224432870367</v>
      </c>
      <c r="U3849" s="7">
        <f>Data[[#This Row],[goal]]*VLOOKUP(Data[[#This Row],[currency]], 'Exchange Rates'!$A$1:$C$14, 3, 0)</f>
        <v>10500</v>
      </c>
      <c r="V3849" s="7">
        <f>Data[[#This Row],[pledged]]*VLOOKUP(Data[[#This Row],[currency]], 'Exchange Rates'!$A$1:$C$14, 3, 0)</f>
        <v>1697</v>
      </c>
    </row>
    <row r="3850" spans="1:22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0.16376923076923078</v>
      </c>
      <c r="P3850" s="7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2">
        <f t="shared" si="360"/>
        <v>42265.817002314812</v>
      </c>
      <c r="T3850" s="12">
        <f t="shared" si="361"/>
        <v>42295.817002314812</v>
      </c>
      <c r="U3850" s="7">
        <f>Data[[#This Row],[goal]]*VLOOKUP(Data[[#This Row],[currency]], 'Exchange Rates'!$A$1:$C$14, 3, 0)</f>
        <v>13000</v>
      </c>
      <c r="V3850" s="7">
        <f>Data[[#This Row],[pledged]]*VLOOKUP(Data[[#This Row],[currency]], 'Exchange Rates'!$A$1:$C$14, 3, 0)</f>
        <v>2129</v>
      </c>
    </row>
    <row r="3851" spans="1:22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7.0433333333333334E-2</v>
      </c>
      <c r="P3851" s="7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2">
        <f t="shared" si="360"/>
        <v>42136.767175925925</v>
      </c>
      <c r="T3851" s="12">
        <f t="shared" si="361"/>
        <v>42166.767175925925</v>
      </c>
      <c r="U3851" s="7">
        <f>Data[[#This Row],[goal]]*VLOOKUP(Data[[#This Row],[currency]], 'Exchange Rates'!$A$1:$C$14, 3, 0)</f>
        <v>25200</v>
      </c>
      <c r="V3851" s="7">
        <f>Data[[#This Row],[pledged]]*VLOOKUP(Data[[#This Row],[currency]], 'Exchange Rates'!$A$1:$C$14, 3, 0)</f>
        <v>1774.9199999999998</v>
      </c>
    </row>
    <row r="3852" spans="1:22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3.7999999999999999E-2</v>
      </c>
      <c r="P3852" s="7">
        <f t="shared" si="363"/>
        <v>9.5</v>
      </c>
      <c r="Q3852" t="str">
        <f t="shared" si="364"/>
        <v>theater</v>
      </c>
      <c r="R3852" t="str">
        <f t="shared" si="365"/>
        <v>plays</v>
      </c>
      <c r="S3852" s="12">
        <f t="shared" si="360"/>
        <v>41975.124340277776</v>
      </c>
      <c r="T3852" s="12">
        <f t="shared" si="361"/>
        <v>42005.124340277776</v>
      </c>
      <c r="U3852" s="7">
        <f>Data[[#This Row],[goal]]*VLOOKUP(Data[[#This Row],[currency]], 'Exchange Rates'!$A$1:$C$14, 3, 0)</f>
        <v>1000</v>
      </c>
      <c r="V3852" s="7">
        <f>Data[[#This Row],[pledged]]*VLOOKUP(Data[[#This Row],[currency]], 'Exchange Rates'!$A$1:$C$14, 3, 0)</f>
        <v>38</v>
      </c>
    </row>
    <row r="3853" spans="1:22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0.34079999999999999</v>
      </c>
      <c r="P3853" s="7">
        <f t="shared" si="363"/>
        <v>35.5</v>
      </c>
      <c r="Q3853" t="str">
        <f t="shared" si="364"/>
        <v>theater</v>
      </c>
      <c r="R3853" t="str">
        <f t="shared" si="365"/>
        <v>plays</v>
      </c>
      <c r="S3853" s="12">
        <f t="shared" si="360"/>
        <v>42172.439571759256</v>
      </c>
      <c r="T3853" s="12">
        <f t="shared" si="361"/>
        <v>42202.439571759256</v>
      </c>
      <c r="U3853" s="7">
        <f>Data[[#This Row],[goal]]*VLOOKUP(Data[[#This Row],[currency]], 'Exchange Rates'!$A$1:$C$14, 3, 0)</f>
        <v>1925</v>
      </c>
      <c r="V3853" s="7">
        <f>Data[[#This Row],[pledged]]*VLOOKUP(Data[[#This Row],[currency]], 'Exchange Rates'!$A$1:$C$14, 3, 0)</f>
        <v>656.04</v>
      </c>
    </row>
    <row r="3854" spans="1:22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2E-3</v>
      </c>
      <c r="P3854" s="7">
        <f t="shared" si="363"/>
        <v>10</v>
      </c>
      <c r="Q3854" t="str">
        <f t="shared" si="364"/>
        <v>theater</v>
      </c>
      <c r="R3854" t="str">
        <f t="shared" si="365"/>
        <v>plays</v>
      </c>
      <c r="S3854" s="12">
        <f t="shared" si="360"/>
        <v>42065.190694444449</v>
      </c>
      <c r="T3854" s="12">
        <f t="shared" si="361"/>
        <v>42090.149027777778</v>
      </c>
      <c r="U3854" s="7">
        <f>Data[[#This Row],[goal]]*VLOOKUP(Data[[#This Row],[currency]], 'Exchange Rates'!$A$1:$C$14, 3, 0)</f>
        <v>10000</v>
      </c>
      <c r="V3854" s="7">
        <f>Data[[#This Row],[pledged]]*VLOOKUP(Data[[#This Row],[currency]], 'Exchange Rates'!$A$1:$C$14, 3, 0)</f>
        <v>20</v>
      </c>
    </row>
    <row r="3855" spans="1:22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2.5999999999999998E-4</v>
      </c>
      <c r="P3855" s="7">
        <f t="shared" si="363"/>
        <v>13</v>
      </c>
      <c r="Q3855" t="str">
        <f t="shared" si="364"/>
        <v>theater</v>
      </c>
      <c r="R3855" t="str">
        <f t="shared" si="365"/>
        <v>plays</v>
      </c>
      <c r="S3855" s="12">
        <f t="shared" si="360"/>
        <v>41848.84002314815</v>
      </c>
      <c r="T3855" s="12">
        <f t="shared" si="361"/>
        <v>41883.84002314815</v>
      </c>
      <c r="U3855" s="7">
        <f>Data[[#This Row],[goal]]*VLOOKUP(Data[[#This Row],[currency]], 'Exchange Rates'!$A$1:$C$14, 3, 0)</f>
        <v>100000</v>
      </c>
      <c r="V3855" s="7">
        <f>Data[[#This Row],[pledged]]*VLOOKUP(Data[[#This Row],[currency]], 'Exchange Rates'!$A$1:$C$14, 3, 0)</f>
        <v>26</v>
      </c>
    </row>
    <row r="3856" spans="1:22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0.16254545454545455</v>
      </c>
      <c r="P3856" s="7">
        <f t="shared" si="363"/>
        <v>89.4</v>
      </c>
      <c r="Q3856" t="str">
        <f t="shared" si="364"/>
        <v>theater</v>
      </c>
      <c r="R3856" t="str">
        <f t="shared" si="365"/>
        <v>plays</v>
      </c>
      <c r="S3856" s="12">
        <f t="shared" si="360"/>
        <v>42103.884930555556</v>
      </c>
      <c r="T3856" s="12">
        <f t="shared" si="361"/>
        <v>42133.884930555556</v>
      </c>
      <c r="U3856" s="7">
        <f>Data[[#This Row],[goal]]*VLOOKUP(Data[[#This Row],[currency]], 'Exchange Rates'!$A$1:$C$14, 3, 0)</f>
        <v>11000</v>
      </c>
      <c r="V3856" s="7">
        <f>Data[[#This Row],[pledged]]*VLOOKUP(Data[[#This Row],[currency]], 'Exchange Rates'!$A$1:$C$14, 3, 0)</f>
        <v>1788</v>
      </c>
    </row>
    <row r="3857" spans="1:22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2.5000000000000001E-2</v>
      </c>
      <c r="P3857" s="7">
        <f t="shared" si="363"/>
        <v>25</v>
      </c>
      <c r="Q3857" t="str">
        <f t="shared" si="364"/>
        <v>theater</v>
      </c>
      <c r="R3857" t="str">
        <f t="shared" si="365"/>
        <v>plays</v>
      </c>
      <c r="S3857" s="12">
        <f t="shared" si="360"/>
        <v>42059.970729166671</v>
      </c>
      <c r="T3857" s="12">
        <f t="shared" si="361"/>
        <v>42089.929062499999</v>
      </c>
      <c r="U3857" s="7">
        <f>Data[[#This Row],[goal]]*VLOOKUP(Data[[#This Row],[currency]], 'Exchange Rates'!$A$1:$C$14, 3, 0)</f>
        <v>1000</v>
      </c>
      <c r="V3857" s="7">
        <f>Data[[#This Row],[pledged]]*VLOOKUP(Data[[#This Row],[currency]], 'Exchange Rates'!$A$1:$C$14, 3, 0)</f>
        <v>25</v>
      </c>
    </row>
    <row r="3858" spans="1:22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2.0000000000000001E-4</v>
      </c>
      <c r="P3858" s="7">
        <f t="shared" si="363"/>
        <v>1</v>
      </c>
      <c r="Q3858" t="str">
        <f t="shared" si="364"/>
        <v>theater</v>
      </c>
      <c r="R3858" t="str">
        <f t="shared" si="365"/>
        <v>plays</v>
      </c>
      <c r="S3858" s="12">
        <f t="shared" si="360"/>
        <v>42041.743090277778</v>
      </c>
      <c r="T3858" s="12">
        <f t="shared" si="361"/>
        <v>42071.701423611114</v>
      </c>
      <c r="U3858" s="7">
        <f>Data[[#This Row],[goal]]*VLOOKUP(Data[[#This Row],[currency]], 'Exchange Rates'!$A$1:$C$14, 3, 0)</f>
        <v>5000</v>
      </c>
      <c r="V3858" s="7">
        <f>Data[[#This Row],[pledged]]*VLOOKUP(Data[[#This Row],[currency]], 'Exchange Rates'!$A$1:$C$14, 3, 0)</f>
        <v>1</v>
      </c>
    </row>
    <row r="3859" spans="1:22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5.1999999999999998E-2</v>
      </c>
      <c r="P3859" s="7">
        <f t="shared" si="363"/>
        <v>65</v>
      </c>
      <c r="Q3859" t="str">
        <f t="shared" si="364"/>
        <v>theater</v>
      </c>
      <c r="R3859" t="str">
        <f t="shared" si="365"/>
        <v>plays</v>
      </c>
      <c r="S3859" s="12">
        <f t="shared" si="360"/>
        <v>41829.73715277778</v>
      </c>
      <c r="T3859" s="12">
        <f t="shared" si="361"/>
        <v>41852.716666666667</v>
      </c>
      <c r="U3859" s="7">
        <f>Data[[#This Row],[goal]]*VLOOKUP(Data[[#This Row],[currency]], 'Exchange Rates'!$A$1:$C$14, 3, 0)</f>
        <v>5000</v>
      </c>
      <c r="V3859" s="7">
        <f>Data[[#This Row],[pledged]]*VLOOKUP(Data[[#This Row],[currency]], 'Exchange Rates'!$A$1:$C$14, 3, 0)</f>
        <v>260</v>
      </c>
    </row>
    <row r="3860" spans="1:22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0.02</v>
      </c>
      <c r="P3860" s="7">
        <f t="shared" si="363"/>
        <v>10</v>
      </c>
      <c r="Q3860" t="str">
        <f t="shared" si="364"/>
        <v>theater</v>
      </c>
      <c r="R3860" t="str">
        <f t="shared" si="365"/>
        <v>plays</v>
      </c>
      <c r="S3860" s="12">
        <f t="shared" si="360"/>
        <v>42128.431064814817</v>
      </c>
      <c r="T3860" s="12">
        <f t="shared" si="361"/>
        <v>42146.875</v>
      </c>
      <c r="U3860" s="7">
        <f>Data[[#This Row],[goal]]*VLOOKUP(Data[[#This Row],[currency]], 'Exchange Rates'!$A$1:$C$14, 3, 0)</f>
        <v>385</v>
      </c>
      <c r="V3860" s="7">
        <f>Data[[#This Row],[pledged]]*VLOOKUP(Data[[#This Row],[currency]], 'Exchange Rates'!$A$1:$C$14, 3, 0)</f>
        <v>7.7</v>
      </c>
    </row>
    <row r="3861" spans="1:22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4.0000000000000002E-4</v>
      </c>
      <c r="P3861" s="7">
        <f t="shared" si="363"/>
        <v>1</v>
      </c>
      <c r="Q3861" t="str">
        <f t="shared" si="364"/>
        <v>theater</v>
      </c>
      <c r="R3861" t="str">
        <f t="shared" si="365"/>
        <v>plays</v>
      </c>
      <c r="S3861" s="12">
        <f t="shared" si="360"/>
        <v>41789.893599537041</v>
      </c>
      <c r="T3861" s="12">
        <f t="shared" si="361"/>
        <v>41815.875</v>
      </c>
      <c r="U3861" s="7">
        <f>Data[[#This Row],[goal]]*VLOOKUP(Data[[#This Row],[currency]], 'Exchange Rates'!$A$1:$C$14, 3, 0)</f>
        <v>2500</v>
      </c>
      <c r="V3861" s="7">
        <f>Data[[#This Row],[pledged]]*VLOOKUP(Data[[#This Row],[currency]], 'Exchange Rates'!$A$1:$C$14, 3, 0)</f>
        <v>1</v>
      </c>
    </row>
    <row r="3862" spans="1:22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0.17666666666666667</v>
      </c>
      <c r="P3862" s="7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2">
        <f t="shared" si="360"/>
        <v>41833.660995370366</v>
      </c>
      <c r="T3862" s="12">
        <f t="shared" si="361"/>
        <v>41863.660995370366</v>
      </c>
      <c r="U3862" s="7">
        <f>Data[[#This Row],[goal]]*VLOOKUP(Data[[#This Row],[currency]], 'Exchange Rates'!$A$1:$C$14, 3, 0)</f>
        <v>6000</v>
      </c>
      <c r="V3862" s="7">
        <f>Data[[#This Row],[pledged]]*VLOOKUP(Data[[#This Row],[currency]], 'Exchange Rates'!$A$1:$C$14, 3, 0)</f>
        <v>1060</v>
      </c>
    </row>
    <row r="3863" spans="1:22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0.05</v>
      </c>
      <c r="P3863" s="7">
        <f t="shared" si="363"/>
        <v>100</v>
      </c>
      <c r="Q3863" t="str">
        <f t="shared" si="364"/>
        <v>theater</v>
      </c>
      <c r="R3863" t="str">
        <f t="shared" si="365"/>
        <v>plays</v>
      </c>
      <c r="S3863" s="12">
        <f t="shared" si="360"/>
        <v>41914.590011574073</v>
      </c>
      <c r="T3863" s="12">
        <f t="shared" si="361"/>
        <v>41955.907638888893</v>
      </c>
      <c r="U3863" s="7">
        <f>Data[[#This Row],[goal]]*VLOOKUP(Data[[#This Row],[currency]], 'Exchange Rates'!$A$1:$C$14, 3, 0)</f>
        <v>2000</v>
      </c>
      <c r="V3863" s="7">
        <f>Data[[#This Row],[pledged]]*VLOOKUP(Data[[#This Row],[currency]], 'Exchange Rates'!$A$1:$C$14, 3, 0)</f>
        <v>100</v>
      </c>
    </row>
    <row r="3864" spans="1:22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1.3333333333333334E-4</v>
      </c>
      <c r="P3864" s="7">
        <f t="shared" si="363"/>
        <v>1</v>
      </c>
      <c r="Q3864" t="str">
        <f t="shared" si="364"/>
        <v>theater</v>
      </c>
      <c r="R3864" t="str">
        <f t="shared" si="365"/>
        <v>plays</v>
      </c>
      <c r="S3864" s="12">
        <f t="shared" si="360"/>
        <v>42611.261064814811</v>
      </c>
      <c r="T3864" s="12">
        <f t="shared" si="361"/>
        <v>42625.707638888889</v>
      </c>
      <c r="U3864" s="7">
        <f>Data[[#This Row],[goal]]*VLOOKUP(Data[[#This Row],[currency]], 'Exchange Rates'!$A$1:$C$14, 3, 0)</f>
        <v>7500</v>
      </c>
      <c r="V3864" s="7">
        <f>Data[[#This Row],[pledged]]*VLOOKUP(Data[[#This Row],[currency]], 'Exchange Rates'!$A$1:$C$14, 3, 0)</f>
        <v>1</v>
      </c>
    </row>
    <row r="3865" spans="1:22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 s="7">
        <f t="shared" si="363"/>
        <v>0</v>
      </c>
      <c r="Q3865" t="str">
        <f t="shared" si="364"/>
        <v>theater</v>
      </c>
      <c r="R3865" t="str">
        <f t="shared" si="365"/>
        <v>plays</v>
      </c>
      <c r="S3865" s="12">
        <f t="shared" si="360"/>
        <v>42253.633159722223</v>
      </c>
      <c r="T3865" s="12">
        <f t="shared" si="361"/>
        <v>42313.674826388888</v>
      </c>
      <c r="U3865" s="7">
        <f>Data[[#This Row],[goal]]*VLOOKUP(Data[[#This Row],[currency]], 'Exchange Rates'!$A$1:$C$14, 3, 0)</f>
        <v>6000</v>
      </c>
      <c r="V3865" s="7">
        <f>Data[[#This Row],[pledged]]*VLOOKUP(Data[[#This Row],[currency]], 'Exchange Rates'!$A$1:$C$14, 3, 0)</f>
        <v>0</v>
      </c>
    </row>
    <row r="3866" spans="1:22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1.2E-2</v>
      </c>
      <c r="P3866" s="7">
        <f t="shared" si="363"/>
        <v>20</v>
      </c>
      <c r="Q3866" t="str">
        <f t="shared" si="364"/>
        <v>theater</v>
      </c>
      <c r="R3866" t="str">
        <f t="shared" si="365"/>
        <v>plays</v>
      </c>
      <c r="S3866" s="12">
        <f t="shared" si="360"/>
        <v>42295.891828703709</v>
      </c>
      <c r="T3866" s="12">
        <f t="shared" si="361"/>
        <v>42325.933495370366</v>
      </c>
      <c r="U3866" s="7">
        <f>Data[[#This Row],[goal]]*VLOOKUP(Data[[#This Row],[currency]], 'Exchange Rates'!$A$1:$C$14, 3, 0)</f>
        <v>5000</v>
      </c>
      <c r="V3866" s="7">
        <f>Data[[#This Row],[pledged]]*VLOOKUP(Data[[#This Row],[currency]], 'Exchange Rates'!$A$1:$C$14, 3, 0)</f>
        <v>60</v>
      </c>
    </row>
    <row r="3867" spans="1:22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0.26937422295897223</v>
      </c>
      <c r="P3867" s="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2">
        <f t="shared" si="360"/>
        <v>41841.651597222226</v>
      </c>
      <c r="T3867" s="12">
        <f t="shared" si="361"/>
        <v>41881.229166666664</v>
      </c>
      <c r="U3867" s="7">
        <f>Data[[#This Row],[goal]]*VLOOKUP(Data[[#This Row],[currency]], 'Exchange Rates'!$A$1:$C$14, 3, 0)</f>
        <v>3185.1600000000003</v>
      </c>
      <c r="V3867" s="7">
        <f>Data[[#This Row],[pledged]]*VLOOKUP(Data[[#This Row],[currency]], 'Exchange Rates'!$A$1:$C$14, 3, 0)</f>
        <v>858</v>
      </c>
    </row>
    <row r="3868" spans="1:22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5.4999999999999997E-3</v>
      </c>
      <c r="P3868" s="7">
        <f t="shared" si="363"/>
        <v>5.5</v>
      </c>
      <c r="Q3868" t="str">
        <f t="shared" si="364"/>
        <v>theater</v>
      </c>
      <c r="R3868" t="str">
        <f t="shared" si="365"/>
        <v>plays</v>
      </c>
      <c r="S3868" s="12">
        <f t="shared" si="360"/>
        <v>42402.947002314817</v>
      </c>
      <c r="T3868" s="12">
        <f t="shared" si="361"/>
        <v>42452.145138888889</v>
      </c>
      <c r="U3868" s="7">
        <f>Data[[#This Row],[goal]]*VLOOKUP(Data[[#This Row],[currency]], 'Exchange Rates'!$A$1:$C$14, 3, 0)</f>
        <v>2000</v>
      </c>
      <c r="V3868" s="7">
        <f>Data[[#This Row],[pledged]]*VLOOKUP(Data[[#This Row],[currency]], 'Exchange Rates'!$A$1:$C$14, 3, 0)</f>
        <v>11</v>
      </c>
    </row>
    <row r="3869" spans="1:22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0.1255</v>
      </c>
      <c r="P3869" s="7">
        <f t="shared" si="363"/>
        <v>50.2</v>
      </c>
      <c r="Q3869" t="str">
        <f t="shared" si="364"/>
        <v>theater</v>
      </c>
      <c r="R3869" t="str">
        <f t="shared" si="365"/>
        <v>plays</v>
      </c>
      <c r="S3869" s="12">
        <f t="shared" si="360"/>
        <v>42509.814108796301</v>
      </c>
      <c r="T3869" s="12">
        <f t="shared" si="361"/>
        <v>42539.814108796301</v>
      </c>
      <c r="U3869" s="7">
        <f>Data[[#This Row],[goal]]*VLOOKUP(Data[[#This Row],[currency]], 'Exchange Rates'!$A$1:$C$14, 3, 0)</f>
        <v>2000</v>
      </c>
      <c r="V3869" s="7">
        <f>Data[[#This Row],[pledged]]*VLOOKUP(Data[[#This Row],[currency]], 'Exchange Rates'!$A$1:$C$14, 3, 0)</f>
        <v>251</v>
      </c>
    </row>
    <row r="3870" spans="1:22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2E-3</v>
      </c>
      <c r="P3870" s="7">
        <f t="shared" si="363"/>
        <v>10</v>
      </c>
      <c r="Q3870" t="str">
        <f t="shared" si="364"/>
        <v>theater</v>
      </c>
      <c r="R3870" t="str">
        <f t="shared" si="365"/>
        <v>musical</v>
      </c>
      <c r="S3870" s="12">
        <f t="shared" si="360"/>
        <v>41865.659780092588</v>
      </c>
      <c r="T3870" s="12">
        <f t="shared" si="361"/>
        <v>41890.659780092588</v>
      </c>
      <c r="U3870" s="7">
        <f>Data[[#This Row],[goal]]*VLOOKUP(Data[[#This Row],[currency]], 'Exchange Rates'!$A$1:$C$14, 3, 0)</f>
        <v>3850</v>
      </c>
      <c r="V3870" s="7">
        <f>Data[[#This Row],[pledged]]*VLOOKUP(Data[[#This Row],[currency]], 'Exchange Rates'!$A$1:$C$14, 3, 0)</f>
        <v>7.7</v>
      </c>
    </row>
    <row r="3871" spans="1:22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3.44748684310884E-2</v>
      </c>
      <c r="P3871" s="7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2">
        <f t="shared" si="360"/>
        <v>42047.724444444444</v>
      </c>
      <c r="T3871" s="12">
        <f t="shared" si="361"/>
        <v>42077.132638888885</v>
      </c>
      <c r="U3871" s="7">
        <f>Data[[#This Row],[goal]]*VLOOKUP(Data[[#This Row],[currency]], 'Exchange Rates'!$A$1:$C$14, 3, 0)</f>
        <v>13111</v>
      </c>
      <c r="V3871" s="7">
        <f>Data[[#This Row],[pledged]]*VLOOKUP(Data[[#This Row],[currency]], 'Exchange Rates'!$A$1:$C$14, 3, 0)</f>
        <v>452</v>
      </c>
    </row>
    <row r="3872" spans="1:22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0.15</v>
      </c>
      <c r="P3872" s="7">
        <f t="shared" si="363"/>
        <v>150</v>
      </c>
      <c r="Q3872" t="str">
        <f t="shared" si="364"/>
        <v>theater</v>
      </c>
      <c r="R3872" t="str">
        <f t="shared" si="365"/>
        <v>musical</v>
      </c>
      <c r="S3872" s="12">
        <f t="shared" si="360"/>
        <v>41793.17219907407</v>
      </c>
      <c r="T3872" s="12">
        <f t="shared" si="361"/>
        <v>41823.17219907407</v>
      </c>
      <c r="U3872" s="7">
        <f>Data[[#This Row],[goal]]*VLOOKUP(Data[[#This Row],[currency]], 'Exchange Rates'!$A$1:$C$14, 3, 0)</f>
        <v>10000</v>
      </c>
      <c r="V3872" s="7">
        <f>Data[[#This Row],[pledged]]*VLOOKUP(Data[[#This Row],[currency]], 'Exchange Rates'!$A$1:$C$14, 3, 0)</f>
        <v>1500</v>
      </c>
    </row>
    <row r="3873" spans="1:22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2.6666666666666668E-2</v>
      </c>
      <c r="P3873" s="7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2">
        <f t="shared" si="360"/>
        <v>42763.780671296292</v>
      </c>
      <c r="T3873" s="12">
        <f t="shared" si="361"/>
        <v>42823.739004629635</v>
      </c>
      <c r="U3873" s="7">
        <f>Data[[#This Row],[goal]]*VLOOKUP(Data[[#This Row],[currency]], 'Exchange Rates'!$A$1:$C$14, 3, 0)</f>
        <v>1500</v>
      </c>
      <c r="V3873" s="7">
        <f>Data[[#This Row],[pledged]]*VLOOKUP(Data[[#This Row],[currency]], 'Exchange Rates'!$A$1:$C$14, 3, 0)</f>
        <v>40</v>
      </c>
    </row>
    <row r="3874" spans="1:22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 s="7">
        <f t="shared" si="363"/>
        <v>0</v>
      </c>
      <c r="Q3874" t="str">
        <f t="shared" si="364"/>
        <v>theater</v>
      </c>
      <c r="R3874" t="str">
        <f t="shared" si="365"/>
        <v>musical</v>
      </c>
      <c r="S3874" s="12">
        <f t="shared" si="360"/>
        <v>42180.145787037036</v>
      </c>
      <c r="T3874" s="12">
        <f t="shared" si="361"/>
        <v>42230.145787037036</v>
      </c>
      <c r="U3874" s="7">
        <f>Data[[#This Row],[goal]]*VLOOKUP(Data[[#This Row],[currency]], 'Exchange Rates'!$A$1:$C$14, 3, 0)</f>
        <v>15000</v>
      </c>
      <c r="V3874" s="7">
        <f>Data[[#This Row],[pledged]]*VLOOKUP(Data[[#This Row],[currency]], 'Exchange Rates'!$A$1:$C$14, 3, 0)</f>
        <v>0</v>
      </c>
    </row>
    <row r="3875" spans="1:22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 s="7">
        <f t="shared" si="363"/>
        <v>0</v>
      </c>
      <c r="Q3875" t="str">
        <f t="shared" si="364"/>
        <v>theater</v>
      </c>
      <c r="R3875" t="str">
        <f t="shared" si="365"/>
        <v>musical</v>
      </c>
      <c r="S3875" s="12">
        <f t="shared" si="360"/>
        <v>42255.696006944447</v>
      </c>
      <c r="T3875" s="12">
        <f t="shared" si="361"/>
        <v>42285.696006944447</v>
      </c>
      <c r="U3875" s="7">
        <f>Data[[#This Row],[goal]]*VLOOKUP(Data[[#This Row],[currency]], 'Exchange Rates'!$A$1:$C$14, 3, 0)</f>
        <v>5500</v>
      </c>
      <c r="V3875" s="7">
        <f>Data[[#This Row],[pledged]]*VLOOKUP(Data[[#This Row],[currency]], 'Exchange Rates'!$A$1:$C$14, 3, 0)</f>
        <v>0</v>
      </c>
    </row>
    <row r="3876" spans="1:22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 s="7">
        <f t="shared" si="363"/>
        <v>0</v>
      </c>
      <c r="Q3876" t="str">
        <f t="shared" si="364"/>
        <v>theater</v>
      </c>
      <c r="R3876" t="str">
        <f t="shared" si="365"/>
        <v>musical</v>
      </c>
      <c r="S3876" s="12">
        <f t="shared" si="360"/>
        <v>42007.016458333332</v>
      </c>
      <c r="T3876" s="12">
        <f t="shared" si="361"/>
        <v>42028.041666666672</v>
      </c>
      <c r="U3876" s="7">
        <f>Data[[#This Row],[goal]]*VLOOKUP(Data[[#This Row],[currency]], 'Exchange Rates'!$A$1:$C$14, 3, 0)</f>
        <v>923.8</v>
      </c>
      <c r="V3876" s="7">
        <f>Data[[#This Row],[pledged]]*VLOOKUP(Data[[#This Row],[currency]], 'Exchange Rates'!$A$1:$C$14, 3, 0)</f>
        <v>0</v>
      </c>
    </row>
    <row r="3877" spans="1:22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 s="7">
        <f t="shared" si="363"/>
        <v>0</v>
      </c>
      <c r="Q3877" t="str">
        <f t="shared" si="364"/>
        <v>theater</v>
      </c>
      <c r="R3877" t="str">
        <f t="shared" si="365"/>
        <v>musical</v>
      </c>
      <c r="S3877" s="12">
        <f t="shared" si="360"/>
        <v>42615.346817129626</v>
      </c>
      <c r="T3877" s="12">
        <f t="shared" si="361"/>
        <v>42616.416666666672</v>
      </c>
      <c r="U3877" s="7">
        <f>Data[[#This Row],[goal]]*VLOOKUP(Data[[#This Row],[currency]], 'Exchange Rates'!$A$1:$C$14, 3, 0)</f>
        <v>188400</v>
      </c>
      <c r="V3877" s="7">
        <f>Data[[#This Row],[pledged]]*VLOOKUP(Data[[#This Row],[currency]], 'Exchange Rates'!$A$1:$C$14, 3, 0)</f>
        <v>0</v>
      </c>
    </row>
    <row r="3878" spans="1:22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0.52794871794871789</v>
      </c>
      <c r="P3878" s="7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2">
        <f t="shared" si="360"/>
        <v>42372.624166666668</v>
      </c>
      <c r="T3878" s="12">
        <f t="shared" si="361"/>
        <v>42402.624166666668</v>
      </c>
      <c r="U3878" s="7">
        <f>Data[[#This Row],[goal]]*VLOOKUP(Data[[#This Row],[currency]], 'Exchange Rates'!$A$1:$C$14, 3, 0)</f>
        <v>3003</v>
      </c>
      <c r="V3878" s="7">
        <f>Data[[#This Row],[pledged]]*VLOOKUP(Data[[#This Row],[currency]], 'Exchange Rates'!$A$1:$C$14, 3, 0)</f>
        <v>1585.43</v>
      </c>
    </row>
    <row r="3879" spans="1:22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4.9639999999999997E-2</v>
      </c>
      <c r="P3879" s="7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2">
        <f t="shared" si="360"/>
        <v>42682.67768518519</v>
      </c>
      <c r="T3879" s="12">
        <f t="shared" si="361"/>
        <v>42712.67768518519</v>
      </c>
      <c r="U3879" s="7">
        <f>Data[[#This Row],[goal]]*VLOOKUP(Data[[#This Row],[currency]], 'Exchange Rates'!$A$1:$C$14, 3, 0)</f>
        <v>25000</v>
      </c>
      <c r="V3879" s="7">
        <f>Data[[#This Row],[pledged]]*VLOOKUP(Data[[#This Row],[currency]], 'Exchange Rates'!$A$1:$C$14, 3, 0)</f>
        <v>1241</v>
      </c>
    </row>
    <row r="3880" spans="1:22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5.5555555555555556E-4</v>
      </c>
      <c r="P3880" s="7">
        <f t="shared" si="363"/>
        <v>10</v>
      </c>
      <c r="Q3880" t="str">
        <f t="shared" si="364"/>
        <v>theater</v>
      </c>
      <c r="R3880" t="str">
        <f t="shared" si="365"/>
        <v>musical</v>
      </c>
      <c r="S3880" s="12">
        <f t="shared" si="360"/>
        <v>42154.818819444445</v>
      </c>
      <c r="T3880" s="12">
        <f t="shared" si="361"/>
        <v>42185.165972222225</v>
      </c>
      <c r="U3880" s="7">
        <f>Data[[#This Row],[goal]]*VLOOKUP(Data[[#This Row],[currency]], 'Exchange Rates'!$A$1:$C$14, 3, 0)</f>
        <v>18000</v>
      </c>
      <c r="V3880" s="7">
        <f>Data[[#This Row],[pledged]]*VLOOKUP(Data[[#This Row],[currency]], 'Exchange Rates'!$A$1:$C$14, 3, 0)</f>
        <v>10</v>
      </c>
    </row>
    <row r="3881" spans="1:22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 s="7">
        <f t="shared" si="363"/>
        <v>0</v>
      </c>
      <c r="Q3881" t="str">
        <f t="shared" si="364"/>
        <v>theater</v>
      </c>
      <c r="R3881" t="str">
        <f t="shared" si="365"/>
        <v>musical</v>
      </c>
      <c r="S3881" s="12">
        <f t="shared" si="360"/>
        <v>41999.861064814817</v>
      </c>
      <c r="T3881" s="12">
        <f t="shared" si="361"/>
        <v>42029.861064814817</v>
      </c>
      <c r="U3881" s="7">
        <f>Data[[#This Row],[goal]]*VLOOKUP(Data[[#This Row],[currency]], 'Exchange Rates'!$A$1:$C$14, 3, 0)</f>
        <v>11550</v>
      </c>
      <c r="V3881" s="7">
        <f>Data[[#This Row],[pledged]]*VLOOKUP(Data[[#This Row],[currency]], 'Exchange Rates'!$A$1:$C$14, 3, 0)</f>
        <v>0</v>
      </c>
    </row>
    <row r="3882" spans="1:22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0.13066666666666665</v>
      </c>
      <c r="P3882" s="7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2">
        <f t="shared" si="360"/>
        <v>41815.815046296295</v>
      </c>
      <c r="T3882" s="12">
        <f t="shared" si="361"/>
        <v>41850.958333333336</v>
      </c>
      <c r="U3882" s="7">
        <f>Data[[#This Row],[goal]]*VLOOKUP(Data[[#This Row],[currency]], 'Exchange Rates'!$A$1:$C$14, 3, 0)</f>
        <v>5775</v>
      </c>
      <c r="V3882" s="7">
        <f>Data[[#This Row],[pledged]]*VLOOKUP(Data[[#This Row],[currency]], 'Exchange Rates'!$A$1:$C$14, 3, 0)</f>
        <v>754.6</v>
      </c>
    </row>
    <row r="3883" spans="1:22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0.05</v>
      </c>
      <c r="P3883" s="7">
        <f t="shared" si="363"/>
        <v>25</v>
      </c>
      <c r="Q3883" t="str">
        <f t="shared" si="364"/>
        <v>theater</v>
      </c>
      <c r="R3883" t="str">
        <f t="shared" si="365"/>
        <v>musical</v>
      </c>
      <c r="S3883" s="12">
        <f t="shared" si="360"/>
        <v>42756.018506944441</v>
      </c>
      <c r="T3883" s="12">
        <f t="shared" si="361"/>
        <v>42786.018506944441</v>
      </c>
      <c r="U3883" s="7">
        <f>Data[[#This Row],[goal]]*VLOOKUP(Data[[#This Row],[currency]], 'Exchange Rates'!$A$1:$C$14, 3, 0)</f>
        <v>500</v>
      </c>
      <c r="V3883" s="7">
        <f>Data[[#This Row],[pledged]]*VLOOKUP(Data[[#This Row],[currency]], 'Exchange Rates'!$A$1:$C$14, 3, 0)</f>
        <v>25</v>
      </c>
    </row>
    <row r="3884" spans="1:22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 s="7">
        <f t="shared" si="363"/>
        <v>0</v>
      </c>
      <c r="Q3884" t="str">
        <f t="shared" si="364"/>
        <v>theater</v>
      </c>
      <c r="R3884" t="str">
        <f t="shared" si="365"/>
        <v>musical</v>
      </c>
      <c r="S3884" s="12">
        <f t="shared" si="360"/>
        <v>42373.983449074076</v>
      </c>
      <c r="T3884" s="12">
        <f t="shared" si="361"/>
        <v>42400.960416666669</v>
      </c>
      <c r="U3884" s="7">
        <f>Data[[#This Row],[goal]]*VLOOKUP(Data[[#This Row],[currency]], 'Exchange Rates'!$A$1:$C$14, 3, 0)</f>
        <v>41100</v>
      </c>
      <c r="V3884" s="7">
        <f>Data[[#This Row],[pledged]]*VLOOKUP(Data[[#This Row],[currency]], 'Exchange Rates'!$A$1:$C$14, 3, 0)</f>
        <v>0</v>
      </c>
    </row>
    <row r="3885" spans="1:22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 s="7">
        <f t="shared" si="363"/>
        <v>0</v>
      </c>
      <c r="Q3885" t="str">
        <f t="shared" si="364"/>
        <v>theater</v>
      </c>
      <c r="R3885" t="str">
        <f t="shared" si="365"/>
        <v>musical</v>
      </c>
      <c r="S3885" s="12">
        <f t="shared" si="360"/>
        <v>41854.602650462963</v>
      </c>
      <c r="T3885" s="12">
        <f t="shared" si="361"/>
        <v>41884.602650462963</v>
      </c>
      <c r="U3885" s="7">
        <f>Data[[#This Row],[goal]]*VLOOKUP(Data[[#This Row],[currency]], 'Exchange Rates'!$A$1:$C$14, 3, 0)</f>
        <v>11550</v>
      </c>
      <c r="V3885" s="7">
        <f>Data[[#This Row],[pledged]]*VLOOKUP(Data[[#This Row],[currency]], 'Exchange Rates'!$A$1:$C$14, 3, 0)</f>
        <v>0</v>
      </c>
    </row>
    <row r="3886" spans="1:22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 s="7">
        <f t="shared" si="363"/>
        <v>0</v>
      </c>
      <c r="Q3886" t="str">
        <f t="shared" si="364"/>
        <v>theater</v>
      </c>
      <c r="R3886" t="str">
        <f t="shared" si="365"/>
        <v>musical</v>
      </c>
      <c r="S3886" s="12">
        <f t="shared" si="360"/>
        <v>42065.791574074072</v>
      </c>
      <c r="T3886" s="12">
        <f t="shared" si="361"/>
        <v>42090.749907407408</v>
      </c>
      <c r="U3886" s="7">
        <f>Data[[#This Row],[goal]]*VLOOKUP(Data[[#This Row],[currency]], 'Exchange Rates'!$A$1:$C$14, 3, 0)</f>
        <v>10000</v>
      </c>
      <c r="V3886" s="7">
        <f>Data[[#This Row],[pledged]]*VLOOKUP(Data[[#This Row],[currency]], 'Exchange Rates'!$A$1:$C$14, 3, 0)</f>
        <v>0</v>
      </c>
    </row>
    <row r="3887" spans="1:22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 s="7">
        <f t="shared" si="363"/>
        <v>0</v>
      </c>
      <c r="Q3887" t="str">
        <f t="shared" si="364"/>
        <v>theater</v>
      </c>
      <c r="R3887" t="str">
        <f t="shared" si="365"/>
        <v>musical</v>
      </c>
      <c r="S3887" s="12">
        <f t="shared" si="360"/>
        <v>42469.951284722221</v>
      </c>
      <c r="T3887" s="12">
        <f t="shared" si="361"/>
        <v>42499.951284722221</v>
      </c>
      <c r="U3887" s="7">
        <f>Data[[#This Row],[goal]]*VLOOKUP(Data[[#This Row],[currency]], 'Exchange Rates'!$A$1:$C$14, 3, 0)</f>
        <v>375000</v>
      </c>
      <c r="V3887" s="7">
        <f>Data[[#This Row],[pledged]]*VLOOKUP(Data[[#This Row],[currency]], 'Exchange Rates'!$A$1:$C$14, 3, 0)</f>
        <v>0</v>
      </c>
    </row>
    <row r="3888" spans="1:22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 s="7">
        <f t="shared" si="363"/>
        <v>0</v>
      </c>
      <c r="Q3888" t="str">
        <f t="shared" si="364"/>
        <v>theater</v>
      </c>
      <c r="R3888" t="str">
        <f t="shared" si="365"/>
        <v>musical</v>
      </c>
      <c r="S3888" s="12">
        <f t="shared" si="360"/>
        <v>41954.228032407409</v>
      </c>
      <c r="T3888" s="12">
        <f t="shared" si="361"/>
        <v>41984.228032407409</v>
      </c>
      <c r="U3888" s="7">
        <f>Data[[#This Row],[goal]]*VLOOKUP(Data[[#This Row],[currency]], 'Exchange Rates'!$A$1:$C$14, 3, 0)</f>
        <v>13700.000000000002</v>
      </c>
      <c r="V3888" s="7">
        <f>Data[[#This Row],[pledged]]*VLOOKUP(Data[[#This Row],[currency]], 'Exchange Rates'!$A$1:$C$14, 3, 0)</f>
        <v>0</v>
      </c>
    </row>
    <row r="3889" spans="1:22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1.7500000000000002E-2</v>
      </c>
      <c r="P3889" s="7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2">
        <f t="shared" si="360"/>
        <v>42079.857974537037</v>
      </c>
      <c r="T3889" s="12">
        <f t="shared" si="361"/>
        <v>42125.916666666672</v>
      </c>
      <c r="U3889" s="7">
        <f>Data[[#This Row],[goal]]*VLOOKUP(Data[[#This Row],[currency]], 'Exchange Rates'!$A$1:$C$14, 3, 0)</f>
        <v>2000</v>
      </c>
      <c r="V3889" s="7">
        <f>Data[[#This Row],[pledged]]*VLOOKUP(Data[[#This Row],[currency]], 'Exchange Rates'!$A$1:$C$14, 3, 0)</f>
        <v>35</v>
      </c>
    </row>
    <row r="3890" spans="1:22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0.27100000000000002</v>
      </c>
      <c r="P3890" s="7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2">
        <f t="shared" si="360"/>
        <v>42762.545810185184</v>
      </c>
      <c r="T3890" s="12">
        <f t="shared" si="361"/>
        <v>42792.545810185184</v>
      </c>
      <c r="U3890" s="7">
        <f>Data[[#This Row],[goal]]*VLOOKUP(Data[[#This Row],[currency]], 'Exchange Rates'!$A$1:$C$14, 3, 0)</f>
        <v>1540</v>
      </c>
      <c r="V3890" s="7">
        <f>Data[[#This Row],[pledged]]*VLOOKUP(Data[[#This Row],[currency]], 'Exchange Rates'!$A$1:$C$14, 3, 0)</f>
        <v>417.34000000000003</v>
      </c>
    </row>
    <row r="3891" spans="1:22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1.4749999999999999E-2</v>
      </c>
      <c r="P3891" s="7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2">
        <f t="shared" si="360"/>
        <v>41977.004976851851</v>
      </c>
      <c r="T3891" s="12">
        <f t="shared" si="361"/>
        <v>42008.976388888885</v>
      </c>
      <c r="U3891" s="7">
        <f>Data[[#This Row],[goal]]*VLOOKUP(Data[[#This Row],[currency]], 'Exchange Rates'!$A$1:$C$14, 3, 0)</f>
        <v>8000</v>
      </c>
      <c r="V3891" s="7">
        <f>Data[[#This Row],[pledged]]*VLOOKUP(Data[[#This Row],[currency]], 'Exchange Rates'!$A$1:$C$14, 3, 0)</f>
        <v>118</v>
      </c>
    </row>
    <row r="3892" spans="1:22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0.16826666666666668</v>
      </c>
      <c r="P3892" s="7">
        <f t="shared" si="363"/>
        <v>315.5</v>
      </c>
      <c r="Q3892" t="str">
        <f t="shared" si="364"/>
        <v>theater</v>
      </c>
      <c r="R3892" t="str">
        <f t="shared" si="365"/>
        <v>plays</v>
      </c>
      <c r="S3892" s="12">
        <f t="shared" si="360"/>
        <v>42171.758611111116</v>
      </c>
      <c r="T3892" s="12">
        <f t="shared" si="361"/>
        <v>42231.758611111116</v>
      </c>
      <c r="U3892" s="7">
        <f>Data[[#This Row],[goal]]*VLOOKUP(Data[[#This Row],[currency]], 'Exchange Rates'!$A$1:$C$14, 3, 0)</f>
        <v>15000</v>
      </c>
      <c r="V3892" s="7">
        <f>Data[[#This Row],[pledged]]*VLOOKUP(Data[[#This Row],[currency]], 'Exchange Rates'!$A$1:$C$14, 3, 0)</f>
        <v>2524</v>
      </c>
    </row>
    <row r="3893" spans="1:22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0.32500000000000001</v>
      </c>
      <c r="P3893" s="7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2">
        <f t="shared" si="360"/>
        <v>42056.1324537037</v>
      </c>
      <c r="T3893" s="12">
        <f t="shared" si="361"/>
        <v>42086.207638888889</v>
      </c>
      <c r="U3893" s="7">
        <f>Data[[#This Row],[goal]]*VLOOKUP(Data[[#This Row],[currency]], 'Exchange Rates'!$A$1:$C$14, 3, 0)</f>
        <v>800</v>
      </c>
      <c r="V3893" s="7">
        <f>Data[[#This Row],[pledged]]*VLOOKUP(Data[[#This Row],[currency]], 'Exchange Rates'!$A$1:$C$14, 3, 0)</f>
        <v>260</v>
      </c>
    </row>
    <row r="3894" spans="1:22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 s="7">
        <f t="shared" si="363"/>
        <v>0</v>
      </c>
      <c r="Q3894" t="str">
        <f t="shared" si="364"/>
        <v>theater</v>
      </c>
      <c r="R3894" t="str">
        <f t="shared" si="365"/>
        <v>plays</v>
      </c>
      <c r="S3894" s="12">
        <f t="shared" si="360"/>
        <v>41867.652280092596</v>
      </c>
      <c r="T3894" s="12">
        <f t="shared" si="361"/>
        <v>41875.291666666664</v>
      </c>
      <c r="U3894" s="7">
        <f>Data[[#This Row],[goal]]*VLOOKUP(Data[[#This Row],[currency]], 'Exchange Rates'!$A$1:$C$14, 3, 0)</f>
        <v>1000</v>
      </c>
      <c r="V3894" s="7">
        <f>Data[[#This Row],[pledged]]*VLOOKUP(Data[[#This Row],[currency]], 'Exchange Rates'!$A$1:$C$14, 3, 0)</f>
        <v>0</v>
      </c>
    </row>
    <row r="3895" spans="1:22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0.2155</v>
      </c>
      <c r="P3895" s="7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2">
        <f t="shared" si="360"/>
        <v>41779.657870370371</v>
      </c>
      <c r="T3895" s="12">
        <f t="shared" si="361"/>
        <v>41821.25</v>
      </c>
      <c r="U3895" s="7">
        <f>Data[[#This Row],[goal]]*VLOOKUP(Data[[#This Row],[currency]], 'Exchange Rates'!$A$1:$C$14, 3, 0)</f>
        <v>50000</v>
      </c>
      <c r="V3895" s="7">
        <f>Data[[#This Row],[pledged]]*VLOOKUP(Data[[#This Row],[currency]], 'Exchange Rates'!$A$1:$C$14, 3, 0)</f>
        <v>10775</v>
      </c>
    </row>
    <row r="3896" spans="1:22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3.4666666666666665E-2</v>
      </c>
      <c r="P3896" s="7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2">
        <f t="shared" si="360"/>
        <v>42679.958472222221</v>
      </c>
      <c r="T3896" s="12">
        <f t="shared" si="361"/>
        <v>42710.207638888889</v>
      </c>
      <c r="U3896" s="7">
        <f>Data[[#This Row],[goal]]*VLOOKUP(Data[[#This Row],[currency]], 'Exchange Rates'!$A$1:$C$14, 3, 0)</f>
        <v>15000</v>
      </c>
      <c r="V3896" s="7">
        <f>Data[[#This Row],[pledged]]*VLOOKUP(Data[[#This Row],[currency]], 'Exchange Rates'!$A$1:$C$14, 3, 0)</f>
        <v>520</v>
      </c>
    </row>
    <row r="3897" spans="1:22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0.05</v>
      </c>
      <c r="P3897" s="7">
        <f t="shared" si="363"/>
        <v>50</v>
      </c>
      <c r="Q3897" t="str">
        <f t="shared" si="364"/>
        <v>theater</v>
      </c>
      <c r="R3897" t="str">
        <f t="shared" si="365"/>
        <v>plays</v>
      </c>
      <c r="S3897" s="12">
        <f t="shared" si="360"/>
        <v>42032.250208333338</v>
      </c>
      <c r="T3897" s="12">
        <f t="shared" si="361"/>
        <v>42063.250208333338</v>
      </c>
      <c r="U3897" s="7">
        <f>Data[[#This Row],[goal]]*VLOOKUP(Data[[#This Row],[currency]], 'Exchange Rates'!$A$1:$C$14, 3, 0)</f>
        <v>1000</v>
      </c>
      <c r="V3897" s="7">
        <f>Data[[#This Row],[pledged]]*VLOOKUP(Data[[#This Row],[currency]], 'Exchange Rates'!$A$1:$C$14, 3, 0)</f>
        <v>50</v>
      </c>
    </row>
    <row r="3898" spans="1:22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0.10625</v>
      </c>
      <c r="P3898" s="7">
        <f t="shared" si="363"/>
        <v>42.5</v>
      </c>
      <c r="Q3898" t="str">
        <f t="shared" si="364"/>
        <v>theater</v>
      </c>
      <c r="R3898" t="str">
        <f t="shared" si="365"/>
        <v>plays</v>
      </c>
      <c r="S3898" s="12">
        <f t="shared" si="360"/>
        <v>41793.191875000004</v>
      </c>
      <c r="T3898" s="12">
        <f t="shared" si="361"/>
        <v>41807.191875000004</v>
      </c>
      <c r="U3898" s="7">
        <f>Data[[#This Row],[goal]]*VLOOKUP(Data[[#This Row],[currency]], 'Exchange Rates'!$A$1:$C$14, 3, 0)</f>
        <v>1600</v>
      </c>
      <c r="V3898" s="7">
        <f>Data[[#This Row],[pledged]]*VLOOKUP(Data[[#This Row],[currency]], 'Exchange Rates'!$A$1:$C$14, 3, 0)</f>
        <v>170</v>
      </c>
    </row>
    <row r="3899" spans="1:22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0.17599999999999999</v>
      </c>
      <c r="P3899" s="7">
        <f t="shared" si="363"/>
        <v>44</v>
      </c>
      <c r="Q3899" t="str">
        <f t="shared" si="364"/>
        <v>theater</v>
      </c>
      <c r="R3899" t="str">
        <f t="shared" si="365"/>
        <v>plays</v>
      </c>
      <c r="S3899" s="12">
        <f t="shared" si="360"/>
        <v>41982.87364583333</v>
      </c>
      <c r="T3899" s="12">
        <f t="shared" si="361"/>
        <v>42012.87364583333</v>
      </c>
      <c r="U3899" s="7">
        <f>Data[[#This Row],[goal]]*VLOOKUP(Data[[#This Row],[currency]], 'Exchange Rates'!$A$1:$C$14, 3, 0)</f>
        <v>3725</v>
      </c>
      <c r="V3899" s="7">
        <f>Data[[#This Row],[pledged]]*VLOOKUP(Data[[#This Row],[currency]], 'Exchange Rates'!$A$1:$C$14, 3, 0)</f>
        <v>655.6</v>
      </c>
    </row>
    <row r="3900" spans="1:22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0.3256</v>
      </c>
      <c r="P3900" s="7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2">
        <f t="shared" si="360"/>
        <v>42193.482291666667</v>
      </c>
      <c r="T3900" s="12">
        <f t="shared" si="361"/>
        <v>42233.666666666672</v>
      </c>
      <c r="U3900" s="7">
        <f>Data[[#This Row],[goal]]*VLOOKUP(Data[[#This Row],[currency]], 'Exchange Rates'!$A$1:$C$14, 3, 0)</f>
        <v>1925</v>
      </c>
      <c r="V3900" s="7">
        <f>Data[[#This Row],[pledged]]*VLOOKUP(Data[[#This Row],[currency]], 'Exchange Rates'!$A$1:$C$14, 3, 0)</f>
        <v>626.78</v>
      </c>
    </row>
    <row r="3901" spans="1:22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1.2500000000000001E-2</v>
      </c>
      <c r="P3901" s="7">
        <f t="shared" si="363"/>
        <v>62.5</v>
      </c>
      <c r="Q3901" t="str">
        <f t="shared" si="364"/>
        <v>theater</v>
      </c>
      <c r="R3901" t="str">
        <f t="shared" si="365"/>
        <v>plays</v>
      </c>
      <c r="S3901" s="12">
        <f t="shared" si="360"/>
        <v>41843.775011574071</v>
      </c>
      <c r="T3901" s="12">
        <f t="shared" si="361"/>
        <v>41863.775011574071</v>
      </c>
      <c r="U3901" s="7">
        <f>Data[[#This Row],[goal]]*VLOOKUP(Data[[#This Row],[currency]], 'Exchange Rates'!$A$1:$C$14, 3, 0)</f>
        <v>10000</v>
      </c>
      <c r="V3901" s="7">
        <f>Data[[#This Row],[pledged]]*VLOOKUP(Data[[#This Row],[currency]], 'Exchange Rates'!$A$1:$C$14, 3, 0)</f>
        <v>125</v>
      </c>
    </row>
    <row r="3902" spans="1:22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5.3999999999999999E-2</v>
      </c>
      <c r="P3902" s="7">
        <f t="shared" si="363"/>
        <v>27</v>
      </c>
      <c r="Q3902" t="str">
        <f t="shared" si="364"/>
        <v>theater</v>
      </c>
      <c r="R3902" t="str">
        <f t="shared" si="365"/>
        <v>plays</v>
      </c>
      <c r="S3902" s="12">
        <f t="shared" si="360"/>
        <v>42136.092488425929</v>
      </c>
      <c r="T3902" s="12">
        <f t="shared" si="361"/>
        <v>42166.092488425929</v>
      </c>
      <c r="U3902" s="7">
        <f>Data[[#This Row],[goal]]*VLOOKUP(Data[[#This Row],[currency]], 'Exchange Rates'!$A$1:$C$14, 3, 0)</f>
        <v>2500</v>
      </c>
      <c r="V3902" s="7">
        <f>Data[[#This Row],[pledged]]*VLOOKUP(Data[[#This Row],[currency]], 'Exchange Rates'!$A$1:$C$14, 3, 0)</f>
        <v>135</v>
      </c>
    </row>
    <row r="3903" spans="1:22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8.3333333333333332E-3</v>
      </c>
      <c r="P3903" s="7">
        <f t="shared" si="363"/>
        <v>25</v>
      </c>
      <c r="Q3903" t="str">
        <f t="shared" si="364"/>
        <v>theater</v>
      </c>
      <c r="R3903" t="str">
        <f t="shared" si="365"/>
        <v>plays</v>
      </c>
      <c r="S3903" s="12">
        <f t="shared" si="360"/>
        <v>42317.826377314821</v>
      </c>
      <c r="T3903" s="12">
        <f t="shared" si="361"/>
        <v>42357.826377314821</v>
      </c>
      <c r="U3903" s="7">
        <f>Data[[#This Row],[goal]]*VLOOKUP(Data[[#This Row],[currency]], 'Exchange Rates'!$A$1:$C$14, 3, 0)</f>
        <v>3000</v>
      </c>
      <c r="V3903" s="7">
        <f>Data[[#This Row],[pledged]]*VLOOKUP(Data[[#This Row],[currency]], 'Exchange Rates'!$A$1:$C$14, 3, 0)</f>
        <v>25</v>
      </c>
    </row>
    <row r="3904" spans="1:22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0.48833333333333334</v>
      </c>
      <c r="P3904" s="7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2">
        <f t="shared" si="360"/>
        <v>42663.468078703707</v>
      </c>
      <c r="T3904" s="12">
        <f t="shared" si="361"/>
        <v>42688.509745370371</v>
      </c>
      <c r="U3904" s="7">
        <f>Data[[#This Row],[goal]]*VLOOKUP(Data[[#This Row],[currency]], 'Exchange Rates'!$A$1:$C$14, 3, 0)</f>
        <v>2310</v>
      </c>
      <c r="V3904" s="7">
        <f>Data[[#This Row],[pledged]]*VLOOKUP(Data[[#This Row],[currency]], 'Exchange Rates'!$A$1:$C$14, 3, 0)</f>
        <v>1128.05</v>
      </c>
    </row>
    <row r="3905" spans="1:22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 s="7">
        <f t="shared" si="363"/>
        <v>0</v>
      </c>
      <c r="Q3905" t="str">
        <f t="shared" si="364"/>
        <v>theater</v>
      </c>
      <c r="R3905" t="str">
        <f t="shared" si="365"/>
        <v>plays</v>
      </c>
      <c r="S3905" s="12">
        <f t="shared" si="360"/>
        <v>42186.01116898148</v>
      </c>
      <c r="T3905" s="12">
        <f t="shared" si="361"/>
        <v>42230.818055555559</v>
      </c>
      <c r="U3905" s="7">
        <f>Data[[#This Row],[goal]]*VLOOKUP(Data[[#This Row],[currency]], 'Exchange Rates'!$A$1:$C$14, 3, 0)</f>
        <v>1500</v>
      </c>
      <c r="V3905" s="7">
        <f>Data[[#This Row],[pledged]]*VLOOKUP(Data[[#This Row],[currency]], 'Exchange Rates'!$A$1:$C$14, 3, 0)</f>
        <v>0</v>
      </c>
    </row>
    <row r="3906" spans="1:22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2.9999999999999997E-4</v>
      </c>
      <c r="P3906" s="7">
        <f t="shared" si="363"/>
        <v>1.5</v>
      </c>
      <c r="Q3906" t="str">
        <f t="shared" si="364"/>
        <v>theater</v>
      </c>
      <c r="R3906" t="str">
        <f t="shared" si="365"/>
        <v>plays</v>
      </c>
      <c r="S3906" s="12">
        <f t="shared" ref="S3906:S3969" si="366">(((J3906/60)/60)/24)+DATE(1970,1,1)</f>
        <v>42095.229166666672</v>
      </c>
      <c r="T3906" s="12">
        <f t="shared" ref="T3906:T3969" si="367">(((I3906/60)/60)/24)+DATE(1970,1,1)</f>
        <v>42109.211111111115</v>
      </c>
      <c r="U3906" s="7">
        <f>Data[[#This Row],[goal]]*VLOOKUP(Data[[#This Row],[currency]], 'Exchange Rates'!$A$1:$C$14, 3, 0)</f>
        <v>10000</v>
      </c>
      <c r="V3906" s="7">
        <f>Data[[#This Row],[pledged]]*VLOOKUP(Data[[#This Row],[currency]], 'Exchange Rates'!$A$1:$C$14, 3, 0)</f>
        <v>3</v>
      </c>
    </row>
    <row r="3907" spans="1:22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 s="7">
        <f t="shared" ref="P3907:P3970" si="369">IF(L3907 = 0, 0, E3907/L3907)</f>
        <v>24.714285714285715</v>
      </c>
      <c r="Q3907" t="str">
        <f t="shared" ref="Q3907:Q3970" si="370">MID(N3907, 1, FIND("/", N3907)-1)</f>
        <v>theater</v>
      </c>
      <c r="R3907" t="str">
        <f t="shared" ref="R3907:R3970" si="371">MID(N3907,  FIND("/", N3907)+1, 100)</f>
        <v>plays</v>
      </c>
      <c r="S3907" s="12">
        <f t="shared" si="366"/>
        <v>42124.623877314814</v>
      </c>
      <c r="T3907" s="12">
        <f t="shared" si="367"/>
        <v>42166.958333333328</v>
      </c>
      <c r="U3907" s="7">
        <f>Data[[#This Row],[goal]]*VLOOKUP(Data[[#This Row],[currency]], 'Exchange Rates'!$A$1:$C$14, 3, 0)</f>
        <v>1155</v>
      </c>
      <c r="V3907" s="7">
        <f>Data[[#This Row],[pledged]]*VLOOKUP(Data[[#This Row],[currency]], 'Exchange Rates'!$A$1:$C$14, 3, 0)</f>
        <v>133.21</v>
      </c>
    </row>
    <row r="3908" spans="1:22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 s="7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2">
        <f t="shared" si="366"/>
        <v>42143.917743055557</v>
      </c>
      <c r="T3908" s="12">
        <f t="shared" si="367"/>
        <v>42181.559027777781</v>
      </c>
      <c r="U3908" s="7">
        <f>Data[[#This Row],[goal]]*VLOOKUP(Data[[#This Row],[currency]], 'Exchange Rates'!$A$1:$C$14, 3, 0)</f>
        <v>1155</v>
      </c>
      <c r="V3908" s="7">
        <f>Data[[#This Row],[pledged]]*VLOOKUP(Data[[#This Row],[currency]], 'Exchange Rates'!$A$1:$C$14, 3, 0)</f>
        <v>777.7</v>
      </c>
    </row>
    <row r="3909" spans="1:22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 s="7">
        <f t="shared" si="369"/>
        <v>38.25</v>
      </c>
      <c r="Q3909" t="str">
        <f t="shared" si="370"/>
        <v>theater</v>
      </c>
      <c r="R3909" t="str">
        <f t="shared" si="371"/>
        <v>plays</v>
      </c>
      <c r="S3909" s="12">
        <f t="shared" si="366"/>
        <v>41906.819513888891</v>
      </c>
      <c r="T3909" s="12">
        <f t="shared" si="367"/>
        <v>41938.838888888888</v>
      </c>
      <c r="U3909" s="7">
        <f>Data[[#This Row],[goal]]*VLOOKUP(Data[[#This Row],[currency]], 'Exchange Rates'!$A$1:$C$14, 3, 0)</f>
        <v>1000</v>
      </c>
      <c r="V3909" s="7">
        <f>Data[[#This Row],[pledged]]*VLOOKUP(Data[[#This Row],[currency]], 'Exchange Rates'!$A$1:$C$14, 3, 0)</f>
        <v>153</v>
      </c>
    </row>
    <row r="3910" spans="1:22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 s="7">
        <f t="shared" si="369"/>
        <v>16.25</v>
      </c>
      <c r="Q3910" t="str">
        <f t="shared" si="370"/>
        <v>theater</v>
      </c>
      <c r="R3910" t="str">
        <f t="shared" si="371"/>
        <v>plays</v>
      </c>
      <c r="S3910" s="12">
        <f t="shared" si="366"/>
        <v>41834.135370370372</v>
      </c>
      <c r="T3910" s="12">
        <f t="shared" si="367"/>
        <v>41849.135370370372</v>
      </c>
      <c r="U3910" s="7">
        <f>Data[[#This Row],[goal]]*VLOOKUP(Data[[#This Row],[currency]], 'Exchange Rates'!$A$1:$C$14, 3, 0)</f>
        <v>750</v>
      </c>
      <c r="V3910" s="7">
        <f>Data[[#This Row],[pledged]]*VLOOKUP(Data[[#This Row],[currency]], 'Exchange Rates'!$A$1:$C$14, 3, 0)</f>
        <v>65</v>
      </c>
    </row>
    <row r="3911" spans="1:22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 s="7">
        <f t="shared" si="369"/>
        <v>33.75</v>
      </c>
      <c r="Q3911" t="str">
        <f t="shared" si="370"/>
        <v>theater</v>
      </c>
      <c r="R3911" t="str">
        <f t="shared" si="371"/>
        <v>plays</v>
      </c>
      <c r="S3911" s="12">
        <f t="shared" si="366"/>
        <v>41863.359282407408</v>
      </c>
      <c r="T3911" s="12">
        <f t="shared" si="367"/>
        <v>41893.359282407408</v>
      </c>
      <c r="U3911" s="7">
        <f>Data[[#This Row],[goal]]*VLOOKUP(Data[[#This Row],[currency]], 'Exchange Rates'!$A$1:$C$14, 3, 0)</f>
        <v>60000</v>
      </c>
      <c r="V3911" s="7">
        <f>Data[[#This Row],[pledged]]*VLOOKUP(Data[[#This Row],[currency]], 'Exchange Rates'!$A$1:$C$14, 3, 0)</f>
        <v>135</v>
      </c>
    </row>
    <row r="3912" spans="1:22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 s="7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2">
        <f t="shared" si="366"/>
        <v>42224.756909722222</v>
      </c>
      <c r="T3912" s="12">
        <f t="shared" si="367"/>
        <v>42254.756909722222</v>
      </c>
      <c r="U3912" s="7">
        <f>Data[[#This Row],[goal]]*VLOOKUP(Data[[#This Row],[currency]], 'Exchange Rates'!$A$1:$C$14, 3, 0)</f>
        <v>6000</v>
      </c>
      <c r="V3912" s="7">
        <f>Data[[#This Row],[pledged]]*VLOOKUP(Data[[#This Row],[currency]], 'Exchange Rates'!$A$1:$C$14, 3, 0)</f>
        <v>185</v>
      </c>
    </row>
    <row r="3913" spans="1:22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 s="7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2">
        <f t="shared" si="366"/>
        <v>41939.8122337963</v>
      </c>
      <c r="T3913" s="12">
        <f t="shared" si="367"/>
        <v>41969.853900462964</v>
      </c>
      <c r="U3913" s="7">
        <f>Data[[#This Row],[goal]]*VLOOKUP(Data[[#This Row],[currency]], 'Exchange Rates'!$A$1:$C$14, 3, 0)</f>
        <v>8000</v>
      </c>
      <c r="V3913" s="7">
        <f>Data[[#This Row],[pledged]]*VLOOKUP(Data[[#This Row],[currency]], 'Exchange Rates'!$A$1:$C$14, 3, 0)</f>
        <v>2993</v>
      </c>
    </row>
    <row r="3914" spans="1:22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 s="7">
        <f t="shared" si="369"/>
        <v>1</v>
      </c>
      <c r="Q3914" t="str">
        <f t="shared" si="370"/>
        <v>theater</v>
      </c>
      <c r="R3914" t="str">
        <f t="shared" si="371"/>
        <v>plays</v>
      </c>
      <c r="S3914" s="12">
        <f t="shared" si="366"/>
        <v>42059.270023148143</v>
      </c>
      <c r="T3914" s="12">
        <f t="shared" si="367"/>
        <v>42119.190972222219</v>
      </c>
      <c r="U3914" s="7">
        <f>Data[[#This Row],[goal]]*VLOOKUP(Data[[#This Row],[currency]], 'Exchange Rates'!$A$1:$C$14, 3, 0)</f>
        <v>15000</v>
      </c>
      <c r="V3914" s="7">
        <f>Data[[#This Row],[pledged]]*VLOOKUP(Data[[#This Row],[currency]], 'Exchange Rates'!$A$1:$C$14, 3, 0)</f>
        <v>1</v>
      </c>
    </row>
    <row r="3915" spans="1:22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 s="7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2">
        <f t="shared" si="366"/>
        <v>42308.211215277777</v>
      </c>
      <c r="T3915" s="12">
        <f t="shared" si="367"/>
        <v>42338.252881944441</v>
      </c>
      <c r="U3915" s="7">
        <f>Data[[#This Row],[goal]]*VLOOKUP(Data[[#This Row],[currency]], 'Exchange Rates'!$A$1:$C$14, 3, 0)</f>
        <v>10000</v>
      </c>
      <c r="V3915" s="7">
        <f>Data[[#This Row],[pledged]]*VLOOKUP(Data[[#This Row],[currency]], 'Exchange Rates'!$A$1:$C$14, 3, 0)</f>
        <v>1000</v>
      </c>
    </row>
    <row r="3916" spans="1:22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 s="7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2">
        <f t="shared" si="366"/>
        <v>42114.818935185183</v>
      </c>
      <c r="T3916" s="12">
        <f t="shared" si="367"/>
        <v>42134.957638888889</v>
      </c>
      <c r="U3916" s="7">
        <f>Data[[#This Row],[goal]]*VLOOKUP(Data[[#This Row],[currency]], 'Exchange Rates'!$A$1:$C$14, 3, 0)</f>
        <v>1925</v>
      </c>
      <c r="V3916" s="7">
        <f>Data[[#This Row],[pledged]]*VLOOKUP(Data[[#This Row],[currency]], 'Exchange Rates'!$A$1:$C$14, 3, 0)</f>
        <v>699.93000000000006</v>
      </c>
    </row>
    <row r="3917" spans="1:22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 s="7">
        <f t="shared" si="369"/>
        <v>5</v>
      </c>
      <c r="Q3917" t="str">
        <f t="shared" si="370"/>
        <v>theater</v>
      </c>
      <c r="R3917" t="str">
        <f t="shared" si="371"/>
        <v>plays</v>
      </c>
      <c r="S3917" s="12">
        <f t="shared" si="366"/>
        <v>42492.98505787037</v>
      </c>
      <c r="T3917" s="12">
        <f t="shared" si="367"/>
        <v>42522.98505787037</v>
      </c>
      <c r="U3917" s="7">
        <f>Data[[#This Row],[goal]]*VLOOKUP(Data[[#This Row],[currency]], 'Exchange Rates'!$A$1:$C$14, 3, 0)</f>
        <v>1155</v>
      </c>
      <c r="V3917" s="7">
        <f>Data[[#This Row],[pledged]]*VLOOKUP(Data[[#This Row],[currency]], 'Exchange Rates'!$A$1:$C$14, 3, 0)</f>
        <v>3.85</v>
      </c>
    </row>
    <row r="3918" spans="1:22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7">
        <f t="shared" si="369"/>
        <v>0</v>
      </c>
      <c r="Q3918" t="str">
        <f t="shared" si="370"/>
        <v>theater</v>
      </c>
      <c r="R3918" t="str">
        <f t="shared" si="371"/>
        <v>plays</v>
      </c>
      <c r="S3918" s="12">
        <f t="shared" si="366"/>
        <v>42494.471666666665</v>
      </c>
      <c r="T3918" s="12">
        <f t="shared" si="367"/>
        <v>42524.471666666665</v>
      </c>
      <c r="U3918" s="7">
        <f>Data[[#This Row],[goal]]*VLOOKUP(Data[[#This Row],[currency]], 'Exchange Rates'!$A$1:$C$14, 3, 0)</f>
        <v>12560</v>
      </c>
      <c r="V3918" s="7">
        <f>Data[[#This Row],[pledged]]*VLOOKUP(Data[[#This Row],[currency]], 'Exchange Rates'!$A$1:$C$14, 3, 0)</f>
        <v>0</v>
      </c>
    </row>
    <row r="3919" spans="1:22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 s="7">
        <f t="shared" si="369"/>
        <v>10</v>
      </c>
      <c r="Q3919" t="str">
        <f t="shared" si="370"/>
        <v>theater</v>
      </c>
      <c r="R3919" t="str">
        <f t="shared" si="371"/>
        <v>plays</v>
      </c>
      <c r="S3919" s="12">
        <f t="shared" si="366"/>
        <v>41863.527326388888</v>
      </c>
      <c r="T3919" s="12">
        <f t="shared" si="367"/>
        <v>41893.527326388888</v>
      </c>
      <c r="U3919" s="7">
        <f>Data[[#This Row],[goal]]*VLOOKUP(Data[[#This Row],[currency]], 'Exchange Rates'!$A$1:$C$14, 3, 0)</f>
        <v>2695</v>
      </c>
      <c r="V3919" s="7">
        <f>Data[[#This Row],[pledged]]*VLOOKUP(Data[[#This Row],[currency]], 'Exchange Rates'!$A$1:$C$14, 3, 0)</f>
        <v>7.7</v>
      </c>
    </row>
    <row r="3920" spans="1:22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 s="7">
        <f t="shared" si="369"/>
        <v>40</v>
      </c>
      <c r="Q3920" t="str">
        <f t="shared" si="370"/>
        <v>theater</v>
      </c>
      <c r="R3920" t="str">
        <f t="shared" si="371"/>
        <v>plays</v>
      </c>
      <c r="S3920" s="12">
        <f t="shared" si="366"/>
        <v>41843.664618055554</v>
      </c>
      <c r="T3920" s="12">
        <f t="shared" si="367"/>
        <v>41855.666666666664</v>
      </c>
      <c r="U3920" s="7">
        <f>Data[[#This Row],[goal]]*VLOOKUP(Data[[#This Row],[currency]], 'Exchange Rates'!$A$1:$C$14, 3, 0)</f>
        <v>46200</v>
      </c>
      <c r="V3920" s="7">
        <f>Data[[#This Row],[pledged]]*VLOOKUP(Data[[#This Row],[currency]], 'Exchange Rates'!$A$1:$C$14, 3, 0)</f>
        <v>92.4</v>
      </c>
    </row>
    <row r="3921" spans="1:22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 s="7">
        <f t="shared" si="369"/>
        <v>30</v>
      </c>
      <c r="Q3921" t="str">
        <f t="shared" si="370"/>
        <v>theater</v>
      </c>
      <c r="R3921" t="str">
        <f t="shared" si="371"/>
        <v>plays</v>
      </c>
      <c r="S3921" s="12">
        <f t="shared" si="366"/>
        <v>42358.684872685189</v>
      </c>
      <c r="T3921" s="12">
        <f t="shared" si="367"/>
        <v>42387</v>
      </c>
      <c r="U3921" s="7">
        <f>Data[[#This Row],[goal]]*VLOOKUP(Data[[#This Row],[currency]], 'Exchange Rates'!$A$1:$C$14, 3, 0)</f>
        <v>3850</v>
      </c>
      <c r="V3921" s="7">
        <f>Data[[#This Row],[pledged]]*VLOOKUP(Data[[#This Row],[currency]], 'Exchange Rates'!$A$1:$C$14, 3, 0)</f>
        <v>69.3</v>
      </c>
    </row>
    <row r="3922" spans="1:22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 s="7">
        <f t="shared" si="369"/>
        <v>45</v>
      </c>
      <c r="Q3922" t="str">
        <f t="shared" si="370"/>
        <v>theater</v>
      </c>
      <c r="R3922" t="str">
        <f t="shared" si="371"/>
        <v>plays</v>
      </c>
      <c r="S3922" s="12">
        <f t="shared" si="366"/>
        <v>42657.38726851852</v>
      </c>
      <c r="T3922" s="12">
        <f t="shared" si="367"/>
        <v>42687.428935185191</v>
      </c>
      <c r="U3922" s="7">
        <f>Data[[#This Row],[goal]]*VLOOKUP(Data[[#This Row],[currency]], 'Exchange Rates'!$A$1:$C$14, 3, 0)</f>
        <v>1925</v>
      </c>
      <c r="V3922" s="7">
        <f>Data[[#This Row],[pledged]]*VLOOKUP(Data[[#This Row],[currency]], 'Exchange Rates'!$A$1:$C$14, 3, 0)</f>
        <v>103.95</v>
      </c>
    </row>
    <row r="3923" spans="1:22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7">
        <f t="shared" si="369"/>
        <v>0</v>
      </c>
      <c r="Q3923" t="str">
        <f t="shared" si="370"/>
        <v>theater</v>
      </c>
      <c r="R3923" t="str">
        <f t="shared" si="371"/>
        <v>plays</v>
      </c>
      <c r="S3923" s="12">
        <f t="shared" si="366"/>
        <v>41926.542303240742</v>
      </c>
      <c r="T3923" s="12">
        <f t="shared" si="367"/>
        <v>41938.75</v>
      </c>
      <c r="U3923" s="7">
        <f>Data[[#This Row],[goal]]*VLOOKUP(Data[[#This Row],[currency]], 'Exchange Rates'!$A$1:$C$14, 3, 0)</f>
        <v>2310</v>
      </c>
      <c r="V3923" s="7">
        <f>Data[[#This Row],[pledged]]*VLOOKUP(Data[[#This Row],[currency]], 'Exchange Rates'!$A$1:$C$14, 3, 0)</f>
        <v>0</v>
      </c>
    </row>
    <row r="3924" spans="1:22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 s="7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2">
        <f t="shared" si="366"/>
        <v>42020.768634259264</v>
      </c>
      <c r="T3924" s="12">
        <f t="shared" si="367"/>
        <v>42065.958333333328</v>
      </c>
      <c r="U3924" s="7">
        <f>Data[[#This Row],[goal]]*VLOOKUP(Data[[#This Row],[currency]], 'Exchange Rates'!$A$1:$C$14, 3, 0)</f>
        <v>750</v>
      </c>
      <c r="V3924" s="7">
        <f>Data[[#This Row],[pledged]]*VLOOKUP(Data[[#This Row],[currency]], 'Exchange Rates'!$A$1:$C$14, 3, 0)</f>
        <v>61</v>
      </c>
    </row>
    <row r="3925" spans="1:22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 s="7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2">
        <f t="shared" si="366"/>
        <v>42075.979988425926</v>
      </c>
      <c r="T3925" s="12">
        <f t="shared" si="367"/>
        <v>42103.979988425926</v>
      </c>
      <c r="U3925" s="7">
        <f>Data[[#This Row],[goal]]*VLOOKUP(Data[[#This Row],[currency]], 'Exchange Rates'!$A$1:$C$14, 3, 0)</f>
        <v>8855</v>
      </c>
      <c r="V3925" s="7">
        <f>Data[[#This Row],[pledged]]*VLOOKUP(Data[[#This Row],[currency]], 'Exchange Rates'!$A$1:$C$14, 3, 0)</f>
        <v>1065.68</v>
      </c>
    </row>
    <row r="3926" spans="1:22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 s="7">
        <f t="shared" si="369"/>
        <v>57.25</v>
      </c>
      <c r="Q3926" t="str">
        <f t="shared" si="370"/>
        <v>theater</v>
      </c>
      <c r="R3926" t="str">
        <f t="shared" si="371"/>
        <v>plays</v>
      </c>
      <c r="S3926" s="12">
        <f t="shared" si="366"/>
        <v>41786.959745370368</v>
      </c>
      <c r="T3926" s="12">
        <f t="shared" si="367"/>
        <v>41816.959745370368</v>
      </c>
      <c r="U3926" s="7">
        <f>Data[[#This Row],[goal]]*VLOOKUP(Data[[#This Row],[currency]], 'Exchange Rates'!$A$1:$C$14, 3, 0)</f>
        <v>15000</v>
      </c>
      <c r="V3926" s="7">
        <f>Data[[#This Row],[pledged]]*VLOOKUP(Data[[#This Row],[currency]], 'Exchange Rates'!$A$1:$C$14, 3, 0)</f>
        <v>2290</v>
      </c>
    </row>
    <row r="3927" spans="1:22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 s="7">
        <f t="shared" si="369"/>
        <v>5</v>
      </c>
      <c r="Q3927" t="str">
        <f t="shared" si="370"/>
        <v>theater</v>
      </c>
      <c r="R3927" t="str">
        <f t="shared" si="371"/>
        <v>plays</v>
      </c>
      <c r="S3927" s="12">
        <f t="shared" si="366"/>
        <v>41820.870821759258</v>
      </c>
      <c r="T3927" s="12">
        <f t="shared" si="367"/>
        <v>41850.870821759258</v>
      </c>
      <c r="U3927" s="7">
        <f>Data[[#This Row],[goal]]*VLOOKUP(Data[[#This Row],[currency]], 'Exchange Rates'!$A$1:$C$14, 3, 0)</f>
        <v>150</v>
      </c>
      <c r="V3927" s="7">
        <f>Data[[#This Row],[pledged]]*VLOOKUP(Data[[#This Row],[currency]], 'Exchange Rates'!$A$1:$C$14, 3, 0)</f>
        <v>15</v>
      </c>
    </row>
    <row r="3928" spans="1:22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 s="7">
        <f t="shared" si="369"/>
        <v>15</v>
      </c>
      <c r="Q3928" t="str">
        <f t="shared" si="370"/>
        <v>theater</v>
      </c>
      <c r="R3928" t="str">
        <f t="shared" si="371"/>
        <v>plays</v>
      </c>
      <c r="S3928" s="12">
        <f t="shared" si="366"/>
        <v>41970.085046296299</v>
      </c>
      <c r="T3928" s="12">
        <f t="shared" si="367"/>
        <v>42000.085046296299</v>
      </c>
      <c r="U3928" s="7">
        <f>Data[[#This Row],[goal]]*VLOOKUP(Data[[#This Row],[currency]], 'Exchange Rates'!$A$1:$C$14, 3, 0)</f>
        <v>6850.0000000000009</v>
      </c>
      <c r="V3928" s="7">
        <f>Data[[#This Row],[pledged]]*VLOOKUP(Data[[#This Row],[currency]], 'Exchange Rates'!$A$1:$C$14, 3, 0)</f>
        <v>20.55</v>
      </c>
    </row>
    <row r="3929" spans="1:22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 s="7">
        <f t="shared" si="369"/>
        <v>12.5</v>
      </c>
      <c r="Q3929" t="str">
        <f t="shared" si="370"/>
        <v>theater</v>
      </c>
      <c r="R3929" t="str">
        <f t="shared" si="371"/>
        <v>plays</v>
      </c>
      <c r="S3929" s="12">
        <f t="shared" si="366"/>
        <v>41830.267407407409</v>
      </c>
      <c r="T3929" s="12">
        <f t="shared" si="367"/>
        <v>41860.267407407409</v>
      </c>
      <c r="U3929" s="7">
        <f>Data[[#This Row],[goal]]*VLOOKUP(Data[[#This Row],[currency]], 'Exchange Rates'!$A$1:$C$14, 3, 0)</f>
        <v>1925</v>
      </c>
      <c r="V3929" s="7">
        <f>Data[[#This Row],[pledged]]*VLOOKUP(Data[[#This Row],[currency]], 'Exchange Rates'!$A$1:$C$14, 3, 0)</f>
        <v>19.25</v>
      </c>
    </row>
    <row r="3930" spans="1:22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 s="7">
        <f t="shared" si="369"/>
        <v>93</v>
      </c>
      <c r="Q3930" t="str">
        <f t="shared" si="370"/>
        <v>theater</v>
      </c>
      <c r="R3930" t="str">
        <f t="shared" si="371"/>
        <v>plays</v>
      </c>
      <c r="S3930" s="12">
        <f t="shared" si="366"/>
        <v>42265.683182870373</v>
      </c>
      <c r="T3930" s="12">
        <f t="shared" si="367"/>
        <v>42293.207638888889</v>
      </c>
      <c r="U3930" s="7">
        <f>Data[[#This Row],[goal]]*VLOOKUP(Data[[#This Row],[currency]], 'Exchange Rates'!$A$1:$C$14, 3, 0)</f>
        <v>5000</v>
      </c>
      <c r="V3930" s="7">
        <f>Data[[#This Row],[pledged]]*VLOOKUP(Data[[#This Row],[currency]], 'Exchange Rates'!$A$1:$C$14, 3, 0)</f>
        <v>651</v>
      </c>
    </row>
    <row r="3931" spans="1:22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 s="7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2">
        <f t="shared" si="366"/>
        <v>42601.827141203699</v>
      </c>
      <c r="T3931" s="12">
        <f t="shared" si="367"/>
        <v>42631.827141203699</v>
      </c>
      <c r="U3931" s="7">
        <f>Data[[#This Row],[goal]]*VLOOKUP(Data[[#This Row],[currency]], 'Exchange Rates'!$A$1:$C$14, 3, 0)</f>
        <v>20000</v>
      </c>
      <c r="V3931" s="7">
        <f>Data[[#This Row],[pledged]]*VLOOKUP(Data[[#This Row],[currency]], 'Exchange Rates'!$A$1:$C$14, 3, 0)</f>
        <v>453</v>
      </c>
    </row>
    <row r="3932" spans="1:22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7">
        <f t="shared" si="369"/>
        <v>0</v>
      </c>
      <c r="Q3932" t="str">
        <f t="shared" si="370"/>
        <v>theater</v>
      </c>
      <c r="R3932" t="str">
        <f t="shared" si="371"/>
        <v>plays</v>
      </c>
      <c r="S3932" s="12">
        <f t="shared" si="366"/>
        <v>42433.338749999995</v>
      </c>
      <c r="T3932" s="12">
        <f t="shared" si="367"/>
        <v>42461.25</v>
      </c>
      <c r="U3932" s="7">
        <f>Data[[#This Row],[goal]]*VLOOKUP(Data[[#This Row],[currency]], 'Exchange Rates'!$A$1:$C$14, 3, 0)</f>
        <v>13700.000000000002</v>
      </c>
      <c r="V3932" s="7">
        <f>Data[[#This Row],[pledged]]*VLOOKUP(Data[[#This Row],[currency]], 'Exchange Rates'!$A$1:$C$14, 3, 0)</f>
        <v>0</v>
      </c>
    </row>
    <row r="3933" spans="1:22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7">
        <f t="shared" si="369"/>
        <v>0</v>
      </c>
      <c r="Q3933" t="str">
        <f t="shared" si="370"/>
        <v>theater</v>
      </c>
      <c r="R3933" t="str">
        <f t="shared" si="371"/>
        <v>plays</v>
      </c>
      <c r="S3933" s="12">
        <f t="shared" si="366"/>
        <v>42228.151701388888</v>
      </c>
      <c r="T3933" s="12">
        <f t="shared" si="367"/>
        <v>42253.151701388888</v>
      </c>
      <c r="U3933" s="7">
        <f>Data[[#This Row],[goal]]*VLOOKUP(Data[[#This Row],[currency]], 'Exchange Rates'!$A$1:$C$14, 3, 0)</f>
        <v>8000</v>
      </c>
      <c r="V3933" s="7">
        <f>Data[[#This Row],[pledged]]*VLOOKUP(Data[[#This Row],[currency]], 'Exchange Rates'!$A$1:$C$14, 3, 0)</f>
        <v>0</v>
      </c>
    </row>
    <row r="3934" spans="1:22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 s="7">
        <f t="shared" si="369"/>
        <v>1</v>
      </c>
      <c r="Q3934" t="str">
        <f t="shared" si="370"/>
        <v>theater</v>
      </c>
      <c r="R3934" t="str">
        <f t="shared" si="371"/>
        <v>plays</v>
      </c>
      <c r="S3934" s="12">
        <f t="shared" si="366"/>
        <v>42415.168564814812</v>
      </c>
      <c r="T3934" s="12">
        <f t="shared" si="367"/>
        <v>42445.126898148148</v>
      </c>
      <c r="U3934" s="7">
        <f>Data[[#This Row],[goal]]*VLOOKUP(Data[[#This Row],[currency]], 'Exchange Rates'!$A$1:$C$14, 3, 0)</f>
        <v>12000</v>
      </c>
      <c r="V3934" s="7">
        <f>Data[[#This Row],[pledged]]*VLOOKUP(Data[[#This Row],[currency]], 'Exchange Rates'!$A$1:$C$14, 3, 0)</f>
        <v>1</v>
      </c>
    </row>
    <row r="3935" spans="1:22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 s="7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2">
        <f t="shared" si="366"/>
        <v>42538.968310185184</v>
      </c>
      <c r="T3935" s="12">
        <f t="shared" si="367"/>
        <v>42568.029861111107</v>
      </c>
      <c r="U3935" s="7">
        <f>Data[[#This Row],[goal]]*VLOOKUP(Data[[#This Row],[currency]], 'Exchange Rates'!$A$1:$C$14, 3, 0)</f>
        <v>7000</v>
      </c>
      <c r="V3935" s="7">
        <f>Data[[#This Row],[pledged]]*VLOOKUP(Data[[#This Row],[currency]], 'Exchange Rates'!$A$1:$C$14, 3, 0)</f>
        <v>1102</v>
      </c>
    </row>
    <row r="3936" spans="1:22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 s="7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2">
        <f t="shared" si="366"/>
        <v>42233.671747685185</v>
      </c>
      <c r="T3936" s="12">
        <f t="shared" si="367"/>
        <v>42278.541666666672</v>
      </c>
      <c r="U3936" s="7">
        <f>Data[[#This Row],[goal]]*VLOOKUP(Data[[#This Row],[currency]], 'Exchange Rates'!$A$1:$C$14, 3, 0)</f>
        <v>5000</v>
      </c>
      <c r="V3936" s="7">
        <f>Data[[#This Row],[pledged]]*VLOOKUP(Data[[#This Row],[currency]], 'Exchange Rates'!$A$1:$C$14, 3, 0)</f>
        <v>550</v>
      </c>
    </row>
    <row r="3937" spans="1:22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 s="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2">
        <f t="shared" si="366"/>
        <v>42221.656782407401</v>
      </c>
      <c r="T3937" s="12">
        <f t="shared" si="367"/>
        <v>42281.656782407401</v>
      </c>
      <c r="U3937" s="7">
        <f>Data[[#This Row],[goal]]*VLOOKUP(Data[[#This Row],[currency]], 'Exchange Rates'!$A$1:$C$14, 3, 0)</f>
        <v>2310</v>
      </c>
      <c r="V3937" s="7">
        <f>Data[[#This Row],[pledged]]*VLOOKUP(Data[[#This Row],[currency]], 'Exchange Rates'!$A$1:$C$14, 3, 0)</f>
        <v>1012.5500000000001</v>
      </c>
    </row>
    <row r="3938" spans="1:22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7">
        <f t="shared" si="369"/>
        <v>0</v>
      </c>
      <c r="Q3938" t="str">
        <f t="shared" si="370"/>
        <v>theater</v>
      </c>
      <c r="R3938" t="str">
        <f t="shared" si="371"/>
        <v>plays</v>
      </c>
      <c r="S3938" s="12">
        <f t="shared" si="366"/>
        <v>42675.262962962966</v>
      </c>
      <c r="T3938" s="12">
        <f t="shared" si="367"/>
        <v>42705.304629629631</v>
      </c>
      <c r="U3938" s="7">
        <f>Data[[#This Row],[goal]]*VLOOKUP(Data[[#This Row],[currency]], 'Exchange Rates'!$A$1:$C$14, 3, 0)</f>
        <v>20000</v>
      </c>
      <c r="V3938" s="7">
        <f>Data[[#This Row],[pledged]]*VLOOKUP(Data[[#This Row],[currency]], 'Exchange Rates'!$A$1:$C$14, 3, 0)</f>
        <v>0</v>
      </c>
    </row>
    <row r="3939" spans="1:22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 s="7">
        <f t="shared" si="369"/>
        <v>248.5</v>
      </c>
      <c r="Q3939" t="str">
        <f t="shared" si="370"/>
        <v>theater</v>
      </c>
      <c r="R3939" t="str">
        <f t="shared" si="371"/>
        <v>plays</v>
      </c>
      <c r="S3939" s="12">
        <f t="shared" si="366"/>
        <v>42534.631481481483</v>
      </c>
      <c r="T3939" s="12">
        <f t="shared" si="367"/>
        <v>42562.631481481483</v>
      </c>
      <c r="U3939" s="7">
        <f>Data[[#This Row],[goal]]*VLOOKUP(Data[[#This Row],[currency]], 'Exchange Rates'!$A$1:$C$14, 3, 0)</f>
        <v>2885</v>
      </c>
      <c r="V3939" s="7">
        <f>Data[[#This Row],[pledged]]*VLOOKUP(Data[[#This Row],[currency]], 'Exchange Rates'!$A$1:$C$14, 3, 0)</f>
        <v>2485</v>
      </c>
    </row>
    <row r="3940" spans="1:22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 s="7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2">
        <f t="shared" si="366"/>
        <v>42151.905717592599</v>
      </c>
      <c r="T3940" s="12">
        <f t="shared" si="367"/>
        <v>42182.905717592599</v>
      </c>
      <c r="U3940" s="7">
        <f>Data[[#This Row],[goal]]*VLOOKUP(Data[[#This Row],[currency]], 'Exchange Rates'!$A$1:$C$14, 3, 0)</f>
        <v>3255</v>
      </c>
      <c r="V3940" s="7">
        <f>Data[[#This Row],[pledged]]*VLOOKUP(Data[[#This Row],[currency]], 'Exchange Rates'!$A$1:$C$14, 3, 0)</f>
        <v>397</v>
      </c>
    </row>
    <row r="3941" spans="1:22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 s="7">
        <f t="shared" si="369"/>
        <v>5</v>
      </c>
      <c r="Q3941" t="str">
        <f t="shared" si="370"/>
        <v>theater</v>
      </c>
      <c r="R3941" t="str">
        <f t="shared" si="371"/>
        <v>plays</v>
      </c>
      <c r="S3941" s="12">
        <f t="shared" si="366"/>
        <v>41915.400219907409</v>
      </c>
      <c r="T3941" s="12">
        <f t="shared" si="367"/>
        <v>41919.1875</v>
      </c>
      <c r="U3941" s="7">
        <f>Data[[#This Row],[goal]]*VLOOKUP(Data[[#This Row],[currency]], 'Exchange Rates'!$A$1:$C$14, 3, 0)</f>
        <v>6850.0000000000009</v>
      </c>
      <c r="V3941" s="7">
        <f>Data[[#This Row],[pledged]]*VLOOKUP(Data[[#This Row],[currency]], 'Exchange Rates'!$A$1:$C$14, 3, 0)</f>
        <v>6.8500000000000005</v>
      </c>
    </row>
    <row r="3942" spans="1:22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 s="7">
        <f t="shared" si="369"/>
        <v>5.5</v>
      </c>
      <c r="Q3942" t="str">
        <f t="shared" si="370"/>
        <v>theater</v>
      </c>
      <c r="R3942" t="str">
        <f t="shared" si="371"/>
        <v>plays</v>
      </c>
      <c r="S3942" s="12">
        <f t="shared" si="366"/>
        <v>41961.492488425924</v>
      </c>
      <c r="T3942" s="12">
        <f t="shared" si="367"/>
        <v>42006.492488425924</v>
      </c>
      <c r="U3942" s="7">
        <f>Data[[#This Row],[goal]]*VLOOKUP(Data[[#This Row],[currency]], 'Exchange Rates'!$A$1:$C$14, 3, 0)</f>
        <v>5000</v>
      </c>
      <c r="V3942" s="7">
        <f>Data[[#This Row],[pledged]]*VLOOKUP(Data[[#This Row],[currency]], 'Exchange Rates'!$A$1:$C$14, 3, 0)</f>
        <v>11</v>
      </c>
    </row>
    <row r="3943" spans="1:22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 s="7">
        <f t="shared" si="369"/>
        <v>25</v>
      </c>
      <c r="Q3943" t="str">
        <f t="shared" si="370"/>
        <v>theater</v>
      </c>
      <c r="R3943" t="str">
        <f t="shared" si="371"/>
        <v>plays</v>
      </c>
      <c r="S3943" s="12">
        <f t="shared" si="366"/>
        <v>41940.587233796294</v>
      </c>
      <c r="T3943" s="12">
        <f t="shared" si="367"/>
        <v>41968.041666666672</v>
      </c>
      <c r="U3943" s="7">
        <f>Data[[#This Row],[goal]]*VLOOKUP(Data[[#This Row],[currency]], 'Exchange Rates'!$A$1:$C$14, 3, 0)</f>
        <v>5500</v>
      </c>
      <c r="V3943" s="7">
        <f>Data[[#This Row],[pledged]]*VLOOKUP(Data[[#This Row],[currency]], 'Exchange Rates'!$A$1:$C$14, 3, 0)</f>
        <v>50</v>
      </c>
    </row>
    <row r="3944" spans="1:22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7">
        <f t="shared" si="369"/>
        <v>0</v>
      </c>
      <c r="Q3944" t="str">
        <f t="shared" si="370"/>
        <v>theater</v>
      </c>
      <c r="R3944" t="str">
        <f t="shared" si="371"/>
        <v>plays</v>
      </c>
      <c r="S3944" s="12">
        <f t="shared" si="366"/>
        <v>42111.904097222221</v>
      </c>
      <c r="T3944" s="12">
        <f t="shared" si="367"/>
        <v>42171.904097222221</v>
      </c>
      <c r="U3944" s="7">
        <f>Data[[#This Row],[goal]]*VLOOKUP(Data[[#This Row],[currency]], 'Exchange Rates'!$A$1:$C$14, 3, 0)</f>
        <v>1200</v>
      </c>
      <c r="V3944" s="7">
        <f>Data[[#This Row],[pledged]]*VLOOKUP(Data[[#This Row],[currency]], 'Exchange Rates'!$A$1:$C$14, 3, 0)</f>
        <v>0</v>
      </c>
    </row>
    <row r="3945" spans="1:22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 s="7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2">
        <f t="shared" si="366"/>
        <v>42279.778564814813</v>
      </c>
      <c r="T3945" s="12">
        <f t="shared" si="367"/>
        <v>42310.701388888891</v>
      </c>
      <c r="U3945" s="7">
        <f>Data[[#This Row],[goal]]*VLOOKUP(Data[[#This Row],[currency]], 'Exchange Rates'!$A$1:$C$14, 3, 0)</f>
        <v>5000</v>
      </c>
      <c r="V3945" s="7">
        <f>Data[[#This Row],[pledged]]*VLOOKUP(Data[[#This Row],[currency]], 'Exchange Rates'!$A$1:$C$14, 3, 0)</f>
        <v>1782</v>
      </c>
    </row>
    <row r="3946" spans="1:22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7">
        <f t="shared" si="369"/>
        <v>0</v>
      </c>
      <c r="Q3946" t="str">
        <f t="shared" si="370"/>
        <v>theater</v>
      </c>
      <c r="R3946" t="str">
        <f t="shared" si="371"/>
        <v>plays</v>
      </c>
      <c r="S3946" s="12">
        <f t="shared" si="366"/>
        <v>42213.662905092591</v>
      </c>
      <c r="T3946" s="12">
        <f t="shared" si="367"/>
        <v>42243.662905092591</v>
      </c>
      <c r="U3946" s="7">
        <f>Data[[#This Row],[goal]]*VLOOKUP(Data[[#This Row],[currency]], 'Exchange Rates'!$A$1:$C$14, 3, 0)</f>
        <v>5000</v>
      </c>
      <c r="V3946" s="7">
        <f>Data[[#This Row],[pledged]]*VLOOKUP(Data[[#This Row],[currency]], 'Exchange Rates'!$A$1:$C$14, 3, 0)</f>
        <v>0</v>
      </c>
    </row>
    <row r="3947" spans="1:22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 s="7">
        <f t="shared" si="369"/>
        <v>5</v>
      </c>
      <c r="Q3947" t="str">
        <f t="shared" si="370"/>
        <v>theater</v>
      </c>
      <c r="R3947" t="str">
        <f t="shared" si="371"/>
        <v>plays</v>
      </c>
      <c r="S3947" s="12">
        <f t="shared" si="366"/>
        <v>42109.801712962959</v>
      </c>
      <c r="T3947" s="12">
        <f t="shared" si="367"/>
        <v>42139.801712962959</v>
      </c>
      <c r="U3947" s="7">
        <f>Data[[#This Row],[goal]]*VLOOKUP(Data[[#This Row],[currency]], 'Exchange Rates'!$A$1:$C$14, 3, 0)</f>
        <v>2000</v>
      </c>
      <c r="V3947" s="7">
        <f>Data[[#This Row],[pledged]]*VLOOKUP(Data[[#This Row],[currency]], 'Exchange Rates'!$A$1:$C$14, 3, 0)</f>
        <v>5</v>
      </c>
    </row>
    <row r="3948" spans="1:22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 s="7">
        <f t="shared" si="369"/>
        <v>39</v>
      </c>
      <c r="Q3948" t="str">
        <f t="shared" si="370"/>
        <v>theater</v>
      </c>
      <c r="R3948" t="str">
        <f t="shared" si="371"/>
        <v>plays</v>
      </c>
      <c r="S3948" s="12">
        <f t="shared" si="366"/>
        <v>42031.833587962959</v>
      </c>
      <c r="T3948" s="12">
        <f t="shared" si="367"/>
        <v>42063.333333333328</v>
      </c>
      <c r="U3948" s="7">
        <f>Data[[#This Row],[goal]]*VLOOKUP(Data[[#This Row],[currency]], 'Exchange Rates'!$A$1:$C$14, 3, 0)</f>
        <v>6000</v>
      </c>
      <c r="V3948" s="7">
        <f>Data[[#This Row],[pledged]]*VLOOKUP(Data[[#This Row],[currency]], 'Exchange Rates'!$A$1:$C$14, 3, 0)</f>
        <v>195</v>
      </c>
    </row>
    <row r="3949" spans="1:22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 s="7">
        <f t="shared" si="369"/>
        <v>50.5</v>
      </c>
      <c r="Q3949" t="str">
        <f t="shared" si="370"/>
        <v>theater</v>
      </c>
      <c r="R3949" t="str">
        <f t="shared" si="371"/>
        <v>plays</v>
      </c>
      <c r="S3949" s="12">
        <f t="shared" si="366"/>
        <v>42615.142870370371</v>
      </c>
      <c r="T3949" s="12">
        <f t="shared" si="367"/>
        <v>42645.142870370371</v>
      </c>
      <c r="U3949" s="7">
        <f>Data[[#This Row],[goal]]*VLOOKUP(Data[[#This Row],[currency]], 'Exchange Rates'!$A$1:$C$14, 3, 0)</f>
        <v>3000</v>
      </c>
      <c r="V3949" s="7">
        <f>Data[[#This Row],[pledged]]*VLOOKUP(Data[[#This Row],[currency]], 'Exchange Rates'!$A$1:$C$14, 3, 0)</f>
        <v>101</v>
      </c>
    </row>
    <row r="3950" spans="1:22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7">
        <f t="shared" si="369"/>
        <v>0</v>
      </c>
      <c r="Q3950" t="str">
        <f t="shared" si="370"/>
        <v>theater</v>
      </c>
      <c r="R3950" t="str">
        <f t="shared" si="371"/>
        <v>plays</v>
      </c>
      <c r="S3950" s="12">
        <f t="shared" si="366"/>
        <v>41829.325497685182</v>
      </c>
      <c r="T3950" s="12">
        <f t="shared" si="367"/>
        <v>41889.325497685182</v>
      </c>
      <c r="U3950" s="7">
        <f>Data[[#This Row],[goal]]*VLOOKUP(Data[[#This Row],[currency]], 'Exchange Rates'!$A$1:$C$14, 3, 0)</f>
        <v>41100</v>
      </c>
      <c r="V3950" s="7">
        <f>Data[[#This Row],[pledged]]*VLOOKUP(Data[[#This Row],[currency]], 'Exchange Rates'!$A$1:$C$14, 3, 0)</f>
        <v>0</v>
      </c>
    </row>
    <row r="3951" spans="1:22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 s="7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2">
        <f t="shared" si="366"/>
        <v>42016.120613425926</v>
      </c>
      <c r="T3951" s="12">
        <f t="shared" si="367"/>
        <v>42046.120613425926</v>
      </c>
      <c r="U3951" s="7">
        <f>Data[[#This Row],[goal]]*VLOOKUP(Data[[#This Row],[currency]], 'Exchange Rates'!$A$1:$C$14, 3, 0)</f>
        <v>13700.000000000002</v>
      </c>
      <c r="V3951" s="7">
        <f>Data[[#This Row],[pledged]]*VLOOKUP(Data[[#This Row],[currency]], 'Exchange Rates'!$A$1:$C$14, 3, 0)</f>
        <v>2160.4900000000002</v>
      </c>
    </row>
    <row r="3952" spans="1:22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 s="7">
        <f t="shared" si="369"/>
        <v>25</v>
      </c>
      <c r="Q3952" t="str">
        <f t="shared" si="370"/>
        <v>theater</v>
      </c>
      <c r="R3952" t="str">
        <f t="shared" si="371"/>
        <v>plays</v>
      </c>
      <c r="S3952" s="12">
        <f t="shared" si="366"/>
        <v>42439.702314814815</v>
      </c>
      <c r="T3952" s="12">
        <f t="shared" si="367"/>
        <v>42468.774305555555</v>
      </c>
      <c r="U3952" s="7">
        <f>Data[[#This Row],[goal]]*VLOOKUP(Data[[#This Row],[currency]], 'Exchange Rates'!$A$1:$C$14, 3, 0)</f>
        <v>4000</v>
      </c>
      <c r="V3952" s="7">
        <f>Data[[#This Row],[pledged]]*VLOOKUP(Data[[#This Row],[currency]], 'Exchange Rates'!$A$1:$C$14, 3, 0)</f>
        <v>25</v>
      </c>
    </row>
    <row r="3953" spans="1:22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 s="7">
        <f t="shared" si="369"/>
        <v>1</v>
      </c>
      <c r="Q3953" t="str">
        <f t="shared" si="370"/>
        <v>theater</v>
      </c>
      <c r="R3953" t="str">
        <f t="shared" si="371"/>
        <v>plays</v>
      </c>
      <c r="S3953" s="12">
        <f t="shared" si="366"/>
        <v>42433.825717592597</v>
      </c>
      <c r="T3953" s="12">
        <f t="shared" si="367"/>
        <v>42493.784050925926</v>
      </c>
      <c r="U3953" s="7">
        <f>Data[[#This Row],[goal]]*VLOOKUP(Data[[#This Row],[currency]], 'Exchange Rates'!$A$1:$C$14, 3, 0)</f>
        <v>168000</v>
      </c>
      <c r="V3953" s="7">
        <f>Data[[#This Row],[pledged]]*VLOOKUP(Data[[#This Row],[currency]], 'Exchange Rates'!$A$1:$C$14, 3, 0)</f>
        <v>0.84</v>
      </c>
    </row>
    <row r="3954" spans="1:22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 s="7">
        <f t="shared" si="369"/>
        <v>25</v>
      </c>
      <c r="Q3954" t="str">
        <f t="shared" si="370"/>
        <v>theater</v>
      </c>
      <c r="R3954" t="str">
        <f t="shared" si="371"/>
        <v>plays</v>
      </c>
      <c r="S3954" s="12">
        <f t="shared" si="366"/>
        <v>42243.790393518517</v>
      </c>
      <c r="T3954" s="12">
        <f t="shared" si="367"/>
        <v>42303.790393518517</v>
      </c>
      <c r="U3954" s="7">
        <f>Data[[#This Row],[goal]]*VLOOKUP(Data[[#This Row],[currency]], 'Exchange Rates'!$A$1:$C$14, 3, 0)</f>
        <v>26000</v>
      </c>
      <c r="V3954" s="7">
        <f>Data[[#This Row],[pledged]]*VLOOKUP(Data[[#This Row],[currency]], 'Exchange Rates'!$A$1:$C$14, 3, 0)</f>
        <v>25</v>
      </c>
    </row>
    <row r="3955" spans="1:22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7">
        <f t="shared" si="369"/>
        <v>0</v>
      </c>
      <c r="Q3955" t="str">
        <f t="shared" si="370"/>
        <v>theater</v>
      </c>
      <c r="R3955" t="str">
        <f t="shared" si="371"/>
        <v>plays</v>
      </c>
      <c r="S3955" s="12">
        <f t="shared" si="366"/>
        <v>42550.048449074078</v>
      </c>
      <c r="T3955" s="12">
        <f t="shared" si="367"/>
        <v>42580.978472222225</v>
      </c>
      <c r="U3955" s="7">
        <f>Data[[#This Row],[goal]]*VLOOKUP(Data[[#This Row],[currency]], 'Exchange Rates'!$A$1:$C$14, 3, 0)</f>
        <v>17600</v>
      </c>
      <c r="V3955" s="7">
        <f>Data[[#This Row],[pledged]]*VLOOKUP(Data[[#This Row],[currency]], 'Exchange Rates'!$A$1:$C$14, 3, 0)</f>
        <v>0</v>
      </c>
    </row>
    <row r="3956" spans="1:22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7">
        <f t="shared" si="369"/>
        <v>0</v>
      </c>
      <c r="Q3956" t="str">
        <f t="shared" si="370"/>
        <v>theater</v>
      </c>
      <c r="R3956" t="str">
        <f t="shared" si="371"/>
        <v>plays</v>
      </c>
      <c r="S3956" s="12">
        <f t="shared" si="366"/>
        <v>41774.651203703703</v>
      </c>
      <c r="T3956" s="12">
        <f t="shared" si="367"/>
        <v>41834.651203703703</v>
      </c>
      <c r="U3956" s="7">
        <f>Data[[#This Row],[goal]]*VLOOKUP(Data[[#This Row],[currency]], 'Exchange Rates'!$A$1:$C$14, 3, 0)</f>
        <v>33000</v>
      </c>
      <c r="V3956" s="7">
        <f>Data[[#This Row],[pledged]]*VLOOKUP(Data[[#This Row],[currency]], 'Exchange Rates'!$A$1:$C$14, 3, 0)</f>
        <v>0</v>
      </c>
    </row>
    <row r="3957" spans="1:22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 s="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2">
        <f t="shared" si="366"/>
        <v>42306.848854166667</v>
      </c>
      <c r="T3957" s="12">
        <f t="shared" si="367"/>
        <v>42336.890520833331</v>
      </c>
      <c r="U3957" s="7">
        <f>Data[[#This Row],[goal]]*VLOOKUP(Data[[#This Row],[currency]], 'Exchange Rates'!$A$1:$C$14, 3, 0)</f>
        <v>1750</v>
      </c>
      <c r="V3957" s="7">
        <f>Data[[#This Row],[pledged]]*VLOOKUP(Data[[#This Row],[currency]], 'Exchange Rates'!$A$1:$C$14, 3, 0)</f>
        <v>425</v>
      </c>
    </row>
    <row r="3958" spans="1:22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7">
        <f t="shared" si="369"/>
        <v>0</v>
      </c>
      <c r="Q3958" t="str">
        <f t="shared" si="370"/>
        <v>theater</v>
      </c>
      <c r="R3958" t="str">
        <f t="shared" si="371"/>
        <v>plays</v>
      </c>
      <c r="S3958" s="12">
        <f t="shared" si="366"/>
        <v>42457.932025462964</v>
      </c>
      <c r="T3958" s="12">
        <f t="shared" si="367"/>
        <v>42485.013888888891</v>
      </c>
      <c r="U3958" s="7">
        <f>Data[[#This Row],[goal]]*VLOOKUP(Data[[#This Row],[currency]], 'Exchange Rates'!$A$1:$C$14, 3, 0)</f>
        <v>5500</v>
      </c>
      <c r="V3958" s="7">
        <f>Data[[#This Row],[pledged]]*VLOOKUP(Data[[#This Row],[currency]], 'Exchange Rates'!$A$1:$C$14, 3, 0)</f>
        <v>0</v>
      </c>
    </row>
    <row r="3959" spans="1:22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 s="7">
        <f t="shared" si="369"/>
        <v>7</v>
      </c>
      <c r="Q3959" t="str">
        <f t="shared" si="370"/>
        <v>theater</v>
      </c>
      <c r="R3959" t="str">
        <f t="shared" si="371"/>
        <v>plays</v>
      </c>
      <c r="S3959" s="12">
        <f t="shared" si="366"/>
        <v>42513.976319444439</v>
      </c>
      <c r="T3959" s="12">
        <f t="shared" si="367"/>
        <v>42559.976319444439</v>
      </c>
      <c r="U3959" s="7">
        <f>Data[[#This Row],[goal]]*VLOOKUP(Data[[#This Row],[currency]], 'Exchange Rates'!$A$1:$C$14, 3, 0)</f>
        <v>28000</v>
      </c>
      <c r="V3959" s="7">
        <f>Data[[#This Row],[pledged]]*VLOOKUP(Data[[#This Row],[currency]], 'Exchange Rates'!$A$1:$C$14, 3, 0)</f>
        <v>7</v>
      </c>
    </row>
    <row r="3960" spans="1:22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 s="7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2">
        <f t="shared" si="366"/>
        <v>41816.950370370374</v>
      </c>
      <c r="T3960" s="12">
        <f t="shared" si="367"/>
        <v>41853.583333333336</v>
      </c>
      <c r="U3960" s="7">
        <f>Data[[#This Row],[goal]]*VLOOKUP(Data[[#This Row],[currency]], 'Exchange Rates'!$A$1:$C$14, 3, 0)</f>
        <v>2000</v>
      </c>
      <c r="V3960" s="7">
        <f>Data[[#This Row],[pledged]]*VLOOKUP(Data[[#This Row],[currency]], 'Exchange Rates'!$A$1:$C$14, 3, 0)</f>
        <v>641</v>
      </c>
    </row>
    <row r="3961" spans="1:22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 s="7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2">
        <f t="shared" si="366"/>
        <v>41880.788842592592</v>
      </c>
      <c r="T3961" s="12">
        <f t="shared" si="367"/>
        <v>41910.788842592592</v>
      </c>
      <c r="U3961" s="7">
        <f>Data[[#This Row],[goal]]*VLOOKUP(Data[[#This Row],[currency]], 'Exchange Rates'!$A$1:$C$14, 3, 0)</f>
        <v>1200</v>
      </c>
      <c r="V3961" s="7">
        <f>Data[[#This Row],[pledged]]*VLOOKUP(Data[[#This Row],[currency]], 'Exchange Rates'!$A$1:$C$14, 3, 0)</f>
        <v>292</v>
      </c>
    </row>
    <row r="3962" spans="1:22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 s="7">
        <f t="shared" si="369"/>
        <v>11.25</v>
      </c>
      <c r="Q3962" t="str">
        <f t="shared" si="370"/>
        <v>theater</v>
      </c>
      <c r="R3962" t="str">
        <f t="shared" si="371"/>
        <v>plays</v>
      </c>
      <c r="S3962" s="12">
        <f t="shared" si="366"/>
        <v>42342.845555555556</v>
      </c>
      <c r="T3962" s="12">
        <f t="shared" si="367"/>
        <v>42372.845555555556</v>
      </c>
      <c r="U3962" s="7">
        <f>Data[[#This Row],[goal]]*VLOOKUP(Data[[#This Row],[currency]], 'Exchange Rates'!$A$1:$C$14, 3, 0)</f>
        <v>3000</v>
      </c>
      <c r="V3962" s="7">
        <f>Data[[#This Row],[pledged]]*VLOOKUP(Data[[#This Row],[currency]], 'Exchange Rates'!$A$1:$C$14, 3, 0)</f>
        <v>45</v>
      </c>
    </row>
    <row r="3963" spans="1:22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 s="7">
        <f t="shared" si="369"/>
        <v>10.5</v>
      </c>
      <c r="Q3963" t="str">
        <f t="shared" si="370"/>
        <v>theater</v>
      </c>
      <c r="R3963" t="str">
        <f t="shared" si="371"/>
        <v>plays</v>
      </c>
      <c r="S3963" s="12">
        <f t="shared" si="366"/>
        <v>41745.891319444447</v>
      </c>
      <c r="T3963" s="12">
        <f t="shared" si="367"/>
        <v>41767.891319444447</v>
      </c>
      <c r="U3963" s="7">
        <f>Data[[#This Row],[goal]]*VLOOKUP(Data[[#This Row],[currency]], 'Exchange Rates'!$A$1:$C$14, 3, 0)</f>
        <v>3850</v>
      </c>
      <c r="V3963" s="7">
        <f>Data[[#This Row],[pledged]]*VLOOKUP(Data[[#This Row],[currency]], 'Exchange Rates'!$A$1:$C$14, 3, 0)</f>
        <v>16.170000000000002</v>
      </c>
    </row>
    <row r="3964" spans="1:22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 s="7">
        <f t="shared" si="369"/>
        <v>15</v>
      </c>
      <c r="Q3964" t="str">
        <f t="shared" si="370"/>
        <v>theater</v>
      </c>
      <c r="R3964" t="str">
        <f t="shared" si="371"/>
        <v>plays</v>
      </c>
      <c r="S3964" s="12">
        <f t="shared" si="366"/>
        <v>42311.621458333335</v>
      </c>
      <c r="T3964" s="12">
        <f t="shared" si="367"/>
        <v>42336.621458333335</v>
      </c>
      <c r="U3964" s="7">
        <f>Data[[#This Row],[goal]]*VLOOKUP(Data[[#This Row],[currency]], 'Exchange Rates'!$A$1:$C$14, 3, 0)</f>
        <v>1078</v>
      </c>
      <c r="V3964" s="7">
        <f>Data[[#This Row],[pledged]]*VLOOKUP(Data[[#This Row],[currency]], 'Exchange Rates'!$A$1:$C$14, 3, 0)</f>
        <v>34.65</v>
      </c>
    </row>
    <row r="3965" spans="1:22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7">
        <f t="shared" si="369"/>
        <v>0</v>
      </c>
      <c r="Q3965" t="str">
        <f t="shared" si="370"/>
        <v>theater</v>
      </c>
      <c r="R3965" t="str">
        <f t="shared" si="371"/>
        <v>plays</v>
      </c>
      <c r="S3965" s="12">
        <f t="shared" si="366"/>
        <v>42296.154131944444</v>
      </c>
      <c r="T3965" s="12">
        <f t="shared" si="367"/>
        <v>42326.195798611108</v>
      </c>
      <c r="U3965" s="7">
        <f>Data[[#This Row],[goal]]*VLOOKUP(Data[[#This Row],[currency]], 'Exchange Rates'!$A$1:$C$14, 3, 0)</f>
        <v>13200</v>
      </c>
      <c r="V3965" s="7">
        <f>Data[[#This Row],[pledged]]*VLOOKUP(Data[[#This Row],[currency]], 'Exchange Rates'!$A$1:$C$14, 3, 0)</f>
        <v>0</v>
      </c>
    </row>
    <row r="3966" spans="1:22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 s="7">
        <f t="shared" si="369"/>
        <v>42</v>
      </c>
      <c r="Q3966" t="str">
        <f t="shared" si="370"/>
        <v>theater</v>
      </c>
      <c r="R3966" t="str">
        <f t="shared" si="371"/>
        <v>plays</v>
      </c>
      <c r="S3966" s="12">
        <f t="shared" si="366"/>
        <v>42053.722060185188</v>
      </c>
      <c r="T3966" s="12">
        <f t="shared" si="367"/>
        <v>42113.680393518516</v>
      </c>
      <c r="U3966" s="7">
        <f>Data[[#This Row],[goal]]*VLOOKUP(Data[[#This Row],[currency]], 'Exchange Rates'!$A$1:$C$14, 3, 0)</f>
        <v>2000</v>
      </c>
      <c r="V3966" s="7">
        <f>Data[[#This Row],[pledged]]*VLOOKUP(Data[[#This Row],[currency]], 'Exchange Rates'!$A$1:$C$14, 3, 0)</f>
        <v>126</v>
      </c>
    </row>
    <row r="3967" spans="1:22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 s="7">
        <f t="shared" si="369"/>
        <v>71.25</v>
      </c>
      <c r="Q3967" t="str">
        <f t="shared" si="370"/>
        <v>theater</v>
      </c>
      <c r="R3967" t="str">
        <f t="shared" si="371"/>
        <v>plays</v>
      </c>
      <c r="S3967" s="12">
        <f t="shared" si="366"/>
        <v>42414.235879629632</v>
      </c>
      <c r="T3967" s="12">
        <f t="shared" si="367"/>
        <v>42474.194212962961</v>
      </c>
      <c r="U3967" s="7">
        <f>Data[[#This Row],[goal]]*VLOOKUP(Data[[#This Row],[currency]], 'Exchange Rates'!$A$1:$C$14, 3, 0)</f>
        <v>2000</v>
      </c>
      <c r="V3967" s="7">
        <f>Data[[#This Row],[pledged]]*VLOOKUP(Data[[#This Row],[currency]], 'Exchange Rates'!$A$1:$C$14, 3, 0)</f>
        <v>285</v>
      </c>
    </row>
    <row r="3968" spans="1:22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 s="7">
        <f t="shared" si="369"/>
        <v>22.5</v>
      </c>
      <c r="Q3968" t="str">
        <f t="shared" si="370"/>
        <v>theater</v>
      </c>
      <c r="R3968" t="str">
        <f t="shared" si="371"/>
        <v>plays</v>
      </c>
      <c r="S3968" s="12">
        <f t="shared" si="366"/>
        <v>41801.711550925924</v>
      </c>
      <c r="T3968" s="12">
        <f t="shared" si="367"/>
        <v>41844.124305555553</v>
      </c>
      <c r="U3968" s="7">
        <f>Data[[#This Row],[goal]]*VLOOKUP(Data[[#This Row],[currency]], 'Exchange Rates'!$A$1:$C$14, 3, 0)</f>
        <v>7500</v>
      </c>
      <c r="V3968" s="7">
        <f>Data[[#This Row],[pledged]]*VLOOKUP(Data[[#This Row],[currency]], 'Exchange Rates'!$A$1:$C$14, 3, 0)</f>
        <v>45</v>
      </c>
    </row>
    <row r="3969" spans="1:22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 s="7">
        <f t="shared" si="369"/>
        <v>41</v>
      </c>
      <c r="Q3969" t="str">
        <f t="shared" si="370"/>
        <v>theater</v>
      </c>
      <c r="R3969" t="str">
        <f t="shared" si="371"/>
        <v>plays</v>
      </c>
      <c r="S3969" s="12">
        <f t="shared" si="366"/>
        <v>42770.290590277778</v>
      </c>
      <c r="T3969" s="12">
        <f t="shared" si="367"/>
        <v>42800.290590277778</v>
      </c>
      <c r="U3969" s="7">
        <f>Data[[#This Row],[goal]]*VLOOKUP(Data[[#This Row],[currency]], 'Exchange Rates'!$A$1:$C$14, 3, 0)</f>
        <v>1700</v>
      </c>
      <c r="V3969" s="7">
        <f>Data[[#This Row],[pledged]]*VLOOKUP(Data[[#This Row],[currency]], 'Exchange Rates'!$A$1:$C$14, 3, 0)</f>
        <v>410</v>
      </c>
    </row>
    <row r="3970" spans="1:22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 s="7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2">
        <f t="shared" ref="S3970:S4033" si="372">(((J3970/60)/60)/24)+DATE(1970,1,1)</f>
        <v>42452.815659722226</v>
      </c>
      <c r="T3970" s="12">
        <f t="shared" ref="T3970:T4033" si="373">(((I3970/60)/60)/24)+DATE(1970,1,1)</f>
        <v>42512.815659722226</v>
      </c>
      <c r="U3970" s="7">
        <f>Data[[#This Row],[goal]]*VLOOKUP(Data[[#This Row],[currency]], 'Exchange Rates'!$A$1:$C$14, 3, 0)</f>
        <v>5000</v>
      </c>
      <c r="V3970" s="7">
        <f>Data[[#This Row],[pledged]]*VLOOKUP(Data[[#This Row],[currency]], 'Exchange Rates'!$A$1:$C$14, 3, 0)</f>
        <v>527</v>
      </c>
    </row>
    <row r="3971" spans="1:22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 s="7">
        <f t="shared" ref="P3971:P4034" si="375">IF(L3971 = 0, 0, E3971/L3971)</f>
        <v>35.166666666666664</v>
      </c>
      <c r="Q3971" t="str">
        <f t="shared" ref="Q3971:Q4034" si="376">MID(N3971, 1, FIND("/", N3971)-1)</f>
        <v>theater</v>
      </c>
      <c r="R3971" t="str">
        <f t="shared" ref="R3971:R4034" si="377">MID(N3971,  FIND("/", N3971)+1, 100)</f>
        <v>plays</v>
      </c>
      <c r="S3971" s="12">
        <f t="shared" si="372"/>
        <v>42601.854699074072</v>
      </c>
      <c r="T3971" s="12">
        <f t="shared" si="373"/>
        <v>42611.163194444445</v>
      </c>
      <c r="U3971" s="7">
        <f>Data[[#This Row],[goal]]*VLOOKUP(Data[[#This Row],[currency]], 'Exchange Rates'!$A$1:$C$14, 3, 0)</f>
        <v>2825</v>
      </c>
      <c r="V3971" s="7">
        <f>Data[[#This Row],[pledged]]*VLOOKUP(Data[[#This Row],[currency]], 'Exchange Rates'!$A$1:$C$14, 3, 0)</f>
        <v>211</v>
      </c>
    </row>
    <row r="3972" spans="1:22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 s="7">
        <f t="shared" si="375"/>
        <v>5.5</v>
      </c>
      <c r="Q3972" t="str">
        <f t="shared" si="376"/>
        <v>theater</v>
      </c>
      <c r="R3972" t="str">
        <f t="shared" si="377"/>
        <v>plays</v>
      </c>
      <c r="S3972" s="12">
        <f t="shared" si="372"/>
        <v>42447.863553240735</v>
      </c>
      <c r="T3972" s="12">
        <f t="shared" si="373"/>
        <v>42477.863553240735</v>
      </c>
      <c r="U3972" s="7">
        <f>Data[[#This Row],[goal]]*VLOOKUP(Data[[#This Row],[currency]], 'Exchange Rates'!$A$1:$C$14, 3, 0)</f>
        <v>15000</v>
      </c>
      <c r="V3972" s="7">
        <f>Data[[#This Row],[pledged]]*VLOOKUP(Data[[#This Row],[currency]], 'Exchange Rates'!$A$1:$C$14, 3, 0)</f>
        <v>11</v>
      </c>
    </row>
    <row r="3973" spans="1:22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 s="7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2">
        <f t="shared" si="372"/>
        <v>41811.536180555559</v>
      </c>
      <c r="T3973" s="12">
        <f t="shared" si="373"/>
        <v>41841.536180555559</v>
      </c>
      <c r="U3973" s="7">
        <f>Data[[#This Row],[goal]]*VLOOKUP(Data[[#This Row],[currency]], 'Exchange Rates'!$A$1:$C$14, 3, 0)</f>
        <v>14000</v>
      </c>
      <c r="V3973" s="7">
        <f>Data[[#This Row],[pledged]]*VLOOKUP(Data[[#This Row],[currency]], 'Exchange Rates'!$A$1:$C$14, 3, 0)</f>
        <v>136</v>
      </c>
    </row>
    <row r="3974" spans="1:22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 s="7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2">
        <f t="shared" si="372"/>
        <v>41981.067523148144</v>
      </c>
      <c r="T3974" s="12">
        <f t="shared" si="373"/>
        <v>42041.067523148144</v>
      </c>
      <c r="U3974" s="7">
        <f>Data[[#This Row],[goal]]*VLOOKUP(Data[[#This Row],[currency]], 'Exchange Rates'!$A$1:$C$14, 3, 0)</f>
        <v>1000</v>
      </c>
      <c r="V3974" s="7">
        <f>Data[[#This Row],[pledged]]*VLOOKUP(Data[[#This Row],[currency]], 'Exchange Rates'!$A$1:$C$14, 3, 0)</f>
        <v>211</v>
      </c>
    </row>
    <row r="3975" spans="1:22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 s="7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2">
        <f t="shared" si="372"/>
        <v>42469.68414351852</v>
      </c>
      <c r="T3975" s="12">
        <f t="shared" si="373"/>
        <v>42499.166666666672</v>
      </c>
      <c r="U3975" s="7">
        <f>Data[[#This Row],[goal]]*VLOOKUP(Data[[#This Row],[currency]], 'Exchange Rates'!$A$1:$C$14, 3, 0)</f>
        <v>5000</v>
      </c>
      <c r="V3975" s="7">
        <f>Data[[#This Row],[pledged]]*VLOOKUP(Data[[#This Row],[currency]], 'Exchange Rates'!$A$1:$C$14, 3, 0)</f>
        <v>3905</v>
      </c>
    </row>
    <row r="3976" spans="1:22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 s="7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2">
        <f t="shared" si="372"/>
        <v>42493.546851851846</v>
      </c>
      <c r="T3976" s="12">
        <f t="shared" si="373"/>
        <v>42523.546851851846</v>
      </c>
      <c r="U3976" s="7">
        <f>Data[[#This Row],[goal]]*VLOOKUP(Data[[#This Row],[currency]], 'Exchange Rates'!$A$1:$C$14, 3, 0)</f>
        <v>770</v>
      </c>
      <c r="V3976" s="7">
        <f>Data[[#This Row],[pledged]]*VLOOKUP(Data[[#This Row],[currency]], 'Exchange Rates'!$A$1:$C$14, 3, 0)</f>
        <v>246.4</v>
      </c>
    </row>
    <row r="3977" spans="1:22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7">
        <f t="shared" si="375"/>
        <v>0</v>
      </c>
      <c r="Q3977" t="str">
        <f t="shared" si="376"/>
        <v>theater</v>
      </c>
      <c r="R3977" t="str">
        <f t="shared" si="377"/>
        <v>plays</v>
      </c>
      <c r="S3977" s="12">
        <f t="shared" si="372"/>
        <v>42534.866875</v>
      </c>
      <c r="T3977" s="12">
        <f t="shared" si="373"/>
        <v>42564.866875</v>
      </c>
      <c r="U3977" s="7">
        <f>Data[[#This Row],[goal]]*VLOOKUP(Data[[#This Row],[currency]], 'Exchange Rates'!$A$1:$C$14, 3, 0)</f>
        <v>678</v>
      </c>
      <c r="V3977" s="7">
        <f>Data[[#This Row],[pledged]]*VLOOKUP(Data[[#This Row],[currency]], 'Exchange Rates'!$A$1:$C$14, 3, 0)</f>
        <v>0</v>
      </c>
    </row>
    <row r="3978" spans="1:22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 s="7">
        <f t="shared" si="375"/>
        <v>62</v>
      </c>
      <c r="Q3978" t="str">
        <f t="shared" si="376"/>
        <v>theater</v>
      </c>
      <c r="R3978" t="str">
        <f t="shared" si="377"/>
        <v>plays</v>
      </c>
      <c r="S3978" s="12">
        <f t="shared" si="372"/>
        <v>41830.858344907407</v>
      </c>
      <c r="T3978" s="12">
        <f t="shared" si="373"/>
        <v>41852.291666666664</v>
      </c>
      <c r="U3978" s="7">
        <f>Data[[#This Row],[goal]]*VLOOKUP(Data[[#This Row],[currency]], 'Exchange Rates'!$A$1:$C$14, 3, 0)</f>
        <v>1300</v>
      </c>
      <c r="V3978" s="7">
        <f>Data[[#This Row],[pledged]]*VLOOKUP(Data[[#This Row],[currency]], 'Exchange Rates'!$A$1:$C$14, 3, 0)</f>
        <v>620</v>
      </c>
    </row>
    <row r="3979" spans="1:22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 s="7">
        <f t="shared" si="375"/>
        <v>217.5</v>
      </c>
      <c r="Q3979" t="str">
        <f t="shared" si="376"/>
        <v>theater</v>
      </c>
      <c r="R3979" t="str">
        <f t="shared" si="377"/>
        <v>plays</v>
      </c>
      <c r="S3979" s="12">
        <f t="shared" si="372"/>
        <v>42543.788564814815</v>
      </c>
      <c r="T3979" s="12">
        <f t="shared" si="373"/>
        <v>42573.788564814815</v>
      </c>
      <c r="U3979" s="7">
        <f>Data[[#This Row],[goal]]*VLOOKUP(Data[[#This Row],[currency]], 'Exchange Rates'!$A$1:$C$14, 3, 0)</f>
        <v>90000</v>
      </c>
      <c r="V3979" s="7">
        <f>Data[[#This Row],[pledged]]*VLOOKUP(Data[[#This Row],[currency]], 'Exchange Rates'!$A$1:$C$14, 3, 0)</f>
        <v>1305</v>
      </c>
    </row>
    <row r="3980" spans="1:22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 s="7">
        <f t="shared" si="375"/>
        <v>26.75</v>
      </c>
      <c r="Q3980" t="str">
        <f t="shared" si="376"/>
        <v>theater</v>
      </c>
      <c r="R3980" t="str">
        <f t="shared" si="377"/>
        <v>plays</v>
      </c>
      <c r="S3980" s="12">
        <f t="shared" si="372"/>
        <v>41975.642974537041</v>
      </c>
      <c r="T3980" s="12">
        <f t="shared" si="373"/>
        <v>42035.642974537041</v>
      </c>
      <c r="U3980" s="7">
        <f>Data[[#This Row],[goal]]*VLOOKUP(Data[[#This Row],[currency]], 'Exchange Rates'!$A$1:$C$14, 3, 0)</f>
        <v>2000</v>
      </c>
      <c r="V3980" s="7">
        <f>Data[[#This Row],[pledged]]*VLOOKUP(Data[[#This Row],[currency]], 'Exchange Rates'!$A$1:$C$14, 3, 0)</f>
        <v>214</v>
      </c>
    </row>
    <row r="3981" spans="1:22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 s="7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2">
        <f t="shared" si="372"/>
        <v>42069.903437500005</v>
      </c>
      <c r="T3981" s="12">
        <f t="shared" si="373"/>
        <v>42092.833333333328</v>
      </c>
      <c r="U3981" s="7">
        <f>Data[[#This Row],[goal]]*VLOOKUP(Data[[#This Row],[currency]], 'Exchange Rates'!$A$1:$C$14, 3, 0)</f>
        <v>4620</v>
      </c>
      <c r="V3981" s="7">
        <f>Data[[#This Row],[pledged]]*VLOOKUP(Data[[#This Row],[currency]], 'Exchange Rates'!$A$1:$C$14, 3, 0)</f>
        <v>84.7</v>
      </c>
    </row>
    <row r="3982" spans="1:22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 s="7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2">
        <f t="shared" si="372"/>
        <v>41795.598923611113</v>
      </c>
      <c r="T3982" s="12">
        <f t="shared" si="373"/>
        <v>41825.598923611113</v>
      </c>
      <c r="U3982" s="7">
        <f>Data[[#This Row],[goal]]*VLOOKUP(Data[[#This Row],[currency]], 'Exchange Rates'!$A$1:$C$14, 3, 0)</f>
        <v>2500</v>
      </c>
      <c r="V3982" s="7">
        <f>Data[[#This Row],[pledged]]*VLOOKUP(Data[[#This Row],[currency]], 'Exchange Rates'!$A$1:$C$14, 3, 0)</f>
        <v>450</v>
      </c>
    </row>
    <row r="3983" spans="1:22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 s="7">
        <f t="shared" si="375"/>
        <v>175</v>
      </c>
      <c r="Q3983" t="str">
        <f t="shared" si="376"/>
        <v>theater</v>
      </c>
      <c r="R3983" t="str">
        <f t="shared" si="377"/>
        <v>plays</v>
      </c>
      <c r="S3983" s="12">
        <f t="shared" si="372"/>
        <v>42508.179965277777</v>
      </c>
      <c r="T3983" s="12">
        <f t="shared" si="373"/>
        <v>42568.179965277777</v>
      </c>
      <c r="U3983" s="7">
        <f>Data[[#This Row],[goal]]*VLOOKUP(Data[[#This Row],[currency]], 'Exchange Rates'!$A$1:$C$14, 3, 0)</f>
        <v>30000</v>
      </c>
      <c r="V3983" s="7">
        <f>Data[[#This Row],[pledged]]*VLOOKUP(Data[[#This Row],[currency]], 'Exchange Rates'!$A$1:$C$14, 3, 0)</f>
        <v>1225</v>
      </c>
    </row>
    <row r="3984" spans="1:22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 s="7">
        <f t="shared" si="375"/>
        <v>34</v>
      </c>
      <c r="Q3984" t="str">
        <f t="shared" si="376"/>
        <v>theater</v>
      </c>
      <c r="R3984" t="str">
        <f t="shared" si="377"/>
        <v>plays</v>
      </c>
      <c r="S3984" s="12">
        <f t="shared" si="372"/>
        <v>42132.809953703705</v>
      </c>
      <c r="T3984" s="12">
        <f t="shared" si="373"/>
        <v>42192.809953703705</v>
      </c>
      <c r="U3984" s="7">
        <f>Data[[#This Row],[goal]]*VLOOKUP(Data[[#This Row],[currency]], 'Exchange Rates'!$A$1:$C$14, 3, 0)</f>
        <v>654.5</v>
      </c>
      <c r="V3984" s="7">
        <f>Data[[#This Row],[pledged]]*VLOOKUP(Data[[#This Row],[currency]], 'Exchange Rates'!$A$1:$C$14, 3, 0)</f>
        <v>130.9</v>
      </c>
    </row>
    <row r="3985" spans="1:22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 s="7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2">
        <f t="shared" si="372"/>
        <v>41747.86986111111</v>
      </c>
      <c r="T3985" s="12">
        <f t="shared" si="373"/>
        <v>41779.290972222225</v>
      </c>
      <c r="U3985" s="7">
        <f>Data[[#This Row],[goal]]*VLOOKUP(Data[[#This Row],[currency]], 'Exchange Rates'!$A$1:$C$14, 3, 0)</f>
        <v>11140</v>
      </c>
      <c r="V3985" s="7">
        <f>Data[[#This Row],[pledged]]*VLOOKUP(Data[[#This Row],[currency]], 'Exchange Rates'!$A$1:$C$14, 3, 0)</f>
        <v>3877</v>
      </c>
    </row>
    <row r="3986" spans="1:22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 s="7">
        <f t="shared" si="375"/>
        <v>9.5</v>
      </c>
      <c r="Q3986" t="str">
        <f t="shared" si="376"/>
        <v>theater</v>
      </c>
      <c r="R3986" t="str">
        <f t="shared" si="377"/>
        <v>plays</v>
      </c>
      <c r="S3986" s="12">
        <f t="shared" si="372"/>
        <v>41920.963472222218</v>
      </c>
      <c r="T3986" s="12">
        <f t="shared" si="373"/>
        <v>41951</v>
      </c>
      <c r="U3986" s="7">
        <f>Data[[#This Row],[goal]]*VLOOKUP(Data[[#This Row],[currency]], 'Exchange Rates'!$A$1:$C$14, 3, 0)</f>
        <v>1155</v>
      </c>
      <c r="V3986" s="7">
        <f>Data[[#This Row],[pledged]]*VLOOKUP(Data[[#This Row],[currency]], 'Exchange Rates'!$A$1:$C$14, 3, 0)</f>
        <v>73.150000000000006</v>
      </c>
    </row>
    <row r="3987" spans="1:22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 s="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2">
        <f t="shared" si="372"/>
        <v>42399.707407407404</v>
      </c>
      <c r="T3987" s="12">
        <f t="shared" si="373"/>
        <v>42420.878472222219</v>
      </c>
      <c r="U3987" s="7">
        <f>Data[[#This Row],[goal]]*VLOOKUP(Data[[#This Row],[currency]], 'Exchange Rates'!$A$1:$C$14, 3, 0)</f>
        <v>2000</v>
      </c>
      <c r="V3987" s="7">
        <f>Data[[#This Row],[pledged]]*VLOOKUP(Data[[#This Row],[currency]], 'Exchange Rates'!$A$1:$C$14, 3, 0)</f>
        <v>641</v>
      </c>
    </row>
    <row r="3988" spans="1:22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 s="7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2">
        <f t="shared" si="372"/>
        <v>42467.548541666663</v>
      </c>
      <c r="T3988" s="12">
        <f t="shared" si="373"/>
        <v>42496.544444444444</v>
      </c>
      <c r="U3988" s="7">
        <f>Data[[#This Row],[goal]]*VLOOKUP(Data[[#This Row],[currency]], 'Exchange Rates'!$A$1:$C$14, 3, 0)</f>
        <v>3850</v>
      </c>
      <c r="V3988" s="7">
        <f>Data[[#This Row],[pledged]]*VLOOKUP(Data[[#This Row],[currency]], 'Exchange Rates'!$A$1:$C$14, 3, 0)</f>
        <v>375.76</v>
      </c>
    </row>
    <row r="3989" spans="1:22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 s="7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2">
        <f t="shared" si="372"/>
        <v>41765.92465277778</v>
      </c>
      <c r="T3989" s="12">
        <f t="shared" si="373"/>
        <v>41775.92465277778</v>
      </c>
      <c r="U3989" s="7">
        <f>Data[[#This Row],[goal]]*VLOOKUP(Data[[#This Row],[currency]], 'Exchange Rates'!$A$1:$C$14, 3, 0)</f>
        <v>308</v>
      </c>
      <c r="V3989" s="7">
        <f>Data[[#This Row],[pledged]]*VLOOKUP(Data[[#This Row],[currency]], 'Exchange Rates'!$A$1:$C$14, 3, 0)</f>
        <v>116.27</v>
      </c>
    </row>
    <row r="3990" spans="1:22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 s="7">
        <f t="shared" si="375"/>
        <v>8</v>
      </c>
      <c r="Q3990" t="str">
        <f t="shared" si="376"/>
        <v>theater</v>
      </c>
      <c r="R3990" t="str">
        <f t="shared" si="377"/>
        <v>plays</v>
      </c>
      <c r="S3990" s="12">
        <f t="shared" si="372"/>
        <v>42230.08116898148</v>
      </c>
      <c r="T3990" s="12">
        <f t="shared" si="373"/>
        <v>42245.08116898148</v>
      </c>
      <c r="U3990" s="7">
        <f>Data[[#This Row],[goal]]*VLOOKUP(Data[[#This Row],[currency]], 'Exchange Rates'!$A$1:$C$14, 3, 0)</f>
        <v>1500</v>
      </c>
      <c r="V3990" s="7">
        <f>Data[[#This Row],[pledged]]*VLOOKUP(Data[[#This Row],[currency]], 'Exchange Rates'!$A$1:$C$14, 3, 0)</f>
        <v>32</v>
      </c>
    </row>
    <row r="3991" spans="1:22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7">
        <f t="shared" si="375"/>
        <v>0</v>
      </c>
      <c r="Q3991" t="str">
        <f t="shared" si="376"/>
        <v>theater</v>
      </c>
      <c r="R3991" t="str">
        <f t="shared" si="377"/>
        <v>plays</v>
      </c>
      <c r="S3991" s="12">
        <f t="shared" si="372"/>
        <v>42286.749780092592</v>
      </c>
      <c r="T3991" s="12">
        <f t="shared" si="373"/>
        <v>42316.791446759264</v>
      </c>
      <c r="U3991" s="7">
        <f>Data[[#This Row],[goal]]*VLOOKUP(Data[[#This Row],[currency]], 'Exchange Rates'!$A$1:$C$14, 3, 0)</f>
        <v>3000</v>
      </c>
      <c r="V3991" s="7">
        <f>Data[[#This Row],[pledged]]*VLOOKUP(Data[[#This Row],[currency]], 'Exchange Rates'!$A$1:$C$14, 3, 0)</f>
        <v>0</v>
      </c>
    </row>
    <row r="3992" spans="1:22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 s="7">
        <f t="shared" si="375"/>
        <v>23</v>
      </c>
      <c r="Q3992" t="str">
        <f t="shared" si="376"/>
        <v>theater</v>
      </c>
      <c r="R3992" t="str">
        <f t="shared" si="377"/>
        <v>plays</v>
      </c>
      <c r="S3992" s="12">
        <f t="shared" si="372"/>
        <v>42401.672372685185</v>
      </c>
      <c r="T3992" s="12">
        <f t="shared" si="373"/>
        <v>42431.672372685185</v>
      </c>
      <c r="U3992" s="7">
        <f>Data[[#This Row],[goal]]*VLOOKUP(Data[[#This Row],[currency]], 'Exchange Rates'!$A$1:$C$14, 3, 0)</f>
        <v>1270.5</v>
      </c>
      <c r="V3992" s="7">
        <f>Data[[#This Row],[pledged]]*VLOOKUP(Data[[#This Row],[currency]], 'Exchange Rates'!$A$1:$C$14, 3, 0)</f>
        <v>53.13</v>
      </c>
    </row>
    <row r="3993" spans="1:22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 s="7">
        <f t="shared" si="375"/>
        <v>100</v>
      </c>
      <c r="Q3993" t="str">
        <f t="shared" si="376"/>
        <v>theater</v>
      </c>
      <c r="R3993" t="str">
        <f t="shared" si="377"/>
        <v>plays</v>
      </c>
      <c r="S3993" s="12">
        <f t="shared" si="372"/>
        <v>42125.644467592589</v>
      </c>
      <c r="T3993" s="12">
        <f t="shared" si="373"/>
        <v>42155.644467592589</v>
      </c>
      <c r="U3993" s="7">
        <f>Data[[#This Row],[goal]]*VLOOKUP(Data[[#This Row],[currency]], 'Exchange Rates'!$A$1:$C$14, 3, 0)</f>
        <v>500</v>
      </c>
      <c r="V3993" s="7">
        <f>Data[[#This Row],[pledged]]*VLOOKUP(Data[[#This Row],[currency]], 'Exchange Rates'!$A$1:$C$14, 3, 0)</f>
        <v>100</v>
      </c>
    </row>
    <row r="3994" spans="1:22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 s="7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2">
        <f t="shared" si="372"/>
        <v>42289.94049768518</v>
      </c>
      <c r="T3994" s="12">
        <f t="shared" si="373"/>
        <v>42349.982164351852</v>
      </c>
      <c r="U3994" s="7">
        <f>Data[[#This Row],[goal]]*VLOOKUP(Data[[#This Row],[currency]], 'Exchange Rates'!$A$1:$C$14, 3, 0)</f>
        <v>10000</v>
      </c>
      <c r="V3994" s="7">
        <f>Data[[#This Row],[pledged]]*VLOOKUP(Data[[#This Row],[currency]], 'Exchange Rates'!$A$1:$C$14, 3, 0)</f>
        <v>541</v>
      </c>
    </row>
    <row r="3995" spans="1:22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 s="7">
        <f t="shared" si="375"/>
        <v>3</v>
      </c>
      <c r="Q3995" t="str">
        <f t="shared" si="376"/>
        <v>theater</v>
      </c>
      <c r="R3995" t="str">
        <f t="shared" si="377"/>
        <v>plays</v>
      </c>
      <c r="S3995" s="12">
        <f t="shared" si="372"/>
        <v>42107.864722222221</v>
      </c>
      <c r="T3995" s="12">
        <f t="shared" si="373"/>
        <v>42137.864722222221</v>
      </c>
      <c r="U3995" s="7">
        <f>Data[[#This Row],[goal]]*VLOOKUP(Data[[#This Row],[currency]], 'Exchange Rates'!$A$1:$C$14, 3, 0)</f>
        <v>50000</v>
      </c>
      <c r="V3995" s="7">
        <f>Data[[#This Row],[pledged]]*VLOOKUP(Data[[#This Row],[currency]], 'Exchange Rates'!$A$1:$C$14, 3, 0)</f>
        <v>3</v>
      </c>
    </row>
    <row r="3996" spans="1:22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 s="7">
        <f t="shared" si="375"/>
        <v>5</v>
      </c>
      <c r="Q3996" t="str">
        <f t="shared" si="376"/>
        <v>theater</v>
      </c>
      <c r="R3996" t="str">
        <f t="shared" si="377"/>
        <v>plays</v>
      </c>
      <c r="S3996" s="12">
        <f t="shared" si="372"/>
        <v>41809.389930555553</v>
      </c>
      <c r="T3996" s="12">
        <f t="shared" si="373"/>
        <v>41839.389930555553</v>
      </c>
      <c r="U3996" s="7">
        <f>Data[[#This Row],[goal]]*VLOOKUP(Data[[#This Row],[currency]], 'Exchange Rates'!$A$1:$C$14, 3, 0)</f>
        <v>2000</v>
      </c>
      <c r="V3996" s="7">
        <f>Data[[#This Row],[pledged]]*VLOOKUP(Data[[#This Row],[currency]], 'Exchange Rates'!$A$1:$C$14, 3, 0)</f>
        <v>5</v>
      </c>
    </row>
    <row r="3997" spans="1:22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 s="7">
        <f t="shared" si="375"/>
        <v>17.5</v>
      </c>
      <c r="Q3997" t="str">
        <f t="shared" si="376"/>
        <v>theater</v>
      </c>
      <c r="R3997" t="str">
        <f t="shared" si="377"/>
        <v>plays</v>
      </c>
      <c r="S3997" s="12">
        <f t="shared" si="372"/>
        <v>42019.683761574073</v>
      </c>
      <c r="T3997" s="12">
        <f t="shared" si="373"/>
        <v>42049.477083333331</v>
      </c>
      <c r="U3997" s="7">
        <f>Data[[#This Row],[goal]]*VLOOKUP(Data[[#This Row],[currency]], 'Exchange Rates'!$A$1:$C$14, 3, 0)</f>
        <v>154</v>
      </c>
      <c r="V3997" s="7">
        <f>Data[[#This Row],[pledged]]*VLOOKUP(Data[[#This Row],[currency]], 'Exchange Rates'!$A$1:$C$14, 3, 0)</f>
        <v>53.9</v>
      </c>
    </row>
    <row r="3998" spans="1:22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 s="7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2">
        <f t="shared" si="372"/>
        <v>41950.26694444444</v>
      </c>
      <c r="T3998" s="12">
        <f t="shared" si="373"/>
        <v>41963.669444444444</v>
      </c>
      <c r="U3998" s="7">
        <f>Data[[#This Row],[goal]]*VLOOKUP(Data[[#This Row],[currency]], 'Exchange Rates'!$A$1:$C$14, 3, 0)</f>
        <v>3000</v>
      </c>
      <c r="V3998" s="7">
        <f>Data[[#This Row],[pledged]]*VLOOKUP(Data[[#This Row],[currency]], 'Exchange Rates'!$A$1:$C$14, 3, 0)</f>
        <v>497</v>
      </c>
    </row>
    <row r="3999" spans="1:22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7">
        <f t="shared" si="375"/>
        <v>0</v>
      </c>
      <c r="Q3999" t="str">
        <f t="shared" si="376"/>
        <v>theater</v>
      </c>
      <c r="R3999" t="str">
        <f t="shared" si="377"/>
        <v>plays</v>
      </c>
      <c r="S3999" s="12">
        <f t="shared" si="372"/>
        <v>42069.391446759255</v>
      </c>
      <c r="T3999" s="12">
        <f t="shared" si="373"/>
        <v>42099.349780092598</v>
      </c>
      <c r="U3999" s="7">
        <f>Data[[#This Row],[goal]]*VLOOKUP(Data[[#This Row],[currency]], 'Exchange Rates'!$A$1:$C$14, 3, 0)</f>
        <v>2310</v>
      </c>
      <c r="V3999" s="7">
        <f>Data[[#This Row],[pledged]]*VLOOKUP(Data[[#This Row],[currency]], 'Exchange Rates'!$A$1:$C$14, 3, 0)</f>
        <v>0</v>
      </c>
    </row>
    <row r="4000" spans="1:22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 s="7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2">
        <f t="shared" si="372"/>
        <v>42061.963263888887</v>
      </c>
      <c r="T4000" s="12">
        <f t="shared" si="373"/>
        <v>42091.921597222223</v>
      </c>
      <c r="U4000" s="7">
        <f>Data[[#This Row],[goal]]*VLOOKUP(Data[[#This Row],[currency]], 'Exchange Rates'!$A$1:$C$14, 3, 0)</f>
        <v>1250</v>
      </c>
      <c r="V4000" s="7">
        <f>Data[[#This Row],[pledged]]*VLOOKUP(Data[[#This Row],[currency]], 'Exchange Rates'!$A$1:$C$14, 3, 0)</f>
        <v>715</v>
      </c>
    </row>
    <row r="4001" spans="1:22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 s="7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2">
        <f t="shared" si="372"/>
        <v>41842.828680555554</v>
      </c>
      <c r="T4001" s="12">
        <f t="shared" si="373"/>
        <v>41882.827650462961</v>
      </c>
      <c r="U4001" s="7">
        <f>Data[[#This Row],[goal]]*VLOOKUP(Data[[#This Row],[currency]], 'Exchange Rates'!$A$1:$C$14, 3, 0)</f>
        <v>7000</v>
      </c>
      <c r="V4001" s="7">
        <f>Data[[#This Row],[pledged]]*VLOOKUP(Data[[#This Row],[currency]], 'Exchange Rates'!$A$1:$C$14, 3, 0)</f>
        <v>1156</v>
      </c>
    </row>
    <row r="4002" spans="1:22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 s="7">
        <f t="shared" si="375"/>
        <v>10</v>
      </c>
      <c r="Q4002" t="str">
        <f t="shared" si="376"/>
        <v>theater</v>
      </c>
      <c r="R4002" t="str">
        <f t="shared" si="377"/>
        <v>plays</v>
      </c>
      <c r="S4002" s="12">
        <f t="shared" si="372"/>
        <v>42437.64534722222</v>
      </c>
      <c r="T4002" s="12">
        <f t="shared" si="373"/>
        <v>42497.603680555556</v>
      </c>
      <c r="U4002" s="7">
        <f>Data[[#This Row],[goal]]*VLOOKUP(Data[[#This Row],[currency]], 'Exchange Rates'!$A$1:$C$14, 3, 0)</f>
        <v>8000</v>
      </c>
      <c r="V4002" s="7">
        <f>Data[[#This Row],[pledged]]*VLOOKUP(Data[[#This Row],[currency]], 'Exchange Rates'!$A$1:$C$14, 3, 0)</f>
        <v>10</v>
      </c>
    </row>
    <row r="4003" spans="1:22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 s="7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2">
        <f t="shared" si="372"/>
        <v>42775.964212962965</v>
      </c>
      <c r="T4003" s="12">
        <f t="shared" si="373"/>
        <v>42795.791666666672</v>
      </c>
      <c r="U4003" s="7">
        <f>Data[[#This Row],[goal]]*VLOOKUP(Data[[#This Row],[currency]], 'Exchange Rates'!$A$1:$C$14, 3, 0)</f>
        <v>924</v>
      </c>
      <c r="V4003" s="7">
        <f>Data[[#This Row],[pledged]]*VLOOKUP(Data[[#This Row],[currency]], 'Exchange Rates'!$A$1:$C$14, 3, 0)</f>
        <v>348.81</v>
      </c>
    </row>
    <row r="4004" spans="1:22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 s="7">
        <f t="shared" si="375"/>
        <v>5.75</v>
      </c>
      <c r="Q4004" t="str">
        <f t="shared" si="376"/>
        <v>theater</v>
      </c>
      <c r="R4004" t="str">
        <f t="shared" si="377"/>
        <v>plays</v>
      </c>
      <c r="S4004" s="12">
        <f t="shared" si="372"/>
        <v>41879.043530092589</v>
      </c>
      <c r="T4004" s="12">
        <f t="shared" si="373"/>
        <v>41909.043530092589</v>
      </c>
      <c r="U4004" s="7">
        <f>Data[[#This Row],[goal]]*VLOOKUP(Data[[#This Row],[currency]], 'Exchange Rates'!$A$1:$C$14, 3, 0)</f>
        <v>1250</v>
      </c>
      <c r="V4004" s="7">
        <f>Data[[#This Row],[pledged]]*VLOOKUP(Data[[#This Row],[currency]], 'Exchange Rates'!$A$1:$C$14, 3, 0)</f>
        <v>23</v>
      </c>
    </row>
    <row r="4005" spans="1:22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 s="7">
        <f t="shared" si="375"/>
        <v>100.5</v>
      </c>
      <c r="Q4005" t="str">
        <f t="shared" si="376"/>
        <v>theater</v>
      </c>
      <c r="R4005" t="str">
        <f t="shared" si="377"/>
        <v>plays</v>
      </c>
      <c r="S4005" s="12">
        <f t="shared" si="372"/>
        <v>42020.587349537032</v>
      </c>
      <c r="T4005" s="12">
        <f t="shared" si="373"/>
        <v>42050.587349537032</v>
      </c>
      <c r="U4005" s="7">
        <f>Data[[#This Row],[goal]]*VLOOKUP(Data[[#This Row],[currency]], 'Exchange Rates'!$A$1:$C$14, 3, 0)</f>
        <v>2000</v>
      </c>
      <c r="V4005" s="7">
        <f>Data[[#This Row],[pledged]]*VLOOKUP(Data[[#This Row],[currency]], 'Exchange Rates'!$A$1:$C$14, 3, 0)</f>
        <v>201</v>
      </c>
    </row>
    <row r="4006" spans="1:22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 s="7">
        <f t="shared" si="375"/>
        <v>1</v>
      </c>
      <c r="Q4006" t="str">
        <f t="shared" si="376"/>
        <v>theater</v>
      </c>
      <c r="R4006" t="str">
        <f t="shared" si="377"/>
        <v>plays</v>
      </c>
      <c r="S4006" s="12">
        <f t="shared" si="372"/>
        <v>41890.16269675926</v>
      </c>
      <c r="T4006" s="12">
        <f t="shared" si="373"/>
        <v>41920.16269675926</v>
      </c>
      <c r="U4006" s="7">
        <f>Data[[#This Row],[goal]]*VLOOKUP(Data[[#This Row],[currency]], 'Exchange Rates'!$A$1:$C$14, 3, 0)</f>
        <v>500</v>
      </c>
      <c r="V4006" s="7">
        <f>Data[[#This Row],[pledged]]*VLOOKUP(Data[[#This Row],[currency]], 'Exchange Rates'!$A$1:$C$14, 3, 0)</f>
        <v>1</v>
      </c>
    </row>
    <row r="4007" spans="1:22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 s="7">
        <f t="shared" si="375"/>
        <v>20</v>
      </c>
      <c r="Q4007" t="str">
        <f t="shared" si="376"/>
        <v>theater</v>
      </c>
      <c r="R4007" t="str">
        <f t="shared" si="377"/>
        <v>plays</v>
      </c>
      <c r="S4007" s="12">
        <f t="shared" si="372"/>
        <v>41872.807696759257</v>
      </c>
      <c r="T4007" s="12">
        <f t="shared" si="373"/>
        <v>41932.807696759257</v>
      </c>
      <c r="U4007" s="7">
        <f>Data[[#This Row],[goal]]*VLOOKUP(Data[[#This Row],[currency]], 'Exchange Rates'!$A$1:$C$14, 3, 0)</f>
        <v>3000</v>
      </c>
      <c r="V4007" s="7">
        <f>Data[[#This Row],[pledged]]*VLOOKUP(Data[[#This Row],[currency]], 'Exchange Rates'!$A$1:$C$14, 3, 0)</f>
        <v>40</v>
      </c>
    </row>
    <row r="4008" spans="1:22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 s="7">
        <f t="shared" si="375"/>
        <v>2</v>
      </c>
      <c r="Q4008" t="str">
        <f t="shared" si="376"/>
        <v>theater</v>
      </c>
      <c r="R4008" t="str">
        <f t="shared" si="377"/>
        <v>plays</v>
      </c>
      <c r="S4008" s="12">
        <f t="shared" si="372"/>
        <v>42391.772997685184</v>
      </c>
      <c r="T4008" s="12">
        <f t="shared" si="373"/>
        <v>42416.772997685184</v>
      </c>
      <c r="U4008" s="7">
        <f>Data[[#This Row],[goal]]*VLOOKUP(Data[[#This Row],[currency]], 'Exchange Rates'!$A$1:$C$14, 3, 0)</f>
        <v>30000</v>
      </c>
      <c r="V4008" s="7">
        <f>Data[[#This Row],[pledged]]*VLOOKUP(Data[[#This Row],[currency]], 'Exchange Rates'!$A$1:$C$14, 3, 0)</f>
        <v>2</v>
      </c>
    </row>
    <row r="4009" spans="1:22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 s="7">
        <f t="shared" si="375"/>
        <v>5</v>
      </c>
      <c r="Q4009" t="str">
        <f t="shared" si="376"/>
        <v>theater</v>
      </c>
      <c r="R4009" t="str">
        <f t="shared" si="377"/>
        <v>plays</v>
      </c>
      <c r="S4009" s="12">
        <f t="shared" si="372"/>
        <v>41848.772928240738</v>
      </c>
      <c r="T4009" s="12">
        <f t="shared" si="373"/>
        <v>41877.686111111114</v>
      </c>
      <c r="U4009" s="7">
        <f>Data[[#This Row],[goal]]*VLOOKUP(Data[[#This Row],[currency]], 'Exchange Rates'!$A$1:$C$14, 3, 0)</f>
        <v>2000</v>
      </c>
      <c r="V4009" s="7">
        <f>Data[[#This Row],[pledged]]*VLOOKUP(Data[[#This Row],[currency]], 'Exchange Rates'!$A$1:$C$14, 3, 0)</f>
        <v>5</v>
      </c>
    </row>
    <row r="4010" spans="1:22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 s="7">
        <f t="shared" si="375"/>
        <v>15</v>
      </c>
      <c r="Q4010" t="str">
        <f t="shared" si="376"/>
        <v>theater</v>
      </c>
      <c r="R4010" t="str">
        <f t="shared" si="377"/>
        <v>plays</v>
      </c>
      <c r="S4010" s="12">
        <f t="shared" si="372"/>
        <v>42177.964201388888</v>
      </c>
      <c r="T4010" s="12">
        <f t="shared" si="373"/>
        <v>42207.964201388888</v>
      </c>
      <c r="U4010" s="7">
        <f>Data[[#This Row],[goal]]*VLOOKUP(Data[[#This Row],[currency]], 'Exchange Rates'!$A$1:$C$14, 3, 0)</f>
        <v>770</v>
      </c>
      <c r="V4010" s="7">
        <f>Data[[#This Row],[pledged]]*VLOOKUP(Data[[#This Row],[currency]], 'Exchange Rates'!$A$1:$C$14, 3, 0)</f>
        <v>46.2</v>
      </c>
    </row>
    <row r="4011" spans="1:22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 s="7">
        <f t="shared" si="375"/>
        <v>25</v>
      </c>
      <c r="Q4011" t="str">
        <f t="shared" si="376"/>
        <v>theater</v>
      </c>
      <c r="R4011" t="str">
        <f t="shared" si="377"/>
        <v>plays</v>
      </c>
      <c r="S4011" s="12">
        <f t="shared" si="372"/>
        <v>41851.700925925928</v>
      </c>
      <c r="T4011" s="12">
        <f t="shared" si="373"/>
        <v>41891.700925925928</v>
      </c>
      <c r="U4011" s="7">
        <f>Data[[#This Row],[goal]]*VLOOKUP(Data[[#This Row],[currency]], 'Exchange Rates'!$A$1:$C$14, 3, 0)</f>
        <v>1486.1000000000001</v>
      </c>
      <c r="V4011" s="7">
        <f>Data[[#This Row],[pledged]]*VLOOKUP(Data[[#This Row],[currency]], 'Exchange Rates'!$A$1:$C$14, 3, 0)</f>
        <v>57.75</v>
      </c>
    </row>
    <row r="4012" spans="1:22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 s="7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2">
        <f t="shared" si="372"/>
        <v>41921.770439814813</v>
      </c>
      <c r="T4012" s="12">
        <f t="shared" si="373"/>
        <v>41938.770439814813</v>
      </c>
      <c r="U4012" s="7">
        <f>Data[[#This Row],[goal]]*VLOOKUP(Data[[#This Row],[currency]], 'Exchange Rates'!$A$1:$C$14, 3, 0)</f>
        <v>7200</v>
      </c>
      <c r="V4012" s="7">
        <f>Data[[#This Row],[pledged]]*VLOOKUP(Data[[#This Row],[currency]], 'Exchange Rates'!$A$1:$C$14, 3, 0)</f>
        <v>1742</v>
      </c>
    </row>
    <row r="4013" spans="1:22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 s="7">
        <f t="shared" si="375"/>
        <v>4.75</v>
      </c>
      <c r="Q4013" t="str">
        <f t="shared" si="376"/>
        <v>theater</v>
      </c>
      <c r="R4013" t="str">
        <f t="shared" si="377"/>
        <v>plays</v>
      </c>
      <c r="S4013" s="12">
        <f t="shared" si="372"/>
        <v>42002.54488425926</v>
      </c>
      <c r="T4013" s="12">
        <f t="shared" si="373"/>
        <v>42032.54488425926</v>
      </c>
      <c r="U4013" s="7">
        <f>Data[[#This Row],[goal]]*VLOOKUP(Data[[#This Row],[currency]], 'Exchange Rates'!$A$1:$C$14, 3, 0)</f>
        <v>192.5</v>
      </c>
      <c r="V4013" s="7">
        <f>Data[[#This Row],[pledged]]*VLOOKUP(Data[[#This Row],[currency]], 'Exchange Rates'!$A$1:$C$14, 3, 0)</f>
        <v>14.63</v>
      </c>
    </row>
    <row r="4014" spans="1:22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7">
        <f t="shared" si="375"/>
        <v>0</v>
      </c>
      <c r="Q4014" t="str">
        <f t="shared" si="376"/>
        <v>theater</v>
      </c>
      <c r="R4014" t="str">
        <f t="shared" si="377"/>
        <v>plays</v>
      </c>
      <c r="S4014" s="12">
        <f t="shared" si="372"/>
        <v>42096.544548611113</v>
      </c>
      <c r="T4014" s="12">
        <f t="shared" si="373"/>
        <v>42126.544548611113</v>
      </c>
      <c r="U4014" s="7">
        <f>Data[[#This Row],[goal]]*VLOOKUP(Data[[#This Row],[currency]], 'Exchange Rates'!$A$1:$C$14, 3, 0)</f>
        <v>442.75</v>
      </c>
      <c r="V4014" s="7">
        <f>Data[[#This Row],[pledged]]*VLOOKUP(Data[[#This Row],[currency]], 'Exchange Rates'!$A$1:$C$14, 3, 0)</f>
        <v>0</v>
      </c>
    </row>
    <row r="4015" spans="1:22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 s="7">
        <f t="shared" si="375"/>
        <v>13</v>
      </c>
      <c r="Q4015" t="str">
        <f t="shared" si="376"/>
        <v>theater</v>
      </c>
      <c r="R4015" t="str">
        <f t="shared" si="377"/>
        <v>plays</v>
      </c>
      <c r="S4015" s="12">
        <f t="shared" si="372"/>
        <v>42021.301192129627</v>
      </c>
      <c r="T4015" s="12">
        <f t="shared" si="373"/>
        <v>42051.301192129627</v>
      </c>
      <c r="U4015" s="7">
        <f>Data[[#This Row],[goal]]*VLOOKUP(Data[[#This Row],[currency]], 'Exchange Rates'!$A$1:$C$14, 3, 0)</f>
        <v>2000</v>
      </c>
      <c r="V4015" s="7">
        <f>Data[[#This Row],[pledged]]*VLOOKUP(Data[[#This Row],[currency]], 'Exchange Rates'!$A$1:$C$14, 3, 0)</f>
        <v>26</v>
      </c>
    </row>
    <row r="4016" spans="1:22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7">
        <f t="shared" si="375"/>
        <v>0</v>
      </c>
      <c r="Q4016" t="str">
        <f t="shared" si="376"/>
        <v>theater</v>
      </c>
      <c r="R4016" t="str">
        <f t="shared" si="377"/>
        <v>plays</v>
      </c>
      <c r="S4016" s="12">
        <f t="shared" si="372"/>
        <v>42419.246168981481</v>
      </c>
      <c r="T4016" s="12">
        <f t="shared" si="373"/>
        <v>42434.246168981481</v>
      </c>
      <c r="U4016" s="7">
        <f>Data[[#This Row],[goal]]*VLOOKUP(Data[[#This Row],[currency]], 'Exchange Rates'!$A$1:$C$14, 3, 0)</f>
        <v>9000</v>
      </c>
      <c r="V4016" s="7">
        <f>Data[[#This Row],[pledged]]*VLOOKUP(Data[[#This Row],[currency]], 'Exchange Rates'!$A$1:$C$14, 3, 0)</f>
        <v>0</v>
      </c>
    </row>
    <row r="4017" spans="1:22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 s="7">
        <f t="shared" si="375"/>
        <v>1</v>
      </c>
      <c r="Q4017" t="str">
        <f t="shared" si="376"/>
        <v>theater</v>
      </c>
      <c r="R4017" t="str">
        <f t="shared" si="377"/>
        <v>plays</v>
      </c>
      <c r="S4017" s="12">
        <f t="shared" si="372"/>
        <v>42174.780821759254</v>
      </c>
      <c r="T4017" s="12">
        <f t="shared" si="373"/>
        <v>42204.780821759254</v>
      </c>
      <c r="U4017" s="7">
        <f>Data[[#This Row],[goal]]*VLOOKUP(Data[[#This Row],[currency]], 'Exchange Rates'!$A$1:$C$14, 3, 0)</f>
        <v>7000</v>
      </c>
      <c r="V4017" s="7">
        <f>Data[[#This Row],[pledged]]*VLOOKUP(Data[[#This Row],[currency]], 'Exchange Rates'!$A$1:$C$14, 3, 0)</f>
        <v>1</v>
      </c>
    </row>
    <row r="4018" spans="1:22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 s="7">
        <f t="shared" si="375"/>
        <v>10</v>
      </c>
      <c r="Q4018" t="str">
        <f t="shared" si="376"/>
        <v>theater</v>
      </c>
      <c r="R4018" t="str">
        <f t="shared" si="377"/>
        <v>plays</v>
      </c>
      <c r="S4018" s="12">
        <f t="shared" si="372"/>
        <v>41869.872685185182</v>
      </c>
      <c r="T4018" s="12">
        <f t="shared" si="373"/>
        <v>41899.872685185182</v>
      </c>
      <c r="U4018" s="7">
        <f>Data[[#This Row],[goal]]*VLOOKUP(Data[[#This Row],[currency]], 'Exchange Rates'!$A$1:$C$14, 3, 0)</f>
        <v>385</v>
      </c>
      <c r="V4018" s="7">
        <f>Data[[#This Row],[pledged]]*VLOOKUP(Data[[#This Row],[currency]], 'Exchange Rates'!$A$1:$C$14, 3, 0)</f>
        <v>53.9</v>
      </c>
    </row>
    <row r="4019" spans="1:22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 s="7">
        <f t="shared" si="375"/>
        <v>52.5</v>
      </c>
      <c r="Q4019" t="str">
        <f t="shared" si="376"/>
        <v>theater</v>
      </c>
      <c r="R4019" t="str">
        <f t="shared" si="377"/>
        <v>plays</v>
      </c>
      <c r="S4019" s="12">
        <f t="shared" si="372"/>
        <v>41856.672152777777</v>
      </c>
      <c r="T4019" s="12">
        <f t="shared" si="373"/>
        <v>41886.672152777777</v>
      </c>
      <c r="U4019" s="7">
        <f>Data[[#This Row],[goal]]*VLOOKUP(Data[[#This Row],[currency]], 'Exchange Rates'!$A$1:$C$14, 3, 0)</f>
        <v>10000</v>
      </c>
      <c r="V4019" s="7">
        <f>Data[[#This Row],[pledged]]*VLOOKUP(Data[[#This Row],[currency]], 'Exchange Rates'!$A$1:$C$14, 3, 0)</f>
        <v>105</v>
      </c>
    </row>
    <row r="4020" spans="1:22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 s="7">
        <f t="shared" si="375"/>
        <v>32.5</v>
      </c>
      <c r="Q4020" t="str">
        <f t="shared" si="376"/>
        <v>theater</v>
      </c>
      <c r="R4020" t="str">
        <f t="shared" si="377"/>
        <v>plays</v>
      </c>
      <c r="S4020" s="12">
        <f t="shared" si="372"/>
        <v>42620.91097222222</v>
      </c>
      <c r="T4020" s="12">
        <f t="shared" si="373"/>
        <v>42650.91097222222</v>
      </c>
      <c r="U4020" s="7">
        <f>Data[[#This Row],[goal]]*VLOOKUP(Data[[#This Row],[currency]], 'Exchange Rates'!$A$1:$C$14, 3, 0)</f>
        <v>1155</v>
      </c>
      <c r="V4020" s="7">
        <f>Data[[#This Row],[pledged]]*VLOOKUP(Data[[#This Row],[currency]], 'Exchange Rates'!$A$1:$C$14, 3, 0)</f>
        <v>100.10000000000001</v>
      </c>
    </row>
    <row r="4021" spans="1:22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 s="7">
        <f t="shared" si="375"/>
        <v>7.25</v>
      </c>
      <c r="Q4021" t="str">
        <f t="shared" si="376"/>
        <v>theater</v>
      </c>
      <c r="R4021" t="str">
        <f t="shared" si="377"/>
        <v>plays</v>
      </c>
      <c r="S4021" s="12">
        <f t="shared" si="372"/>
        <v>42417.675879629634</v>
      </c>
      <c r="T4021" s="12">
        <f t="shared" si="373"/>
        <v>42475.686111111107</v>
      </c>
      <c r="U4021" s="7">
        <f>Data[[#This Row],[goal]]*VLOOKUP(Data[[#This Row],[currency]], 'Exchange Rates'!$A$1:$C$14, 3, 0)</f>
        <v>3500</v>
      </c>
      <c r="V4021" s="7">
        <f>Data[[#This Row],[pledged]]*VLOOKUP(Data[[#This Row],[currency]], 'Exchange Rates'!$A$1:$C$14, 3, 0)</f>
        <v>29</v>
      </c>
    </row>
    <row r="4022" spans="1:22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 s="7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2">
        <f t="shared" si="372"/>
        <v>42057.190960648149</v>
      </c>
      <c r="T4022" s="12">
        <f t="shared" si="373"/>
        <v>42087.149293981478</v>
      </c>
      <c r="U4022" s="7">
        <f>Data[[#This Row],[goal]]*VLOOKUP(Data[[#This Row],[currency]], 'Exchange Rates'!$A$1:$C$14, 3, 0)</f>
        <v>600</v>
      </c>
      <c r="V4022" s="7">
        <f>Data[[#This Row],[pledged]]*VLOOKUP(Data[[#This Row],[currency]], 'Exchange Rates'!$A$1:$C$14, 3, 0)</f>
        <v>100</v>
      </c>
    </row>
    <row r="4023" spans="1:22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 s="7">
        <f t="shared" si="375"/>
        <v>62.5</v>
      </c>
      <c r="Q4023" t="str">
        <f t="shared" si="376"/>
        <v>theater</v>
      </c>
      <c r="R4023" t="str">
        <f t="shared" si="377"/>
        <v>plays</v>
      </c>
      <c r="S4023" s="12">
        <f t="shared" si="372"/>
        <v>41878.911550925928</v>
      </c>
      <c r="T4023" s="12">
        <f t="shared" si="373"/>
        <v>41938.911550925928</v>
      </c>
      <c r="U4023" s="7">
        <f>Data[[#This Row],[goal]]*VLOOKUP(Data[[#This Row],[currency]], 'Exchange Rates'!$A$1:$C$14, 3, 0)</f>
        <v>15000</v>
      </c>
      <c r="V4023" s="7">
        <f>Data[[#This Row],[pledged]]*VLOOKUP(Data[[#This Row],[currency]], 'Exchange Rates'!$A$1:$C$14, 3, 0)</f>
        <v>125</v>
      </c>
    </row>
    <row r="4024" spans="1:22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 s="7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2">
        <f t="shared" si="372"/>
        <v>41990.584108796291</v>
      </c>
      <c r="T4024" s="12">
        <f t="shared" si="373"/>
        <v>42036.120833333334</v>
      </c>
      <c r="U4024" s="7">
        <f>Data[[#This Row],[goal]]*VLOOKUP(Data[[#This Row],[currency]], 'Exchange Rates'!$A$1:$C$14, 3, 0)</f>
        <v>18000</v>
      </c>
      <c r="V4024" s="7">
        <f>Data[[#This Row],[pledged]]*VLOOKUP(Data[[#This Row],[currency]], 'Exchange Rates'!$A$1:$C$14, 3, 0)</f>
        <v>12521</v>
      </c>
    </row>
    <row r="4025" spans="1:22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7">
        <f t="shared" si="375"/>
        <v>0</v>
      </c>
      <c r="Q4025" t="str">
        <f t="shared" si="376"/>
        <v>theater</v>
      </c>
      <c r="R4025" t="str">
        <f t="shared" si="377"/>
        <v>plays</v>
      </c>
      <c r="S4025" s="12">
        <f t="shared" si="372"/>
        <v>42408.999571759254</v>
      </c>
      <c r="T4025" s="12">
        <f t="shared" si="373"/>
        <v>42453.957905092597</v>
      </c>
      <c r="U4025" s="7">
        <f>Data[[#This Row],[goal]]*VLOOKUP(Data[[#This Row],[currency]], 'Exchange Rates'!$A$1:$C$14, 3, 0)</f>
        <v>7000</v>
      </c>
      <c r="V4025" s="7">
        <f>Data[[#This Row],[pledged]]*VLOOKUP(Data[[#This Row],[currency]], 'Exchange Rates'!$A$1:$C$14, 3, 0)</f>
        <v>0</v>
      </c>
    </row>
    <row r="4026" spans="1:22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 s="7">
        <f t="shared" si="375"/>
        <v>10</v>
      </c>
      <c r="Q4026" t="str">
        <f t="shared" si="376"/>
        <v>theater</v>
      </c>
      <c r="R4026" t="str">
        <f t="shared" si="377"/>
        <v>plays</v>
      </c>
      <c r="S4026" s="12">
        <f t="shared" si="372"/>
        <v>42217.670104166667</v>
      </c>
      <c r="T4026" s="12">
        <f t="shared" si="373"/>
        <v>42247.670104166667</v>
      </c>
      <c r="U4026" s="7">
        <f>Data[[#This Row],[goal]]*VLOOKUP(Data[[#This Row],[currency]], 'Exchange Rates'!$A$1:$C$14, 3, 0)</f>
        <v>800</v>
      </c>
      <c r="V4026" s="7">
        <f>Data[[#This Row],[pledged]]*VLOOKUP(Data[[#This Row],[currency]], 'Exchange Rates'!$A$1:$C$14, 3, 0)</f>
        <v>10</v>
      </c>
    </row>
    <row r="4027" spans="1:22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 s="7">
        <f t="shared" si="375"/>
        <v>62.5</v>
      </c>
      <c r="Q4027" t="str">
        <f t="shared" si="376"/>
        <v>theater</v>
      </c>
      <c r="R4027" t="str">
        <f t="shared" si="377"/>
        <v>plays</v>
      </c>
      <c r="S4027" s="12">
        <f t="shared" si="372"/>
        <v>42151.237685185188</v>
      </c>
      <c r="T4027" s="12">
        <f t="shared" si="373"/>
        <v>42211.237685185188</v>
      </c>
      <c r="U4027" s="7">
        <f>Data[[#This Row],[goal]]*VLOOKUP(Data[[#This Row],[currency]], 'Exchange Rates'!$A$1:$C$14, 3, 0)</f>
        <v>4200</v>
      </c>
      <c r="V4027" s="7">
        <f>Data[[#This Row],[pledged]]*VLOOKUP(Data[[#This Row],[currency]], 'Exchange Rates'!$A$1:$C$14, 3, 0)</f>
        <v>210</v>
      </c>
    </row>
    <row r="4028" spans="1:22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7">
        <f t="shared" si="375"/>
        <v>0</v>
      </c>
      <c r="Q4028" t="str">
        <f t="shared" si="376"/>
        <v>theater</v>
      </c>
      <c r="R4028" t="str">
        <f t="shared" si="377"/>
        <v>plays</v>
      </c>
      <c r="S4028" s="12">
        <f t="shared" si="372"/>
        <v>42282.655543981484</v>
      </c>
      <c r="T4028" s="12">
        <f t="shared" si="373"/>
        <v>42342.697210648148</v>
      </c>
      <c r="U4028" s="7">
        <f>Data[[#This Row],[goal]]*VLOOKUP(Data[[#This Row],[currency]], 'Exchange Rates'!$A$1:$C$14, 3, 0)</f>
        <v>4000</v>
      </c>
      <c r="V4028" s="7">
        <f>Data[[#This Row],[pledged]]*VLOOKUP(Data[[#This Row],[currency]], 'Exchange Rates'!$A$1:$C$14, 3, 0)</f>
        <v>0</v>
      </c>
    </row>
    <row r="4029" spans="1:22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 s="7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2">
        <f t="shared" si="372"/>
        <v>42768.97084490741</v>
      </c>
      <c r="T4029" s="12">
        <f t="shared" si="373"/>
        <v>42789.041666666672</v>
      </c>
      <c r="U4029" s="7">
        <f>Data[[#This Row],[goal]]*VLOOKUP(Data[[#This Row],[currency]], 'Exchange Rates'!$A$1:$C$14, 3, 0)</f>
        <v>3000</v>
      </c>
      <c r="V4029" s="7">
        <f>Data[[#This Row],[pledged]]*VLOOKUP(Data[[#This Row],[currency]], 'Exchange Rates'!$A$1:$C$14, 3, 0)</f>
        <v>215</v>
      </c>
    </row>
    <row r="4030" spans="1:22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 s="7">
        <f t="shared" si="375"/>
        <v>51</v>
      </c>
      <c r="Q4030" t="str">
        <f t="shared" si="376"/>
        <v>theater</v>
      </c>
      <c r="R4030" t="str">
        <f t="shared" si="377"/>
        <v>plays</v>
      </c>
      <c r="S4030" s="12">
        <f t="shared" si="372"/>
        <v>41765.938657407409</v>
      </c>
      <c r="T4030" s="12">
        <f t="shared" si="373"/>
        <v>41795.938657407409</v>
      </c>
      <c r="U4030" s="7">
        <f>Data[[#This Row],[goal]]*VLOOKUP(Data[[#This Row],[currency]], 'Exchange Rates'!$A$1:$C$14, 3, 0)</f>
        <v>2000</v>
      </c>
      <c r="V4030" s="7">
        <f>Data[[#This Row],[pledged]]*VLOOKUP(Data[[#This Row],[currency]], 'Exchange Rates'!$A$1:$C$14, 3, 0)</f>
        <v>561</v>
      </c>
    </row>
    <row r="4031" spans="1:22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7">
        <f t="shared" si="375"/>
        <v>0</v>
      </c>
      <c r="Q4031" t="str">
        <f t="shared" si="376"/>
        <v>theater</v>
      </c>
      <c r="R4031" t="str">
        <f t="shared" si="377"/>
        <v>plays</v>
      </c>
      <c r="S4031" s="12">
        <f t="shared" si="372"/>
        <v>42322.025115740747</v>
      </c>
      <c r="T4031" s="12">
        <f t="shared" si="373"/>
        <v>42352.025115740747</v>
      </c>
      <c r="U4031" s="7">
        <f>Data[[#This Row],[goal]]*VLOOKUP(Data[[#This Row],[currency]], 'Exchange Rates'!$A$1:$C$14, 3, 0)</f>
        <v>20000</v>
      </c>
      <c r="V4031" s="7">
        <f>Data[[#This Row],[pledged]]*VLOOKUP(Data[[#This Row],[currency]], 'Exchange Rates'!$A$1:$C$14, 3, 0)</f>
        <v>0</v>
      </c>
    </row>
    <row r="4032" spans="1:22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 s="7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2">
        <f t="shared" si="372"/>
        <v>42374.655081018514</v>
      </c>
      <c r="T4032" s="12">
        <f t="shared" si="373"/>
        <v>42403.784027777772</v>
      </c>
      <c r="U4032" s="7">
        <f>Data[[#This Row],[goal]]*VLOOKUP(Data[[#This Row],[currency]], 'Exchange Rates'!$A$1:$C$14, 3, 0)</f>
        <v>2500</v>
      </c>
      <c r="V4032" s="7">
        <f>Data[[#This Row],[pledged]]*VLOOKUP(Data[[#This Row],[currency]], 'Exchange Rates'!$A$1:$C$14, 3, 0)</f>
        <v>400</v>
      </c>
    </row>
    <row r="4033" spans="1:22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7">
        <f t="shared" si="375"/>
        <v>0</v>
      </c>
      <c r="Q4033" t="str">
        <f t="shared" si="376"/>
        <v>theater</v>
      </c>
      <c r="R4033" t="str">
        <f t="shared" si="377"/>
        <v>plays</v>
      </c>
      <c r="S4033" s="12">
        <f t="shared" si="372"/>
        <v>41941.585231481484</v>
      </c>
      <c r="T4033" s="12">
        <f t="shared" si="373"/>
        <v>41991.626898148148</v>
      </c>
      <c r="U4033" s="7">
        <f>Data[[#This Row],[goal]]*VLOOKUP(Data[[#This Row],[currency]], 'Exchange Rates'!$A$1:$C$14, 3, 0)</f>
        <v>5000</v>
      </c>
      <c r="V4033" s="7">
        <f>Data[[#This Row],[pledged]]*VLOOKUP(Data[[#This Row],[currency]], 'Exchange Rates'!$A$1:$C$14, 3, 0)</f>
        <v>0</v>
      </c>
    </row>
    <row r="4034" spans="1:22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 s="7">
        <f t="shared" si="375"/>
        <v>59</v>
      </c>
      <c r="Q4034" t="str">
        <f t="shared" si="376"/>
        <v>theater</v>
      </c>
      <c r="R4034" t="str">
        <f t="shared" si="377"/>
        <v>plays</v>
      </c>
      <c r="S4034" s="12">
        <f t="shared" ref="S4034:S4097" si="378">(((J4034/60)/60)/24)+DATE(1970,1,1)</f>
        <v>42293.809212962966</v>
      </c>
      <c r="T4034" s="12">
        <f t="shared" ref="T4034:T4097" si="379">(((I4034/60)/60)/24)+DATE(1970,1,1)</f>
        <v>42353.85087962963</v>
      </c>
      <c r="U4034" s="7">
        <f>Data[[#This Row],[goal]]*VLOOKUP(Data[[#This Row],[currency]], 'Exchange Rates'!$A$1:$C$14, 3, 0)</f>
        <v>6048</v>
      </c>
      <c r="V4034" s="7">
        <f>Data[[#This Row],[pledged]]*VLOOKUP(Data[[#This Row],[currency]], 'Exchange Rates'!$A$1:$C$14, 3, 0)</f>
        <v>413</v>
      </c>
    </row>
    <row r="4035" spans="1:22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 s="7">
        <f t="shared" ref="P4035:P4098" si="381">IF(L4035 = 0, 0, E4035/L4035)</f>
        <v>65.340319148936175</v>
      </c>
      <c r="Q4035" t="str">
        <f t="shared" ref="Q4035:Q4098" si="382">MID(N4035, 1, FIND("/", N4035)-1)</f>
        <v>theater</v>
      </c>
      <c r="R4035" t="str">
        <f t="shared" ref="R4035:R4098" si="383">MID(N4035,  FIND("/", N4035)+1, 100)</f>
        <v>plays</v>
      </c>
      <c r="S4035" s="12">
        <f t="shared" si="378"/>
        <v>42614.268796296295</v>
      </c>
      <c r="T4035" s="12">
        <f t="shared" si="379"/>
        <v>42645.375</v>
      </c>
      <c r="U4035" s="7">
        <f>Data[[#This Row],[goal]]*VLOOKUP(Data[[#This Row],[currency]], 'Exchange Rates'!$A$1:$C$14, 3, 0)</f>
        <v>18403</v>
      </c>
      <c r="V4035" s="7">
        <f>Data[[#This Row],[pledged]]*VLOOKUP(Data[[#This Row],[currency]], 'Exchange Rates'!$A$1:$C$14, 3, 0)</f>
        <v>4729.3323</v>
      </c>
    </row>
    <row r="4036" spans="1:22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 s="7">
        <f t="shared" si="381"/>
        <v>100</v>
      </c>
      <c r="Q4036" t="str">
        <f t="shared" si="382"/>
        <v>theater</v>
      </c>
      <c r="R4036" t="str">
        <f t="shared" si="383"/>
        <v>plays</v>
      </c>
      <c r="S4036" s="12">
        <f t="shared" si="378"/>
        <v>42067.947337962964</v>
      </c>
      <c r="T4036" s="12">
        <f t="shared" si="379"/>
        <v>42097.905671296292</v>
      </c>
      <c r="U4036" s="7">
        <f>Data[[#This Row],[goal]]*VLOOKUP(Data[[#This Row],[currency]], 'Exchange Rates'!$A$1:$C$14, 3, 0)</f>
        <v>13500</v>
      </c>
      <c r="V4036" s="7">
        <f>Data[[#This Row],[pledged]]*VLOOKUP(Data[[#This Row],[currency]], 'Exchange Rates'!$A$1:$C$14, 3, 0)</f>
        <v>200</v>
      </c>
    </row>
    <row r="4037" spans="1:22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 s="7">
        <f t="shared" si="381"/>
        <v>147.4</v>
      </c>
      <c r="Q4037" t="str">
        <f t="shared" si="382"/>
        <v>theater</v>
      </c>
      <c r="R4037" t="str">
        <f t="shared" si="383"/>
        <v>plays</v>
      </c>
      <c r="S4037" s="12">
        <f t="shared" si="378"/>
        <v>41903.882951388885</v>
      </c>
      <c r="T4037" s="12">
        <f t="shared" si="379"/>
        <v>41933.882951388885</v>
      </c>
      <c r="U4037" s="7">
        <f>Data[[#This Row],[goal]]*VLOOKUP(Data[[#This Row],[currency]], 'Exchange Rates'!$A$1:$C$14, 3, 0)</f>
        <v>10000</v>
      </c>
      <c r="V4037" s="7">
        <f>Data[[#This Row],[pledged]]*VLOOKUP(Data[[#This Row],[currency]], 'Exchange Rates'!$A$1:$C$14, 3, 0)</f>
        <v>3685</v>
      </c>
    </row>
    <row r="4038" spans="1:22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 s="7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2">
        <f t="shared" si="378"/>
        <v>41804.937083333331</v>
      </c>
      <c r="T4038" s="12">
        <f t="shared" si="379"/>
        <v>41821.9375</v>
      </c>
      <c r="U4038" s="7">
        <f>Data[[#This Row],[goal]]*VLOOKUP(Data[[#This Row],[currency]], 'Exchange Rates'!$A$1:$C$14, 3, 0)</f>
        <v>6000</v>
      </c>
      <c r="V4038" s="7">
        <f>Data[[#This Row],[pledged]]*VLOOKUP(Data[[#This Row],[currency]], 'Exchange Rates'!$A$1:$C$14, 3, 0)</f>
        <v>2823</v>
      </c>
    </row>
    <row r="4039" spans="1:22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 s="7">
        <f t="shared" si="381"/>
        <v>40</v>
      </c>
      <c r="Q4039" t="str">
        <f t="shared" si="382"/>
        <v>theater</v>
      </c>
      <c r="R4039" t="str">
        <f t="shared" si="383"/>
        <v>plays</v>
      </c>
      <c r="S4039" s="12">
        <f t="shared" si="378"/>
        <v>42497.070775462969</v>
      </c>
      <c r="T4039" s="12">
        <f t="shared" si="379"/>
        <v>42514.600694444445</v>
      </c>
      <c r="U4039" s="7">
        <f>Data[[#This Row],[goal]]*VLOOKUP(Data[[#This Row],[currency]], 'Exchange Rates'!$A$1:$C$14, 3, 0)</f>
        <v>700</v>
      </c>
      <c r="V4039" s="7">
        <f>Data[[#This Row],[pledged]]*VLOOKUP(Data[[#This Row],[currency]], 'Exchange Rates'!$A$1:$C$14, 3, 0)</f>
        <v>80</v>
      </c>
    </row>
    <row r="4040" spans="1:22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 s="7">
        <f t="shared" si="381"/>
        <v>75.25</v>
      </c>
      <c r="Q4040" t="str">
        <f t="shared" si="382"/>
        <v>theater</v>
      </c>
      <c r="R4040" t="str">
        <f t="shared" si="383"/>
        <v>plays</v>
      </c>
      <c r="S4040" s="12">
        <f t="shared" si="378"/>
        <v>41869.798726851855</v>
      </c>
      <c r="T4040" s="12">
        <f t="shared" si="379"/>
        <v>41929.798726851855</v>
      </c>
      <c r="U4040" s="7">
        <f>Data[[#This Row],[goal]]*VLOOKUP(Data[[#This Row],[currency]], 'Exchange Rates'!$A$1:$C$14, 3, 0)</f>
        <v>2500</v>
      </c>
      <c r="V4040" s="7">
        <f>Data[[#This Row],[pledged]]*VLOOKUP(Data[[#This Row],[currency]], 'Exchange Rates'!$A$1:$C$14, 3, 0)</f>
        <v>301</v>
      </c>
    </row>
    <row r="4041" spans="1:22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 s="7">
        <f t="shared" si="381"/>
        <v>60</v>
      </c>
      <c r="Q4041" t="str">
        <f t="shared" si="382"/>
        <v>theater</v>
      </c>
      <c r="R4041" t="str">
        <f t="shared" si="383"/>
        <v>plays</v>
      </c>
      <c r="S4041" s="12">
        <f t="shared" si="378"/>
        <v>42305.670914351853</v>
      </c>
      <c r="T4041" s="12">
        <f t="shared" si="379"/>
        <v>42339.249305555553</v>
      </c>
      <c r="U4041" s="7">
        <f>Data[[#This Row],[goal]]*VLOOKUP(Data[[#This Row],[currency]], 'Exchange Rates'!$A$1:$C$14, 3, 0)</f>
        <v>500</v>
      </c>
      <c r="V4041" s="7">
        <f>Data[[#This Row],[pledged]]*VLOOKUP(Data[[#This Row],[currency]], 'Exchange Rates'!$A$1:$C$14, 3, 0)</f>
        <v>300</v>
      </c>
    </row>
    <row r="4042" spans="1:22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 s="7">
        <f t="shared" si="381"/>
        <v>1250</v>
      </c>
      <c r="Q4042" t="str">
        <f t="shared" si="382"/>
        <v>theater</v>
      </c>
      <c r="R4042" t="str">
        <f t="shared" si="383"/>
        <v>plays</v>
      </c>
      <c r="S4042" s="12">
        <f t="shared" si="378"/>
        <v>42144.231527777782</v>
      </c>
      <c r="T4042" s="12">
        <f t="shared" si="379"/>
        <v>42203.125</v>
      </c>
      <c r="U4042" s="7">
        <f>Data[[#This Row],[goal]]*VLOOKUP(Data[[#This Row],[currency]], 'Exchange Rates'!$A$1:$C$14, 3, 0)</f>
        <v>8000</v>
      </c>
      <c r="V4042" s="7">
        <f>Data[[#This Row],[pledged]]*VLOOKUP(Data[[#This Row],[currency]], 'Exchange Rates'!$A$1:$C$14, 3, 0)</f>
        <v>2500</v>
      </c>
    </row>
    <row r="4043" spans="1:22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 s="7">
        <f t="shared" si="381"/>
        <v>10.5</v>
      </c>
      <c r="Q4043" t="str">
        <f t="shared" si="382"/>
        <v>theater</v>
      </c>
      <c r="R4043" t="str">
        <f t="shared" si="383"/>
        <v>plays</v>
      </c>
      <c r="S4043" s="12">
        <f t="shared" si="378"/>
        <v>42559.474004629628</v>
      </c>
      <c r="T4043" s="12">
        <f t="shared" si="379"/>
        <v>42619.474004629628</v>
      </c>
      <c r="U4043" s="7">
        <f>Data[[#This Row],[goal]]*VLOOKUP(Data[[#This Row],[currency]], 'Exchange Rates'!$A$1:$C$14, 3, 0)</f>
        <v>3850</v>
      </c>
      <c r="V4043" s="7">
        <f>Data[[#This Row],[pledged]]*VLOOKUP(Data[[#This Row],[currency]], 'Exchange Rates'!$A$1:$C$14, 3, 0)</f>
        <v>16.170000000000002</v>
      </c>
    </row>
    <row r="4044" spans="1:22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 s="7">
        <f t="shared" si="381"/>
        <v>7</v>
      </c>
      <c r="Q4044" t="str">
        <f t="shared" si="382"/>
        <v>theater</v>
      </c>
      <c r="R4044" t="str">
        <f t="shared" si="383"/>
        <v>plays</v>
      </c>
      <c r="S4044" s="12">
        <f t="shared" si="378"/>
        <v>41995.084074074075</v>
      </c>
      <c r="T4044" s="12">
        <f t="shared" si="379"/>
        <v>42024.802777777775</v>
      </c>
      <c r="U4044" s="7">
        <f>Data[[#This Row],[goal]]*VLOOKUP(Data[[#This Row],[currency]], 'Exchange Rates'!$A$1:$C$14, 3, 0)</f>
        <v>10000</v>
      </c>
      <c r="V4044" s="7">
        <f>Data[[#This Row],[pledged]]*VLOOKUP(Data[[#This Row],[currency]], 'Exchange Rates'!$A$1:$C$14, 3, 0)</f>
        <v>21</v>
      </c>
    </row>
    <row r="4045" spans="1:22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7">
        <f t="shared" si="381"/>
        <v>0</v>
      </c>
      <c r="Q4045" t="str">
        <f t="shared" si="382"/>
        <v>theater</v>
      </c>
      <c r="R4045" t="str">
        <f t="shared" si="383"/>
        <v>plays</v>
      </c>
      <c r="S4045" s="12">
        <f t="shared" si="378"/>
        <v>41948.957465277781</v>
      </c>
      <c r="T4045" s="12">
        <f t="shared" si="379"/>
        <v>41963.957465277781</v>
      </c>
      <c r="U4045" s="7">
        <f>Data[[#This Row],[goal]]*VLOOKUP(Data[[#This Row],[currency]], 'Exchange Rates'!$A$1:$C$14, 3, 0)</f>
        <v>396</v>
      </c>
      <c r="V4045" s="7">
        <f>Data[[#This Row],[pledged]]*VLOOKUP(Data[[#This Row],[currency]], 'Exchange Rates'!$A$1:$C$14, 3, 0)</f>
        <v>0</v>
      </c>
    </row>
    <row r="4046" spans="1:22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 s="7">
        <f t="shared" si="381"/>
        <v>56.25</v>
      </c>
      <c r="Q4046" t="str">
        <f t="shared" si="382"/>
        <v>theater</v>
      </c>
      <c r="R4046" t="str">
        <f t="shared" si="383"/>
        <v>plays</v>
      </c>
      <c r="S4046" s="12">
        <f t="shared" si="378"/>
        <v>42074.219699074078</v>
      </c>
      <c r="T4046" s="12">
        <f t="shared" si="379"/>
        <v>42104.208333333328</v>
      </c>
      <c r="U4046" s="7">
        <f>Data[[#This Row],[goal]]*VLOOKUP(Data[[#This Row],[currency]], 'Exchange Rates'!$A$1:$C$14, 3, 0)</f>
        <v>600</v>
      </c>
      <c r="V4046" s="7">
        <f>Data[[#This Row],[pledged]]*VLOOKUP(Data[[#This Row],[currency]], 'Exchange Rates'!$A$1:$C$14, 3, 0)</f>
        <v>225</v>
      </c>
    </row>
    <row r="4047" spans="1:22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 s="7">
        <f t="shared" si="381"/>
        <v>1</v>
      </c>
      <c r="Q4047" t="str">
        <f t="shared" si="382"/>
        <v>theater</v>
      </c>
      <c r="R4047" t="str">
        <f t="shared" si="383"/>
        <v>plays</v>
      </c>
      <c r="S4047" s="12">
        <f t="shared" si="378"/>
        <v>41842.201261574075</v>
      </c>
      <c r="T4047" s="12">
        <f t="shared" si="379"/>
        <v>41872.201261574075</v>
      </c>
      <c r="U4047" s="7">
        <f>Data[[#This Row],[goal]]*VLOOKUP(Data[[#This Row],[currency]], 'Exchange Rates'!$A$1:$C$14, 3, 0)</f>
        <v>6850.0000000000009</v>
      </c>
      <c r="V4047" s="7">
        <f>Data[[#This Row],[pledged]]*VLOOKUP(Data[[#This Row],[currency]], 'Exchange Rates'!$A$1:$C$14, 3, 0)</f>
        <v>1.37</v>
      </c>
    </row>
    <row r="4048" spans="1:22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 s="7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2">
        <f t="shared" si="378"/>
        <v>41904.650578703702</v>
      </c>
      <c r="T4048" s="12">
        <f t="shared" si="379"/>
        <v>41934.650578703702</v>
      </c>
      <c r="U4048" s="7">
        <f>Data[[#This Row],[goal]]*VLOOKUP(Data[[#This Row],[currency]], 'Exchange Rates'!$A$1:$C$14, 3, 0)</f>
        <v>5600</v>
      </c>
      <c r="V4048" s="7">
        <f>Data[[#This Row],[pledged]]*VLOOKUP(Data[[#This Row],[currency]], 'Exchange Rates'!$A$1:$C$14, 3, 0)</f>
        <v>460</v>
      </c>
    </row>
    <row r="4049" spans="1:22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 s="7">
        <f t="shared" si="381"/>
        <v>27.5</v>
      </c>
      <c r="Q4049" t="str">
        <f t="shared" si="382"/>
        <v>theater</v>
      </c>
      <c r="R4049" t="str">
        <f t="shared" si="383"/>
        <v>plays</v>
      </c>
      <c r="S4049" s="12">
        <f t="shared" si="378"/>
        <v>41991.022488425922</v>
      </c>
      <c r="T4049" s="12">
        <f t="shared" si="379"/>
        <v>42015.041666666672</v>
      </c>
      <c r="U4049" s="7">
        <f>Data[[#This Row],[goal]]*VLOOKUP(Data[[#This Row],[currency]], 'Exchange Rates'!$A$1:$C$14, 3, 0)</f>
        <v>5000</v>
      </c>
      <c r="V4049" s="7">
        <f>Data[[#This Row],[pledged]]*VLOOKUP(Data[[#This Row],[currency]], 'Exchange Rates'!$A$1:$C$14, 3, 0)</f>
        <v>110</v>
      </c>
    </row>
    <row r="4050" spans="1:22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 s="7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2">
        <f t="shared" si="378"/>
        <v>42436.509108796294</v>
      </c>
      <c r="T4050" s="12">
        <f t="shared" si="379"/>
        <v>42471.467442129629</v>
      </c>
      <c r="U4050" s="7">
        <f>Data[[#This Row],[goal]]*VLOOKUP(Data[[#This Row],[currency]], 'Exchange Rates'!$A$1:$C$14, 3, 0)</f>
        <v>13090</v>
      </c>
      <c r="V4050" s="7">
        <f>Data[[#This Row],[pledged]]*VLOOKUP(Data[[#This Row],[currency]], 'Exchange Rates'!$A$1:$C$14, 3, 0)</f>
        <v>2310.77</v>
      </c>
    </row>
    <row r="4051" spans="1:22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 s="7">
        <f t="shared" si="381"/>
        <v>16</v>
      </c>
      <c r="Q4051" t="str">
        <f t="shared" si="382"/>
        <v>theater</v>
      </c>
      <c r="R4051" t="str">
        <f t="shared" si="383"/>
        <v>plays</v>
      </c>
      <c r="S4051" s="12">
        <f t="shared" si="378"/>
        <v>42169.958506944444</v>
      </c>
      <c r="T4051" s="12">
        <f t="shared" si="379"/>
        <v>42199.958506944444</v>
      </c>
      <c r="U4051" s="7">
        <f>Data[[#This Row],[goal]]*VLOOKUP(Data[[#This Row],[currency]], 'Exchange Rates'!$A$1:$C$14, 3, 0)</f>
        <v>20000</v>
      </c>
      <c r="V4051" s="7">
        <f>Data[[#This Row],[pledged]]*VLOOKUP(Data[[#This Row],[currency]], 'Exchange Rates'!$A$1:$C$14, 3, 0)</f>
        <v>16</v>
      </c>
    </row>
    <row r="4052" spans="1:22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 s="7">
        <f t="shared" si="381"/>
        <v>1</v>
      </c>
      <c r="Q4052" t="str">
        <f t="shared" si="382"/>
        <v>theater</v>
      </c>
      <c r="R4052" t="str">
        <f t="shared" si="383"/>
        <v>plays</v>
      </c>
      <c r="S4052" s="12">
        <f t="shared" si="378"/>
        <v>41905.636469907404</v>
      </c>
      <c r="T4052" s="12">
        <f t="shared" si="379"/>
        <v>41935.636469907404</v>
      </c>
      <c r="U4052" s="7">
        <f>Data[[#This Row],[goal]]*VLOOKUP(Data[[#This Row],[currency]], 'Exchange Rates'!$A$1:$C$14, 3, 0)</f>
        <v>1500</v>
      </c>
      <c r="V4052" s="7">
        <f>Data[[#This Row],[pledged]]*VLOOKUP(Data[[#This Row],[currency]], 'Exchange Rates'!$A$1:$C$14, 3, 0)</f>
        <v>1</v>
      </c>
    </row>
    <row r="4053" spans="1:22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7">
        <f t="shared" si="381"/>
        <v>0</v>
      </c>
      <c r="Q4053" t="str">
        <f t="shared" si="382"/>
        <v>theater</v>
      </c>
      <c r="R4053" t="str">
        <f t="shared" si="383"/>
        <v>plays</v>
      </c>
      <c r="S4053" s="12">
        <f t="shared" si="378"/>
        <v>41761.810150462967</v>
      </c>
      <c r="T4053" s="12">
        <f t="shared" si="379"/>
        <v>41768.286805555559</v>
      </c>
      <c r="U4053" s="7">
        <f>Data[[#This Row],[goal]]*VLOOKUP(Data[[#This Row],[currency]], 'Exchange Rates'!$A$1:$C$14, 3, 0)</f>
        <v>500</v>
      </c>
      <c r="V4053" s="7">
        <f>Data[[#This Row],[pledged]]*VLOOKUP(Data[[#This Row],[currency]], 'Exchange Rates'!$A$1:$C$14, 3, 0)</f>
        <v>0</v>
      </c>
    </row>
    <row r="4054" spans="1:22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 s="7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2">
        <f t="shared" si="378"/>
        <v>41865.878657407404</v>
      </c>
      <c r="T4054" s="12">
        <f t="shared" si="379"/>
        <v>41925.878657407404</v>
      </c>
      <c r="U4054" s="7">
        <f>Data[[#This Row],[goal]]*VLOOKUP(Data[[#This Row],[currency]], 'Exchange Rates'!$A$1:$C$14, 3, 0)</f>
        <v>3000</v>
      </c>
      <c r="V4054" s="7">
        <f>Data[[#This Row],[pledged]]*VLOOKUP(Data[[#This Row],[currency]], 'Exchange Rates'!$A$1:$C$14, 3, 0)</f>
        <v>1126</v>
      </c>
    </row>
    <row r="4055" spans="1:22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 s="7">
        <f t="shared" si="381"/>
        <v>55</v>
      </c>
      <c r="Q4055" t="str">
        <f t="shared" si="382"/>
        <v>theater</v>
      </c>
      <c r="R4055" t="str">
        <f t="shared" si="383"/>
        <v>plays</v>
      </c>
      <c r="S4055" s="12">
        <f t="shared" si="378"/>
        <v>41928.690138888887</v>
      </c>
      <c r="T4055" s="12">
        <f t="shared" si="379"/>
        <v>41958.833333333328</v>
      </c>
      <c r="U4055" s="7">
        <f>Data[[#This Row],[goal]]*VLOOKUP(Data[[#This Row],[currency]], 'Exchange Rates'!$A$1:$C$14, 3, 0)</f>
        <v>385</v>
      </c>
      <c r="V4055" s="7">
        <f>Data[[#This Row],[pledged]]*VLOOKUP(Data[[#This Row],[currency]], 'Exchange Rates'!$A$1:$C$14, 3, 0)</f>
        <v>84.7</v>
      </c>
    </row>
    <row r="4056" spans="1:22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7">
        <f t="shared" si="381"/>
        <v>0</v>
      </c>
      <c r="Q4056" t="str">
        <f t="shared" si="382"/>
        <v>theater</v>
      </c>
      <c r="R4056" t="str">
        <f t="shared" si="383"/>
        <v>plays</v>
      </c>
      <c r="S4056" s="12">
        <f t="shared" si="378"/>
        <v>42613.841261574074</v>
      </c>
      <c r="T4056" s="12">
        <f t="shared" si="379"/>
        <v>42644.166666666672</v>
      </c>
      <c r="U4056" s="7">
        <f>Data[[#This Row],[goal]]*VLOOKUP(Data[[#This Row],[currency]], 'Exchange Rates'!$A$1:$C$14, 3, 0)</f>
        <v>8880</v>
      </c>
      <c r="V4056" s="7">
        <f>Data[[#This Row],[pledged]]*VLOOKUP(Data[[#This Row],[currency]], 'Exchange Rates'!$A$1:$C$14, 3, 0)</f>
        <v>0</v>
      </c>
    </row>
    <row r="4057" spans="1:22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 s="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2">
        <f t="shared" si="378"/>
        <v>41779.648506944446</v>
      </c>
      <c r="T4057" s="12">
        <f t="shared" si="379"/>
        <v>41809.648506944446</v>
      </c>
      <c r="U4057" s="7">
        <f>Data[[#This Row],[goal]]*VLOOKUP(Data[[#This Row],[currency]], 'Exchange Rates'!$A$1:$C$14, 3, 0)</f>
        <v>3850</v>
      </c>
      <c r="V4057" s="7">
        <f>Data[[#This Row],[pledged]]*VLOOKUP(Data[[#This Row],[currency]], 'Exchange Rates'!$A$1:$C$14, 3, 0)</f>
        <v>678.37</v>
      </c>
    </row>
    <row r="4058" spans="1:22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 s="7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2">
        <f t="shared" si="378"/>
        <v>42534.933321759265</v>
      </c>
      <c r="T4058" s="12">
        <f t="shared" si="379"/>
        <v>42554.832638888889</v>
      </c>
      <c r="U4058" s="7">
        <f>Data[[#This Row],[goal]]*VLOOKUP(Data[[#This Row],[currency]], 'Exchange Rates'!$A$1:$C$14, 3, 0)</f>
        <v>1500</v>
      </c>
      <c r="V4058" s="7">
        <f>Data[[#This Row],[pledged]]*VLOOKUP(Data[[#This Row],[currency]], 'Exchange Rates'!$A$1:$C$14, 3, 0)</f>
        <v>795</v>
      </c>
    </row>
    <row r="4059" spans="1:22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 s="7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2">
        <f t="shared" si="378"/>
        <v>42310.968518518523</v>
      </c>
      <c r="T4059" s="12">
        <f t="shared" si="379"/>
        <v>42333.958333333328</v>
      </c>
      <c r="U4059" s="7">
        <f>Data[[#This Row],[goal]]*VLOOKUP(Data[[#This Row],[currency]], 'Exchange Rates'!$A$1:$C$14, 3, 0)</f>
        <v>2695</v>
      </c>
      <c r="V4059" s="7">
        <f>Data[[#This Row],[pledged]]*VLOOKUP(Data[[#This Row],[currency]], 'Exchange Rates'!$A$1:$C$14, 3, 0)</f>
        <v>596.75</v>
      </c>
    </row>
    <row r="4060" spans="1:22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 s="7">
        <f t="shared" si="381"/>
        <v>23.75</v>
      </c>
      <c r="Q4060" t="str">
        <f t="shared" si="382"/>
        <v>theater</v>
      </c>
      <c r="R4060" t="str">
        <f t="shared" si="383"/>
        <v>plays</v>
      </c>
      <c r="S4060" s="12">
        <f t="shared" si="378"/>
        <v>42446.060694444444</v>
      </c>
      <c r="T4060" s="12">
        <f t="shared" si="379"/>
        <v>42461.165972222225</v>
      </c>
      <c r="U4060" s="7">
        <f>Data[[#This Row],[goal]]*VLOOKUP(Data[[#This Row],[currency]], 'Exchange Rates'!$A$1:$C$14, 3, 0)</f>
        <v>3750</v>
      </c>
      <c r="V4060" s="7">
        <f>Data[[#This Row],[pledged]]*VLOOKUP(Data[[#This Row],[currency]], 'Exchange Rates'!$A$1:$C$14, 3, 0)</f>
        <v>95</v>
      </c>
    </row>
    <row r="4061" spans="1:22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 s="7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2">
        <f t="shared" si="378"/>
        <v>41866.640648148146</v>
      </c>
      <c r="T4061" s="12">
        <f t="shared" si="379"/>
        <v>41898.125</v>
      </c>
      <c r="U4061" s="7">
        <f>Data[[#This Row],[goal]]*VLOOKUP(Data[[#This Row],[currency]], 'Exchange Rates'!$A$1:$C$14, 3, 0)</f>
        <v>13200</v>
      </c>
      <c r="V4061" s="7">
        <f>Data[[#This Row],[pledged]]*VLOOKUP(Data[[#This Row],[currency]], 'Exchange Rates'!$A$1:$C$14, 3, 0)</f>
        <v>330</v>
      </c>
    </row>
    <row r="4062" spans="1:22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 s="7">
        <f t="shared" si="381"/>
        <v>57</v>
      </c>
      <c r="Q4062" t="str">
        <f t="shared" si="382"/>
        <v>theater</v>
      </c>
      <c r="R4062" t="str">
        <f t="shared" si="383"/>
        <v>plays</v>
      </c>
      <c r="S4062" s="12">
        <f t="shared" si="378"/>
        <v>41779.695092592592</v>
      </c>
      <c r="T4062" s="12">
        <f t="shared" si="379"/>
        <v>41813.666666666664</v>
      </c>
      <c r="U4062" s="7">
        <f>Data[[#This Row],[goal]]*VLOOKUP(Data[[#This Row],[currency]], 'Exchange Rates'!$A$1:$C$14, 3, 0)</f>
        <v>13200</v>
      </c>
      <c r="V4062" s="7">
        <f>Data[[#This Row],[pledged]]*VLOOKUP(Data[[#This Row],[currency]], 'Exchange Rates'!$A$1:$C$14, 3, 0)</f>
        <v>376.20000000000005</v>
      </c>
    </row>
    <row r="4063" spans="1:22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7">
        <f t="shared" si="381"/>
        <v>0</v>
      </c>
      <c r="Q4063" t="str">
        <f t="shared" si="382"/>
        <v>theater</v>
      </c>
      <c r="R4063" t="str">
        <f t="shared" si="383"/>
        <v>plays</v>
      </c>
      <c r="S4063" s="12">
        <f t="shared" si="378"/>
        <v>42421.141469907408</v>
      </c>
      <c r="T4063" s="12">
        <f t="shared" si="379"/>
        <v>42481.099803240737</v>
      </c>
      <c r="U4063" s="7">
        <f>Data[[#This Row],[goal]]*VLOOKUP(Data[[#This Row],[currency]], 'Exchange Rates'!$A$1:$C$14, 3, 0)</f>
        <v>525</v>
      </c>
      <c r="V4063" s="7">
        <f>Data[[#This Row],[pledged]]*VLOOKUP(Data[[#This Row],[currency]], 'Exchange Rates'!$A$1:$C$14, 3, 0)</f>
        <v>0</v>
      </c>
    </row>
    <row r="4064" spans="1:22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 s="7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2">
        <f t="shared" si="378"/>
        <v>42523.739212962959</v>
      </c>
      <c r="T4064" s="12">
        <f t="shared" si="379"/>
        <v>42553.739212962959</v>
      </c>
      <c r="U4064" s="7">
        <f>Data[[#This Row],[goal]]*VLOOKUP(Data[[#This Row],[currency]], 'Exchange Rates'!$A$1:$C$14, 3, 0)</f>
        <v>20000</v>
      </c>
      <c r="V4064" s="7">
        <f>Data[[#This Row],[pledged]]*VLOOKUP(Data[[#This Row],[currency]], 'Exchange Rates'!$A$1:$C$14, 3, 0)</f>
        <v>490</v>
      </c>
    </row>
    <row r="4065" spans="1:22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 s="7">
        <f t="shared" si="381"/>
        <v>15</v>
      </c>
      <c r="Q4065" t="str">
        <f t="shared" si="382"/>
        <v>theater</v>
      </c>
      <c r="R4065" t="str">
        <f t="shared" si="383"/>
        <v>plays</v>
      </c>
      <c r="S4065" s="12">
        <f t="shared" si="378"/>
        <v>41787.681527777779</v>
      </c>
      <c r="T4065" s="12">
        <f t="shared" si="379"/>
        <v>41817.681527777779</v>
      </c>
      <c r="U4065" s="7">
        <f>Data[[#This Row],[goal]]*VLOOKUP(Data[[#This Row],[currency]], 'Exchange Rates'!$A$1:$C$14, 3, 0)</f>
        <v>7315</v>
      </c>
      <c r="V4065" s="7">
        <f>Data[[#This Row],[pledged]]*VLOOKUP(Data[[#This Row],[currency]], 'Exchange Rates'!$A$1:$C$14, 3, 0)</f>
        <v>103.95</v>
      </c>
    </row>
    <row r="4066" spans="1:22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 s="7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2">
        <f t="shared" si="378"/>
        <v>42093.588263888887</v>
      </c>
      <c r="T4066" s="12">
        <f t="shared" si="379"/>
        <v>42123.588263888887</v>
      </c>
      <c r="U4066" s="7">
        <f>Data[[#This Row],[goal]]*VLOOKUP(Data[[#This Row],[currency]], 'Exchange Rates'!$A$1:$C$14, 3, 0)</f>
        <v>2740</v>
      </c>
      <c r="V4066" s="7">
        <f>Data[[#This Row],[pledged]]*VLOOKUP(Data[[#This Row],[currency]], 'Exchange Rates'!$A$1:$C$14, 3, 0)</f>
        <v>527.45000000000005</v>
      </c>
    </row>
    <row r="4067" spans="1:22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 s="7">
        <f t="shared" si="381"/>
        <v>6.75</v>
      </c>
      <c r="Q4067" t="str">
        <f t="shared" si="382"/>
        <v>theater</v>
      </c>
      <c r="R4067" t="str">
        <f t="shared" si="383"/>
        <v>plays</v>
      </c>
      <c r="S4067" s="12">
        <f t="shared" si="378"/>
        <v>41833.951516203706</v>
      </c>
      <c r="T4067" s="12">
        <f t="shared" si="379"/>
        <v>41863.951516203706</v>
      </c>
      <c r="U4067" s="7">
        <f>Data[[#This Row],[goal]]*VLOOKUP(Data[[#This Row],[currency]], 'Exchange Rates'!$A$1:$C$14, 3, 0)</f>
        <v>4000</v>
      </c>
      <c r="V4067" s="7">
        <f>Data[[#This Row],[pledged]]*VLOOKUP(Data[[#This Row],[currency]], 'Exchange Rates'!$A$1:$C$14, 3, 0)</f>
        <v>27</v>
      </c>
    </row>
    <row r="4068" spans="1:22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 s="7">
        <f t="shared" si="381"/>
        <v>25</v>
      </c>
      <c r="Q4068" t="str">
        <f t="shared" si="382"/>
        <v>theater</v>
      </c>
      <c r="R4068" t="str">
        <f t="shared" si="383"/>
        <v>plays</v>
      </c>
      <c r="S4068" s="12">
        <f t="shared" si="378"/>
        <v>42479.039212962962</v>
      </c>
      <c r="T4068" s="12">
        <f t="shared" si="379"/>
        <v>42509.039212962962</v>
      </c>
      <c r="U4068" s="7">
        <f>Data[[#This Row],[goal]]*VLOOKUP(Data[[#This Row],[currency]], 'Exchange Rates'!$A$1:$C$14, 3, 0)</f>
        <v>15000</v>
      </c>
      <c r="V4068" s="7">
        <f>Data[[#This Row],[pledged]]*VLOOKUP(Data[[#This Row],[currency]], 'Exchange Rates'!$A$1:$C$14, 3, 0)</f>
        <v>25</v>
      </c>
    </row>
    <row r="4069" spans="1:22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 s="7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2">
        <f t="shared" si="378"/>
        <v>42235.117476851854</v>
      </c>
      <c r="T4069" s="12">
        <f t="shared" si="379"/>
        <v>42275.117476851854</v>
      </c>
      <c r="U4069" s="7">
        <f>Data[[#This Row],[goal]]*VLOOKUP(Data[[#This Row],[currency]], 'Exchange Rates'!$A$1:$C$14, 3, 0)</f>
        <v>5000</v>
      </c>
      <c r="V4069" s="7">
        <f>Data[[#This Row],[pledged]]*VLOOKUP(Data[[#This Row],[currency]], 'Exchange Rates'!$A$1:$C$14, 3, 0)</f>
        <v>3045</v>
      </c>
    </row>
    <row r="4070" spans="1:22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 s="7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2">
        <f t="shared" si="378"/>
        <v>42718.963599537034</v>
      </c>
      <c r="T4070" s="12">
        <f t="shared" si="379"/>
        <v>42748.961805555555</v>
      </c>
      <c r="U4070" s="7">
        <f>Data[[#This Row],[goal]]*VLOOKUP(Data[[#This Row],[currency]], 'Exchange Rates'!$A$1:$C$14, 3, 0)</f>
        <v>3495</v>
      </c>
      <c r="V4070" s="7">
        <f>Data[[#This Row],[pledged]]*VLOOKUP(Data[[#This Row],[currency]], 'Exchange Rates'!$A$1:$C$14, 3, 0)</f>
        <v>34.950000000000003</v>
      </c>
    </row>
    <row r="4071" spans="1:22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 s="7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2">
        <f t="shared" si="378"/>
        <v>42022.661527777775</v>
      </c>
      <c r="T4071" s="12">
        <f t="shared" si="379"/>
        <v>42063.5</v>
      </c>
      <c r="U4071" s="7">
        <f>Data[[#This Row],[goal]]*VLOOKUP(Data[[#This Row],[currency]], 'Exchange Rates'!$A$1:$C$14, 3, 0)</f>
        <v>962.5</v>
      </c>
      <c r="V4071" s="7">
        <f>Data[[#This Row],[pledged]]*VLOOKUP(Data[[#This Row],[currency]], 'Exchange Rates'!$A$1:$C$14, 3, 0)</f>
        <v>331.1</v>
      </c>
    </row>
    <row r="4072" spans="1:22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 s="7">
        <f t="shared" si="381"/>
        <v>27.5</v>
      </c>
      <c r="Q4072" t="str">
        <f t="shared" si="382"/>
        <v>theater</v>
      </c>
      <c r="R4072" t="str">
        <f t="shared" si="383"/>
        <v>plays</v>
      </c>
      <c r="S4072" s="12">
        <f t="shared" si="378"/>
        <v>42031.666898148149</v>
      </c>
      <c r="T4072" s="12">
        <f t="shared" si="379"/>
        <v>42064.125</v>
      </c>
      <c r="U4072" s="7">
        <f>Data[[#This Row],[goal]]*VLOOKUP(Data[[#This Row],[currency]], 'Exchange Rates'!$A$1:$C$14, 3, 0)</f>
        <v>1000</v>
      </c>
      <c r="V4072" s="7">
        <f>Data[[#This Row],[pledged]]*VLOOKUP(Data[[#This Row],[currency]], 'Exchange Rates'!$A$1:$C$14, 3, 0)</f>
        <v>165</v>
      </c>
    </row>
    <row r="4073" spans="1:22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7">
        <f t="shared" si="381"/>
        <v>0</v>
      </c>
      <c r="Q4073" t="str">
        <f t="shared" si="382"/>
        <v>theater</v>
      </c>
      <c r="R4073" t="str">
        <f t="shared" si="383"/>
        <v>plays</v>
      </c>
      <c r="S4073" s="12">
        <f t="shared" si="378"/>
        <v>42700.804756944446</v>
      </c>
      <c r="T4073" s="12">
        <f t="shared" si="379"/>
        <v>42730.804756944446</v>
      </c>
      <c r="U4073" s="7">
        <f>Data[[#This Row],[goal]]*VLOOKUP(Data[[#This Row],[currency]], 'Exchange Rates'!$A$1:$C$14, 3, 0)</f>
        <v>422800</v>
      </c>
      <c r="V4073" s="7">
        <f>Data[[#This Row],[pledged]]*VLOOKUP(Data[[#This Row],[currency]], 'Exchange Rates'!$A$1:$C$14, 3, 0)</f>
        <v>0</v>
      </c>
    </row>
    <row r="4074" spans="1:22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 s="7">
        <f t="shared" si="381"/>
        <v>2</v>
      </c>
      <c r="Q4074" t="str">
        <f t="shared" si="382"/>
        <v>theater</v>
      </c>
      <c r="R4074" t="str">
        <f t="shared" si="383"/>
        <v>plays</v>
      </c>
      <c r="S4074" s="12">
        <f t="shared" si="378"/>
        <v>41812.77443287037</v>
      </c>
      <c r="T4074" s="12">
        <f t="shared" si="379"/>
        <v>41872.77443287037</v>
      </c>
      <c r="U4074" s="7">
        <f>Data[[#This Row],[goal]]*VLOOKUP(Data[[#This Row],[currency]], 'Exchange Rates'!$A$1:$C$14, 3, 0)</f>
        <v>770</v>
      </c>
      <c r="V4074" s="7">
        <f>Data[[#This Row],[pledged]]*VLOOKUP(Data[[#This Row],[currency]], 'Exchange Rates'!$A$1:$C$14, 3, 0)</f>
        <v>3.08</v>
      </c>
    </row>
    <row r="4075" spans="1:22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 s="7">
        <f t="shared" si="381"/>
        <v>18.5</v>
      </c>
      <c r="Q4075" t="str">
        <f t="shared" si="382"/>
        <v>theater</v>
      </c>
      <c r="R4075" t="str">
        <f t="shared" si="383"/>
        <v>plays</v>
      </c>
      <c r="S4075" s="12">
        <f t="shared" si="378"/>
        <v>42078.34520833334</v>
      </c>
      <c r="T4075" s="12">
        <f t="shared" si="379"/>
        <v>42133.166666666672</v>
      </c>
      <c r="U4075" s="7">
        <f>Data[[#This Row],[goal]]*VLOOKUP(Data[[#This Row],[currency]], 'Exchange Rates'!$A$1:$C$14, 3, 0)</f>
        <v>3500</v>
      </c>
      <c r="V4075" s="7">
        <f>Data[[#This Row],[pledged]]*VLOOKUP(Data[[#This Row],[currency]], 'Exchange Rates'!$A$1:$C$14, 3, 0)</f>
        <v>37</v>
      </c>
    </row>
    <row r="4076" spans="1:22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 s="7">
        <f t="shared" si="381"/>
        <v>35</v>
      </c>
      <c r="Q4076" t="str">
        <f t="shared" si="382"/>
        <v>theater</v>
      </c>
      <c r="R4076" t="str">
        <f t="shared" si="383"/>
        <v>plays</v>
      </c>
      <c r="S4076" s="12">
        <f t="shared" si="378"/>
        <v>42283.552951388891</v>
      </c>
      <c r="T4076" s="12">
        <f t="shared" si="379"/>
        <v>42313.594618055555</v>
      </c>
      <c r="U4076" s="7">
        <f>Data[[#This Row],[goal]]*VLOOKUP(Data[[#This Row],[currency]], 'Exchange Rates'!$A$1:$C$14, 3, 0)</f>
        <v>2117.5</v>
      </c>
      <c r="V4076" s="7">
        <f>Data[[#This Row],[pledged]]*VLOOKUP(Data[[#This Row],[currency]], 'Exchange Rates'!$A$1:$C$14, 3, 0)</f>
        <v>565.95000000000005</v>
      </c>
    </row>
    <row r="4077" spans="1:22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 s="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2">
        <f t="shared" si="378"/>
        <v>41779.045937499999</v>
      </c>
      <c r="T4077" s="12">
        <f t="shared" si="379"/>
        <v>41820.727777777778</v>
      </c>
      <c r="U4077" s="7">
        <f>Data[[#This Row],[goal]]*VLOOKUP(Data[[#This Row],[currency]], 'Exchange Rates'!$A$1:$C$14, 3, 0)</f>
        <v>1540</v>
      </c>
      <c r="V4077" s="7">
        <f>Data[[#This Row],[pledged]]*VLOOKUP(Data[[#This Row],[currency]], 'Exchange Rates'!$A$1:$C$14, 3, 0)</f>
        <v>443.52</v>
      </c>
    </row>
    <row r="4078" spans="1:22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7">
        <f t="shared" si="381"/>
        <v>0</v>
      </c>
      <c r="Q4078" t="str">
        <f t="shared" si="382"/>
        <v>theater</v>
      </c>
      <c r="R4078" t="str">
        <f t="shared" si="383"/>
        <v>plays</v>
      </c>
      <c r="S4078" s="12">
        <f t="shared" si="378"/>
        <v>41905.795706018522</v>
      </c>
      <c r="T4078" s="12">
        <f t="shared" si="379"/>
        <v>41933.82708333333</v>
      </c>
      <c r="U4078" s="7">
        <f>Data[[#This Row],[goal]]*VLOOKUP(Data[[#This Row],[currency]], 'Exchange Rates'!$A$1:$C$14, 3, 0)</f>
        <v>700</v>
      </c>
      <c r="V4078" s="7">
        <f>Data[[#This Row],[pledged]]*VLOOKUP(Data[[#This Row],[currency]], 'Exchange Rates'!$A$1:$C$14, 3, 0)</f>
        <v>0</v>
      </c>
    </row>
    <row r="4079" spans="1:22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 s="7">
        <f t="shared" si="381"/>
        <v>222.5</v>
      </c>
      <c r="Q4079" t="str">
        <f t="shared" si="382"/>
        <v>theater</v>
      </c>
      <c r="R4079" t="str">
        <f t="shared" si="383"/>
        <v>plays</v>
      </c>
      <c r="S4079" s="12">
        <f t="shared" si="378"/>
        <v>42695.7105787037</v>
      </c>
      <c r="T4079" s="12">
        <f t="shared" si="379"/>
        <v>42725.7105787037</v>
      </c>
      <c r="U4079" s="7">
        <f>Data[[#This Row],[goal]]*VLOOKUP(Data[[#This Row],[currency]], 'Exchange Rates'!$A$1:$C$14, 3, 0)</f>
        <v>15000</v>
      </c>
      <c r="V4079" s="7">
        <f>Data[[#This Row],[pledged]]*VLOOKUP(Data[[#This Row],[currency]], 'Exchange Rates'!$A$1:$C$14, 3, 0)</f>
        <v>1335</v>
      </c>
    </row>
    <row r="4080" spans="1:22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7">
        <f t="shared" si="381"/>
        <v>0</v>
      </c>
      <c r="Q4080" t="str">
        <f t="shared" si="382"/>
        <v>theater</v>
      </c>
      <c r="R4080" t="str">
        <f t="shared" si="383"/>
        <v>plays</v>
      </c>
      <c r="S4080" s="12">
        <f t="shared" si="378"/>
        <v>42732.787523148145</v>
      </c>
      <c r="T4080" s="12">
        <f t="shared" si="379"/>
        <v>42762.787523148145</v>
      </c>
      <c r="U4080" s="7">
        <f>Data[[#This Row],[goal]]*VLOOKUP(Data[[#This Row],[currency]], 'Exchange Rates'!$A$1:$C$14, 3, 0)</f>
        <v>192.5</v>
      </c>
      <c r="V4080" s="7">
        <f>Data[[#This Row],[pledged]]*VLOOKUP(Data[[#This Row],[currency]], 'Exchange Rates'!$A$1:$C$14, 3, 0)</f>
        <v>0</v>
      </c>
    </row>
    <row r="4081" spans="1:22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 s="7">
        <f t="shared" si="381"/>
        <v>5</v>
      </c>
      <c r="Q4081" t="str">
        <f t="shared" si="382"/>
        <v>theater</v>
      </c>
      <c r="R4081" t="str">
        <f t="shared" si="383"/>
        <v>plays</v>
      </c>
      <c r="S4081" s="12">
        <f t="shared" si="378"/>
        <v>42510.938900462963</v>
      </c>
      <c r="T4081" s="12">
        <f t="shared" si="379"/>
        <v>42540.938900462963</v>
      </c>
      <c r="U4081" s="7">
        <f>Data[[#This Row],[goal]]*VLOOKUP(Data[[#This Row],[currency]], 'Exchange Rates'!$A$1:$C$14, 3, 0)</f>
        <v>3000</v>
      </c>
      <c r="V4081" s="7">
        <f>Data[[#This Row],[pledged]]*VLOOKUP(Data[[#This Row],[currency]], 'Exchange Rates'!$A$1:$C$14, 3, 0)</f>
        <v>5</v>
      </c>
    </row>
    <row r="4082" spans="1:22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7">
        <f t="shared" si="381"/>
        <v>0</v>
      </c>
      <c r="Q4082" t="str">
        <f t="shared" si="382"/>
        <v>theater</v>
      </c>
      <c r="R4082" t="str">
        <f t="shared" si="383"/>
        <v>plays</v>
      </c>
      <c r="S4082" s="12">
        <f t="shared" si="378"/>
        <v>42511.698101851856</v>
      </c>
      <c r="T4082" s="12">
        <f t="shared" si="379"/>
        <v>42535.787500000006</v>
      </c>
      <c r="U4082" s="7">
        <f>Data[[#This Row],[goal]]*VLOOKUP(Data[[#This Row],[currency]], 'Exchange Rates'!$A$1:$C$14, 3, 0)</f>
        <v>3000</v>
      </c>
      <c r="V4082" s="7">
        <f>Data[[#This Row],[pledged]]*VLOOKUP(Data[[#This Row],[currency]], 'Exchange Rates'!$A$1:$C$14, 3, 0)</f>
        <v>0</v>
      </c>
    </row>
    <row r="4083" spans="1:22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 s="7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2">
        <f t="shared" si="378"/>
        <v>42041.581307870365</v>
      </c>
      <c r="T4083" s="12">
        <f t="shared" si="379"/>
        <v>42071.539641203708</v>
      </c>
      <c r="U4083" s="7">
        <f>Data[[#This Row],[goal]]*VLOOKUP(Data[[#This Row],[currency]], 'Exchange Rates'!$A$1:$C$14, 3, 0)</f>
        <v>2224</v>
      </c>
      <c r="V4083" s="7">
        <f>Data[[#This Row],[pledged]]*VLOOKUP(Data[[#This Row],[currency]], 'Exchange Rates'!$A$1:$C$14, 3, 0)</f>
        <v>350</v>
      </c>
    </row>
    <row r="4084" spans="1:22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 s="7">
        <f t="shared" si="381"/>
        <v>1.5</v>
      </c>
      <c r="Q4084" t="str">
        <f t="shared" si="382"/>
        <v>theater</v>
      </c>
      <c r="R4084" t="str">
        <f t="shared" si="383"/>
        <v>plays</v>
      </c>
      <c r="S4084" s="12">
        <f t="shared" si="378"/>
        <v>42307.189270833333</v>
      </c>
      <c r="T4084" s="12">
        <f t="shared" si="379"/>
        <v>42322.958333333328</v>
      </c>
      <c r="U4084" s="7">
        <f>Data[[#This Row],[goal]]*VLOOKUP(Data[[#This Row],[currency]], 'Exchange Rates'!$A$1:$C$14, 3, 0)</f>
        <v>150</v>
      </c>
      <c r="V4084" s="7">
        <f>Data[[#This Row],[pledged]]*VLOOKUP(Data[[#This Row],[currency]], 'Exchange Rates'!$A$1:$C$14, 3, 0)</f>
        <v>3</v>
      </c>
    </row>
    <row r="4085" spans="1:22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 s="7">
        <f t="shared" si="381"/>
        <v>126.5</v>
      </c>
      <c r="Q4085" t="str">
        <f t="shared" si="382"/>
        <v>theater</v>
      </c>
      <c r="R4085" t="str">
        <f t="shared" si="383"/>
        <v>plays</v>
      </c>
      <c r="S4085" s="12">
        <f t="shared" si="378"/>
        <v>42353.761759259258</v>
      </c>
      <c r="T4085" s="12">
        <f t="shared" si="379"/>
        <v>42383.761759259258</v>
      </c>
      <c r="U4085" s="7">
        <f>Data[[#This Row],[goal]]*VLOOKUP(Data[[#This Row],[currency]], 'Exchange Rates'!$A$1:$C$14, 3, 0)</f>
        <v>3500</v>
      </c>
      <c r="V4085" s="7">
        <f>Data[[#This Row],[pledged]]*VLOOKUP(Data[[#This Row],[currency]], 'Exchange Rates'!$A$1:$C$14, 3, 0)</f>
        <v>759</v>
      </c>
    </row>
    <row r="4086" spans="1:22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 s="7">
        <f t="shared" si="381"/>
        <v>10</v>
      </c>
      <c r="Q4086" t="str">
        <f t="shared" si="382"/>
        <v>theater</v>
      </c>
      <c r="R4086" t="str">
        <f t="shared" si="383"/>
        <v>plays</v>
      </c>
      <c r="S4086" s="12">
        <f t="shared" si="378"/>
        <v>42622.436412037037</v>
      </c>
      <c r="T4086" s="12">
        <f t="shared" si="379"/>
        <v>42652.436412037037</v>
      </c>
      <c r="U4086" s="7">
        <f>Data[[#This Row],[goal]]*VLOOKUP(Data[[#This Row],[currency]], 'Exchange Rates'!$A$1:$C$14, 3, 0)</f>
        <v>2520</v>
      </c>
      <c r="V4086" s="7">
        <f>Data[[#This Row],[pledged]]*VLOOKUP(Data[[#This Row],[currency]], 'Exchange Rates'!$A$1:$C$14, 3, 0)</f>
        <v>8.4</v>
      </c>
    </row>
    <row r="4087" spans="1:22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 s="7">
        <f t="shared" si="381"/>
        <v>10</v>
      </c>
      <c r="Q4087" t="str">
        <f t="shared" si="382"/>
        <v>theater</v>
      </c>
      <c r="R4087" t="str">
        <f t="shared" si="383"/>
        <v>plays</v>
      </c>
      <c r="S4087" s="12">
        <f t="shared" si="378"/>
        <v>42058.603877314818</v>
      </c>
      <c r="T4087" s="12">
        <f t="shared" si="379"/>
        <v>42087.165972222225</v>
      </c>
      <c r="U4087" s="7">
        <f>Data[[#This Row],[goal]]*VLOOKUP(Data[[#This Row],[currency]], 'Exchange Rates'!$A$1:$C$14, 3, 0)</f>
        <v>3500</v>
      </c>
      <c r="V4087" s="7">
        <f>Data[[#This Row],[pledged]]*VLOOKUP(Data[[#This Row],[currency]], 'Exchange Rates'!$A$1:$C$14, 3, 0)</f>
        <v>10</v>
      </c>
    </row>
    <row r="4088" spans="1:22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 s="7">
        <f t="shared" si="381"/>
        <v>9.4</v>
      </c>
      <c r="Q4088" t="str">
        <f t="shared" si="382"/>
        <v>theater</v>
      </c>
      <c r="R4088" t="str">
        <f t="shared" si="383"/>
        <v>plays</v>
      </c>
      <c r="S4088" s="12">
        <f t="shared" si="378"/>
        <v>42304.940960648149</v>
      </c>
      <c r="T4088" s="12">
        <f t="shared" si="379"/>
        <v>42329.166666666672</v>
      </c>
      <c r="U4088" s="7">
        <f>Data[[#This Row],[goal]]*VLOOKUP(Data[[#This Row],[currency]], 'Exchange Rates'!$A$1:$C$14, 3, 0)</f>
        <v>1000</v>
      </c>
      <c r="V4088" s="7">
        <f>Data[[#This Row],[pledged]]*VLOOKUP(Data[[#This Row],[currency]], 'Exchange Rates'!$A$1:$C$14, 3, 0)</f>
        <v>47</v>
      </c>
    </row>
    <row r="4089" spans="1:22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7">
        <f t="shared" si="381"/>
        <v>0</v>
      </c>
      <c r="Q4089" t="str">
        <f t="shared" si="382"/>
        <v>theater</v>
      </c>
      <c r="R4089" t="str">
        <f t="shared" si="383"/>
        <v>plays</v>
      </c>
      <c r="S4089" s="12">
        <f t="shared" si="378"/>
        <v>42538.742893518516</v>
      </c>
      <c r="T4089" s="12">
        <f t="shared" si="379"/>
        <v>42568.742893518516</v>
      </c>
      <c r="U4089" s="7">
        <f>Data[[#This Row],[goal]]*VLOOKUP(Data[[#This Row],[currency]], 'Exchange Rates'!$A$1:$C$14, 3, 0)</f>
        <v>9600</v>
      </c>
      <c r="V4089" s="7">
        <f>Data[[#This Row],[pledged]]*VLOOKUP(Data[[#This Row],[currency]], 'Exchange Rates'!$A$1:$C$14, 3, 0)</f>
        <v>0</v>
      </c>
    </row>
    <row r="4090" spans="1:22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 s="7">
        <f t="shared" si="381"/>
        <v>72</v>
      </c>
      <c r="Q4090" t="str">
        <f t="shared" si="382"/>
        <v>theater</v>
      </c>
      <c r="R4090" t="str">
        <f t="shared" si="383"/>
        <v>plays</v>
      </c>
      <c r="S4090" s="12">
        <f t="shared" si="378"/>
        <v>41990.612546296295</v>
      </c>
      <c r="T4090" s="12">
        <f t="shared" si="379"/>
        <v>42020.434722222228</v>
      </c>
      <c r="U4090" s="7">
        <f>Data[[#This Row],[goal]]*VLOOKUP(Data[[#This Row],[currency]], 'Exchange Rates'!$A$1:$C$14, 3, 0)</f>
        <v>1540</v>
      </c>
      <c r="V4090" s="7">
        <f>Data[[#This Row],[pledged]]*VLOOKUP(Data[[#This Row],[currency]], 'Exchange Rates'!$A$1:$C$14, 3, 0)</f>
        <v>166.32</v>
      </c>
    </row>
    <row r="4091" spans="1:22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 s="7">
        <f t="shared" si="381"/>
        <v>30</v>
      </c>
      <c r="Q4091" t="str">
        <f t="shared" si="382"/>
        <v>theater</v>
      </c>
      <c r="R4091" t="str">
        <f t="shared" si="383"/>
        <v>plays</v>
      </c>
      <c r="S4091" s="12">
        <f t="shared" si="378"/>
        <v>42122.732499999998</v>
      </c>
      <c r="T4091" s="12">
        <f t="shared" si="379"/>
        <v>42155.732638888891</v>
      </c>
      <c r="U4091" s="7">
        <f>Data[[#This Row],[goal]]*VLOOKUP(Data[[#This Row],[currency]], 'Exchange Rates'!$A$1:$C$14, 3, 0)</f>
        <v>5000</v>
      </c>
      <c r="V4091" s="7">
        <f>Data[[#This Row],[pledged]]*VLOOKUP(Data[[#This Row],[currency]], 'Exchange Rates'!$A$1:$C$14, 3, 0)</f>
        <v>240</v>
      </c>
    </row>
    <row r="4092" spans="1:22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 s="7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2">
        <f t="shared" si="378"/>
        <v>42209.67288194444</v>
      </c>
      <c r="T4092" s="12">
        <f t="shared" si="379"/>
        <v>42223.625</v>
      </c>
      <c r="U4092" s="7">
        <f>Data[[#This Row],[goal]]*VLOOKUP(Data[[#This Row],[currency]], 'Exchange Rates'!$A$1:$C$14, 3, 0)</f>
        <v>1000</v>
      </c>
      <c r="V4092" s="7">
        <f>Data[[#This Row],[pledged]]*VLOOKUP(Data[[#This Row],[currency]], 'Exchange Rates'!$A$1:$C$14, 3, 0)</f>
        <v>32</v>
      </c>
    </row>
    <row r="4093" spans="1:22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 s="7">
        <f t="shared" si="381"/>
        <v>25.5</v>
      </c>
      <c r="Q4093" t="str">
        <f t="shared" si="382"/>
        <v>theater</v>
      </c>
      <c r="R4093" t="str">
        <f t="shared" si="383"/>
        <v>plays</v>
      </c>
      <c r="S4093" s="12">
        <f t="shared" si="378"/>
        <v>41990.506377314814</v>
      </c>
      <c r="T4093" s="12">
        <f t="shared" si="379"/>
        <v>42020.506377314814</v>
      </c>
      <c r="U4093" s="7">
        <f>Data[[#This Row],[goal]]*VLOOKUP(Data[[#This Row],[currency]], 'Exchange Rates'!$A$1:$C$14, 3, 0)</f>
        <v>1600</v>
      </c>
      <c r="V4093" s="7">
        <f>Data[[#This Row],[pledged]]*VLOOKUP(Data[[#This Row],[currency]], 'Exchange Rates'!$A$1:$C$14, 3, 0)</f>
        <v>204</v>
      </c>
    </row>
    <row r="4094" spans="1:22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 s="7">
        <f t="shared" si="381"/>
        <v>20</v>
      </c>
      <c r="Q4094" t="str">
        <f t="shared" si="382"/>
        <v>theater</v>
      </c>
      <c r="R4094" t="str">
        <f t="shared" si="383"/>
        <v>plays</v>
      </c>
      <c r="S4094" s="12">
        <f t="shared" si="378"/>
        <v>42039.194988425923</v>
      </c>
      <c r="T4094" s="12">
        <f t="shared" si="379"/>
        <v>42099.153321759266</v>
      </c>
      <c r="U4094" s="7">
        <f>Data[[#This Row],[goal]]*VLOOKUP(Data[[#This Row],[currency]], 'Exchange Rates'!$A$1:$C$14, 3, 0)</f>
        <v>110000</v>
      </c>
      <c r="V4094" s="7">
        <f>Data[[#This Row],[pledged]]*VLOOKUP(Data[[#This Row],[currency]], 'Exchange Rates'!$A$1:$C$14, 3, 0)</f>
        <v>20</v>
      </c>
    </row>
    <row r="4095" spans="1:22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 s="7">
        <f t="shared" si="381"/>
        <v>15</v>
      </c>
      <c r="Q4095" t="str">
        <f t="shared" si="382"/>
        <v>theater</v>
      </c>
      <c r="R4095" t="str">
        <f t="shared" si="383"/>
        <v>plays</v>
      </c>
      <c r="S4095" s="12">
        <f t="shared" si="378"/>
        <v>42178.815891203703</v>
      </c>
      <c r="T4095" s="12">
        <f t="shared" si="379"/>
        <v>42238.815891203703</v>
      </c>
      <c r="U4095" s="7">
        <f>Data[[#This Row],[goal]]*VLOOKUP(Data[[#This Row],[currency]], 'Exchange Rates'!$A$1:$C$14, 3, 0)</f>
        <v>1925</v>
      </c>
      <c r="V4095" s="7">
        <f>Data[[#This Row],[pledged]]*VLOOKUP(Data[[#This Row],[currency]], 'Exchange Rates'!$A$1:$C$14, 3, 0)</f>
        <v>46.2</v>
      </c>
    </row>
    <row r="4096" spans="1:22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 s="7">
        <f t="shared" si="381"/>
        <v>91.25</v>
      </c>
      <c r="Q4096" t="str">
        <f t="shared" si="382"/>
        <v>theater</v>
      </c>
      <c r="R4096" t="str">
        <f t="shared" si="383"/>
        <v>plays</v>
      </c>
      <c r="S4096" s="12">
        <f t="shared" si="378"/>
        <v>41890.086805555555</v>
      </c>
      <c r="T4096" s="12">
        <f t="shared" si="379"/>
        <v>41934.207638888889</v>
      </c>
      <c r="U4096" s="7">
        <f>Data[[#This Row],[goal]]*VLOOKUP(Data[[#This Row],[currency]], 'Exchange Rates'!$A$1:$C$14, 3, 0)</f>
        <v>2000</v>
      </c>
      <c r="V4096" s="7">
        <f>Data[[#This Row],[pledged]]*VLOOKUP(Data[[#This Row],[currency]], 'Exchange Rates'!$A$1:$C$14, 3, 0)</f>
        <v>730</v>
      </c>
    </row>
    <row r="4097" spans="1:22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 s="7">
        <f t="shared" si="381"/>
        <v>800</v>
      </c>
      <c r="Q4097" t="str">
        <f t="shared" si="382"/>
        <v>theater</v>
      </c>
      <c r="R4097" t="str">
        <f t="shared" si="383"/>
        <v>plays</v>
      </c>
      <c r="S4097" s="12">
        <f t="shared" si="378"/>
        <v>42693.031828703708</v>
      </c>
      <c r="T4097" s="12">
        <f t="shared" si="379"/>
        <v>42723.031828703708</v>
      </c>
      <c r="U4097" s="7">
        <f>Data[[#This Row],[goal]]*VLOOKUP(Data[[#This Row],[currency]], 'Exchange Rates'!$A$1:$C$14, 3, 0)</f>
        <v>634200</v>
      </c>
      <c r="V4097" s="7">
        <f>Data[[#This Row],[pledged]]*VLOOKUP(Data[[#This Row],[currency]], 'Exchange Rates'!$A$1:$C$14, 3, 0)</f>
        <v>16912</v>
      </c>
    </row>
    <row r="4098" spans="1:22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 s="7">
        <f t="shared" si="381"/>
        <v>80</v>
      </c>
      <c r="Q4098" t="str">
        <f t="shared" si="382"/>
        <v>theater</v>
      </c>
      <c r="R4098" t="str">
        <f t="shared" si="383"/>
        <v>plays</v>
      </c>
      <c r="S4098" s="12">
        <f t="shared" ref="S4098:S4115" si="384">(((J4098/60)/60)/24)+DATE(1970,1,1)</f>
        <v>42750.530312499999</v>
      </c>
      <c r="T4098" s="12">
        <f t="shared" ref="T4098:T4115" si="385">(((I4098/60)/60)/24)+DATE(1970,1,1)</f>
        <v>42794.368749999994</v>
      </c>
      <c r="U4098" s="7">
        <f>Data[[#This Row],[goal]]*VLOOKUP(Data[[#This Row],[currency]], 'Exchange Rates'!$A$1:$C$14, 3, 0)</f>
        <v>2695</v>
      </c>
      <c r="V4098" s="7">
        <f>Data[[#This Row],[pledged]]*VLOOKUP(Data[[#This Row],[currency]], 'Exchange Rates'!$A$1:$C$14, 3, 0)</f>
        <v>308</v>
      </c>
    </row>
    <row r="4099" spans="1:22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 s="7">
        <f t="shared" ref="P4099:P4115" si="387">IF(L4099 = 0, 0, E4099/L4099)</f>
        <v>0</v>
      </c>
      <c r="Q4099" t="str">
        <f t="shared" ref="Q4099:Q4115" si="388">MID(N4099, 1, FIND("/", N4099)-1)</f>
        <v>theater</v>
      </c>
      <c r="R4099" t="str">
        <f t="shared" ref="R4099:R4115" si="389">MID(N4099,  FIND("/", N4099)+1, 100)</f>
        <v>plays</v>
      </c>
      <c r="S4099" s="12">
        <f t="shared" si="384"/>
        <v>42344.824502314819</v>
      </c>
      <c r="T4099" s="12">
        <f t="shared" si="385"/>
        <v>42400.996527777781</v>
      </c>
      <c r="U4099" s="7">
        <f>Data[[#This Row],[goal]]*VLOOKUP(Data[[#This Row],[currency]], 'Exchange Rates'!$A$1:$C$14, 3, 0)</f>
        <v>7700</v>
      </c>
      <c r="V4099" s="7">
        <f>Data[[#This Row],[pledged]]*VLOOKUP(Data[[#This Row],[currency]], 'Exchange Rates'!$A$1:$C$14, 3, 0)</f>
        <v>0</v>
      </c>
    </row>
    <row r="4100" spans="1:22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7">
        <f t="shared" si="387"/>
        <v>0</v>
      </c>
      <c r="Q4100" t="str">
        <f t="shared" si="388"/>
        <v>theater</v>
      </c>
      <c r="R4100" t="str">
        <f t="shared" si="389"/>
        <v>plays</v>
      </c>
      <c r="S4100" s="12">
        <f t="shared" si="384"/>
        <v>42495.722187499996</v>
      </c>
      <c r="T4100" s="12">
        <f t="shared" si="385"/>
        <v>42525.722187499996</v>
      </c>
      <c r="U4100" s="7">
        <f>Data[[#This Row],[goal]]*VLOOKUP(Data[[#This Row],[currency]], 'Exchange Rates'!$A$1:$C$14, 3, 0)</f>
        <v>75000</v>
      </c>
      <c r="V4100" s="7">
        <f>Data[[#This Row],[pledged]]*VLOOKUP(Data[[#This Row],[currency]], 'Exchange Rates'!$A$1:$C$14, 3, 0)</f>
        <v>0</v>
      </c>
    </row>
    <row r="4101" spans="1:22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 s="7">
        <f t="shared" si="387"/>
        <v>50</v>
      </c>
      <c r="Q4101" t="str">
        <f t="shared" si="388"/>
        <v>theater</v>
      </c>
      <c r="R4101" t="str">
        <f t="shared" si="389"/>
        <v>plays</v>
      </c>
      <c r="S4101" s="12">
        <f t="shared" si="384"/>
        <v>42570.850381944445</v>
      </c>
      <c r="T4101" s="12">
        <f t="shared" si="385"/>
        <v>42615.850381944445</v>
      </c>
      <c r="U4101" s="7">
        <f>Data[[#This Row],[goal]]*VLOOKUP(Data[[#This Row],[currency]], 'Exchange Rates'!$A$1:$C$14, 3, 0)</f>
        <v>4500</v>
      </c>
      <c r="V4101" s="7">
        <f>Data[[#This Row],[pledged]]*VLOOKUP(Data[[#This Row],[currency]], 'Exchange Rates'!$A$1:$C$14, 3, 0)</f>
        <v>50</v>
      </c>
    </row>
    <row r="4102" spans="1:22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7">
        <f t="shared" si="387"/>
        <v>0</v>
      </c>
      <c r="Q4102" t="str">
        <f t="shared" si="388"/>
        <v>theater</v>
      </c>
      <c r="R4102" t="str">
        <f t="shared" si="389"/>
        <v>plays</v>
      </c>
      <c r="S4102" s="12">
        <f t="shared" si="384"/>
        <v>41927.124884259261</v>
      </c>
      <c r="T4102" s="12">
        <f t="shared" si="385"/>
        <v>41937.124884259261</v>
      </c>
      <c r="U4102" s="7">
        <f>Data[[#This Row],[goal]]*VLOOKUP(Data[[#This Row],[currency]], 'Exchange Rates'!$A$1:$C$14, 3, 0)</f>
        <v>270</v>
      </c>
      <c r="V4102" s="7">
        <f>Data[[#This Row],[pledged]]*VLOOKUP(Data[[#This Row],[currency]], 'Exchange Rates'!$A$1:$C$14, 3, 0)</f>
        <v>0</v>
      </c>
    </row>
    <row r="4103" spans="1:22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7">
        <f t="shared" si="387"/>
        <v>0</v>
      </c>
      <c r="Q4103" t="str">
        <f t="shared" si="388"/>
        <v>theater</v>
      </c>
      <c r="R4103" t="str">
        <f t="shared" si="389"/>
        <v>plays</v>
      </c>
      <c r="S4103" s="12">
        <f t="shared" si="384"/>
        <v>42730.903726851851</v>
      </c>
      <c r="T4103" s="12">
        <f t="shared" si="385"/>
        <v>42760.903726851851</v>
      </c>
      <c r="U4103" s="7">
        <f>Data[[#This Row],[goal]]*VLOOKUP(Data[[#This Row],[currency]], 'Exchange Rates'!$A$1:$C$14, 3, 0)</f>
        <v>600</v>
      </c>
      <c r="V4103" s="7">
        <f>Data[[#This Row],[pledged]]*VLOOKUP(Data[[#This Row],[currency]], 'Exchange Rates'!$A$1:$C$14, 3, 0)</f>
        <v>0</v>
      </c>
    </row>
    <row r="4104" spans="1:22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 s="7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2">
        <f t="shared" si="384"/>
        <v>42475.848067129627</v>
      </c>
      <c r="T4104" s="12">
        <f t="shared" si="385"/>
        <v>42505.848067129627</v>
      </c>
      <c r="U4104" s="7">
        <f>Data[[#This Row],[goal]]*VLOOKUP(Data[[#This Row],[currency]], 'Exchange Rates'!$A$1:$C$14, 3, 0)</f>
        <v>500</v>
      </c>
      <c r="V4104" s="7">
        <f>Data[[#This Row],[pledged]]*VLOOKUP(Data[[#This Row],[currency]], 'Exchange Rates'!$A$1:$C$14, 3, 0)</f>
        <v>137</v>
      </c>
    </row>
    <row r="4105" spans="1:22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 s="7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2">
        <f t="shared" si="384"/>
        <v>42188.83293981482</v>
      </c>
      <c r="T4105" s="12">
        <f t="shared" si="385"/>
        <v>42242.772222222222</v>
      </c>
      <c r="U4105" s="7">
        <f>Data[[#This Row],[goal]]*VLOOKUP(Data[[#This Row],[currency]], 'Exchange Rates'!$A$1:$C$14, 3, 0)</f>
        <v>1000</v>
      </c>
      <c r="V4105" s="7">
        <f>Data[[#This Row],[pledged]]*VLOOKUP(Data[[#This Row],[currency]], 'Exchange Rates'!$A$1:$C$14, 3, 0)</f>
        <v>100</v>
      </c>
    </row>
    <row r="4106" spans="1:22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 s="7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2">
        <f t="shared" si="384"/>
        <v>42640.278171296297</v>
      </c>
      <c r="T4106" s="12">
        <f t="shared" si="385"/>
        <v>42670.278171296297</v>
      </c>
      <c r="U4106" s="7">
        <f>Data[[#This Row],[goal]]*VLOOKUP(Data[[#This Row],[currency]], 'Exchange Rates'!$A$1:$C$14, 3, 0)</f>
        <v>4110</v>
      </c>
      <c r="V4106" s="7">
        <f>Data[[#This Row],[pledged]]*VLOOKUP(Data[[#This Row],[currency]], 'Exchange Rates'!$A$1:$C$14, 3, 0)</f>
        <v>878.17000000000007</v>
      </c>
    </row>
    <row r="4107" spans="1:22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 s="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2">
        <f t="shared" si="384"/>
        <v>42697.010520833333</v>
      </c>
      <c r="T4107" s="12">
        <f t="shared" si="385"/>
        <v>42730.010520833333</v>
      </c>
      <c r="U4107" s="7">
        <f>Data[[#This Row],[goal]]*VLOOKUP(Data[[#This Row],[currency]], 'Exchange Rates'!$A$1:$C$14, 3, 0)</f>
        <v>697620</v>
      </c>
      <c r="V4107" s="7">
        <f>Data[[#This Row],[pledged]]*VLOOKUP(Data[[#This Row],[currency]], 'Exchange Rates'!$A$1:$C$14, 3, 0)</f>
        <v>48622</v>
      </c>
    </row>
    <row r="4108" spans="1:22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 s="7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2">
        <f t="shared" si="384"/>
        <v>42053.049375000002</v>
      </c>
      <c r="T4108" s="12">
        <f t="shared" si="385"/>
        <v>42096.041666666672</v>
      </c>
      <c r="U4108" s="7">
        <f>Data[[#This Row],[goal]]*VLOOKUP(Data[[#This Row],[currency]], 'Exchange Rates'!$A$1:$C$14, 3, 0)</f>
        <v>5000</v>
      </c>
      <c r="V4108" s="7">
        <f>Data[[#This Row],[pledged]]*VLOOKUP(Data[[#This Row],[currency]], 'Exchange Rates'!$A$1:$C$14, 3, 0)</f>
        <v>3530</v>
      </c>
    </row>
    <row r="4109" spans="1:22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 s="7">
        <f t="shared" si="387"/>
        <v>10.25</v>
      </c>
      <c r="Q4109" t="str">
        <f t="shared" si="388"/>
        <v>theater</v>
      </c>
      <c r="R4109" t="str">
        <f t="shared" si="389"/>
        <v>plays</v>
      </c>
      <c r="S4109" s="12">
        <f t="shared" si="384"/>
        <v>41883.916678240741</v>
      </c>
      <c r="T4109" s="12">
        <f t="shared" si="385"/>
        <v>41906.916678240741</v>
      </c>
      <c r="U4109" s="7">
        <f>Data[[#This Row],[goal]]*VLOOKUP(Data[[#This Row],[currency]], 'Exchange Rates'!$A$1:$C$14, 3, 0)</f>
        <v>2000</v>
      </c>
      <c r="V4109" s="7">
        <f>Data[[#This Row],[pledged]]*VLOOKUP(Data[[#This Row],[currency]], 'Exchange Rates'!$A$1:$C$14, 3, 0)</f>
        <v>41</v>
      </c>
    </row>
    <row r="4110" spans="1:22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 s="7">
        <f t="shared" si="387"/>
        <v>59</v>
      </c>
      <c r="Q4110" t="str">
        <f t="shared" si="388"/>
        <v>theater</v>
      </c>
      <c r="R4110" t="str">
        <f t="shared" si="389"/>
        <v>plays</v>
      </c>
      <c r="S4110" s="12">
        <f t="shared" si="384"/>
        <v>42767.031678240746</v>
      </c>
      <c r="T4110" s="12">
        <f t="shared" si="385"/>
        <v>42797.208333333328</v>
      </c>
      <c r="U4110" s="7">
        <f>Data[[#This Row],[goal]]*VLOOKUP(Data[[#This Row],[currency]], 'Exchange Rates'!$A$1:$C$14, 3, 0)</f>
        <v>3000</v>
      </c>
      <c r="V4110" s="7">
        <f>Data[[#This Row],[pledged]]*VLOOKUP(Data[[#This Row],[currency]], 'Exchange Rates'!$A$1:$C$14, 3, 0)</f>
        <v>59</v>
      </c>
    </row>
    <row r="4111" spans="1:22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7">
        <f t="shared" si="387"/>
        <v>0</v>
      </c>
      <c r="Q4111" t="str">
        <f t="shared" si="388"/>
        <v>theater</v>
      </c>
      <c r="R4111" t="str">
        <f t="shared" si="389"/>
        <v>plays</v>
      </c>
      <c r="S4111" s="12">
        <f t="shared" si="384"/>
        <v>42307.539398148147</v>
      </c>
      <c r="T4111" s="12">
        <f t="shared" si="385"/>
        <v>42337.581064814818</v>
      </c>
      <c r="U4111" s="7">
        <f>Data[[#This Row],[goal]]*VLOOKUP(Data[[#This Row],[currency]], 'Exchange Rates'!$A$1:$C$14, 3, 0)</f>
        <v>385</v>
      </c>
      <c r="V4111" s="7">
        <f>Data[[#This Row],[pledged]]*VLOOKUP(Data[[#This Row],[currency]], 'Exchange Rates'!$A$1:$C$14, 3, 0)</f>
        <v>0</v>
      </c>
    </row>
    <row r="4112" spans="1:22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 s="7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2">
        <f t="shared" si="384"/>
        <v>42512.626747685179</v>
      </c>
      <c r="T4112" s="12">
        <f t="shared" si="385"/>
        <v>42572.626747685179</v>
      </c>
      <c r="U4112" s="7">
        <f>Data[[#This Row],[goal]]*VLOOKUP(Data[[#This Row],[currency]], 'Exchange Rates'!$A$1:$C$14, 3, 0)</f>
        <v>231</v>
      </c>
      <c r="V4112" s="7">
        <f>Data[[#This Row],[pledged]]*VLOOKUP(Data[[#This Row],[currency]], 'Exchange Rates'!$A$1:$C$14, 3, 0)</f>
        <v>66.22</v>
      </c>
    </row>
    <row r="4113" spans="1:22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 s="7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2">
        <f t="shared" si="384"/>
        <v>42029.135879629626</v>
      </c>
      <c r="T4113" s="12">
        <f t="shared" si="385"/>
        <v>42059.135879629626</v>
      </c>
      <c r="U4113" s="7">
        <f>Data[[#This Row],[goal]]*VLOOKUP(Data[[#This Row],[currency]], 'Exchange Rates'!$A$1:$C$14, 3, 0)</f>
        <v>3000</v>
      </c>
      <c r="V4113" s="7">
        <f>Data[[#This Row],[pledged]]*VLOOKUP(Data[[#This Row],[currency]], 'Exchange Rates'!$A$1:$C$14, 3, 0)</f>
        <v>94</v>
      </c>
    </row>
    <row r="4114" spans="1:22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 s="7">
        <f t="shared" si="387"/>
        <v>1</v>
      </c>
      <c r="Q4114" t="str">
        <f t="shared" si="388"/>
        <v>theater</v>
      </c>
      <c r="R4114" t="str">
        <f t="shared" si="389"/>
        <v>plays</v>
      </c>
      <c r="S4114" s="12">
        <f t="shared" si="384"/>
        <v>42400.946597222224</v>
      </c>
      <c r="T4114" s="12">
        <f t="shared" si="385"/>
        <v>42428</v>
      </c>
      <c r="U4114" s="7">
        <f>Data[[#This Row],[goal]]*VLOOKUP(Data[[#This Row],[currency]], 'Exchange Rates'!$A$1:$C$14, 3, 0)</f>
        <v>2100</v>
      </c>
      <c r="V4114" s="7">
        <f>Data[[#This Row],[pledged]]*VLOOKUP(Data[[#This Row],[currency]], 'Exchange Rates'!$A$1:$C$14, 3, 0)</f>
        <v>0.84</v>
      </c>
    </row>
    <row r="4115" spans="1:22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 s="7">
        <f t="shared" si="387"/>
        <v>1</v>
      </c>
      <c r="Q4115" t="str">
        <f t="shared" si="388"/>
        <v>theater</v>
      </c>
      <c r="R4115" t="str">
        <f t="shared" si="389"/>
        <v>plays</v>
      </c>
      <c r="S4115" s="12">
        <f t="shared" si="384"/>
        <v>42358.573182870372</v>
      </c>
      <c r="T4115" s="12">
        <f t="shared" si="385"/>
        <v>42377.273611111115</v>
      </c>
      <c r="U4115" s="7">
        <f>Data[[#This Row],[goal]]*VLOOKUP(Data[[#This Row],[currency]], 'Exchange Rates'!$A$1:$C$14, 3, 0)</f>
        <v>1500</v>
      </c>
      <c r="V4115" s="7">
        <f>Data[[#This Row],[pledged]]*VLOOKUP(Data[[#This Row],[currency]], 'Exchange Rates'!$A$1:$C$14, 3, 0)</f>
        <v>3</v>
      </c>
    </row>
  </sheetData>
  <conditionalFormatting sqref="F1:F1048576">
    <cfRule type="cellIs" dxfId="44" priority="2" operator="equal">
      <formula>"live"</formula>
    </cfRule>
    <cfRule type="cellIs" dxfId="43" priority="3" operator="equal">
      <formula>"failed"</formula>
    </cfRule>
    <cfRule type="cellIs" dxfId="42" priority="4" operator="equal">
      <formula>"canceled"</formula>
    </cfRule>
    <cfRule type="cellIs" dxfId="41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9E829-DCBE-46BA-8D19-7FAA5F3D479A}">
  <dimension ref="A1:C16"/>
  <sheetViews>
    <sheetView workbookViewId="0">
      <selection activeCell="A17" sqref="A17"/>
    </sheetView>
  </sheetViews>
  <sheetFormatPr defaultRowHeight="14.6" x14ac:dyDescent="0.4"/>
  <cols>
    <col min="2" max="2" width="20.921875" bestFit="1" customWidth="1"/>
    <col min="3" max="3" width="10.84375" bestFit="1" customWidth="1"/>
  </cols>
  <sheetData>
    <row r="1" spans="1:3" x14ac:dyDescent="0.4">
      <c r="A1" t="s">
        <v>8419</v>
      </c>
      <c r="B1" t="s">
        <v>8417</v>
      </c>
      <c r="C1" t="s">
        <v>8418</v>
      </c>
    </row>
    <row r="2" spans="1:3" x14ac:dyDescent="0.4">
      <c r="A2" t="s">
        <v>8246</v>
      </c>
      <c r="B2" t="s">
        <v>8410</v>
      </c>
      <c r="C2">
        <v>1</v>
      </c>
    </row>
    <row r="3" spans="1:3" x14ac:dyDescent="0.4">
      <c r="A3" t="s">
        <v>8249</v>
      </c>
      <c r="B3" t="s">
        <v>8411</v>
      </c>
      <c r="C3">
        <v>0.84</v>
      </c>
    </row>
    <row r="4" spans="1:3" x14ac:dyDescent="0.4">
      <c r="A4" t="s">
        <v>8247</v>
      </c>
      <c r="B4" t="s">
        <v>8412</v>
      </c>
      <c r="C4">
        <v>0.77</v>
      </c>
    </row>
    <row r="5" spans="1:3" x14ac:dyDescent="0.4">
      <c r="A5" t="s">
        <v>8248</v>
      </c>
      <c r="B5" t="s">
        <v>8413</v>
      </c>
      <c r="C5">
        <v>1.37</v>
      </c>
    </row>
    <row r="6" spans="1:3" x14ac:dyDescent="0.4">
      <c r="A6" t="s">
        <v>8251</v>
      </c>
      <c r="B6" t="s">
        <v>8414</v>
      </c>
      <c r="C6">
        <v>1.32</v>
      </c>
    </row>
    <row r="7" spans="1:3" x14ac:dyDescent="0.4">
      <c r="A7" t="s">
        <v>8250</v>
      </c>
      <c r="B7" t="s">
        <v>8420</v>
      </c>
      <c r="C7">
        <v>1.49</v>
      </c>
    </row>
    <row r="8" spans="1:3" x14ac:dyDescent="0.4">
      <c r="A8" t="s">
        <v>8252</v>
      </c>
      <c r="B8" t="s">
        <v>8421</v>
      </c>
      <c r="C8">
        <v>7.75</v>
      </c>
    </row>
    <row r="9" spans="1:3" x14ac:dyDescent="0.4">
      <c r="A9" t="s">
        <v>8253</v>
      </c>
      <c r="B9" t="s">
        <v>8422</v>
      </c>
      <c r="C9">
        <v>6.28</v>
      </c>
    </row>
    <row r="10" spans="1:3" x14ac:dyDescent="0.4">
      <c r="A10" t="s">
        <v>8254</v>
      </c>
      <c r="B10" t="s">
        <v>8423</v>
      </c>
      <c r="C10">
        <v>9.0399999999999991</v>
      </c>
    </row>
    <row r="11" spans="1:3" x14ac:dyDescent="0.4">
      <c r="A11" t="s">
        <v>8255</v>
      </c>
      <c r="B11" t="s">
        <v>8424</v>
      </c>
      <c r="C11">
        <v>8.7899999999999991</v>
      </c>
    </row>
    <row r="12" spans="1:3" x14ac:dyDescent="0.4">
      <c r="A12" t="s">
        <v>8256</v>
      </c>
      <c r="B12" t="s">
        <v>8425</v>
      </c>
      <c r="C12">
        <v>21.14</v>
      </c>
    </row>
    <row r="13" spans="1:3" x14ac:dyDescent="0.4">
      <c r="A13" t="s">
        <v>8257</v>
      </c>
      <c r="B13" t="s">
        <v>8416</v>
      </c>
      <c r="C13">
        <v>0.91</v>
      </c>
    </row>
    <row r="14" spans="1:3" x14ac:dyDescent="0.4">
      <c r="A14" t="s">
        <v>8258</v>
      </c>
      <c r="B14" t="s">
        <v>8415</v>
      </c>
      <c r="C14">
        <v>1.36</v>
      </c>
    </row>
    <row r="16" spans="1:3" x14ac:dyDescent="0.4">
      <c r="A16" t="s">
        <v>8428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DECA-86E5-4C3F-A4D5-447A11CA8956}">
  <dimension ref="A1:F51"/>
  <sheetViews>
    <sheetView workbookViewId="0">
      <selection activeCell="A24" sqref="A24:F37"/>
    </sheetView>
  </sheetViews>
  <sheetFormatPr defaultRowHeight="14.6" x14ac:dyDescent="0.4"/>
  <cols>
    <col min="1" max="1" width="19.3046875" bestFit="1" customWidth="1"/>
    <col min="2" max="2" width="15.4609375" bestFit="1" customWidth="1"/>
    <col min="3" max="3" width="6.3828125" bestFit="1" customWidth="1"/>
    <col min="4" max="4" width="5.3828125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3" spans="1:6" x14ac:dyDescent="0.4">
      <c r="A3" s="8" t="s">
        <v>8402</v>
      </c>
      <c r="B3" s="8" t="s">
        <v>8354</v>
      </c>
    </row>
    <row r="4" spans="1:6" x14ac:dyDescent="0.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4">
      <c r="A5" s="9" t="s">
        <v>8360</v>
      </c>
      <c r="B5" s="14">
        <v>7808</v>
      </c>
      <c r="C5" s="14">
        <v>8720</v>
      </c>
      <c r="D5" s="14"/>
      <c r="E5" s="14">
        <v>158269</v>
      </c>
      <c r="F5" s="14">
        <v>174797</v>
      </c>
    </row>
    <row r="6" spans="1:6" x14ac:dyDescent="0.4">
      <c r="A6" s="9" t="s">
        <v>8362</v>
      </c>
      <c r="B6" s="14">
        <v>585</v>
      </c>
      <c r="C6" s="14">
        <v>4766</v>
      </c>
      <c r="D6" s="14">
        <v>388</v>
      </c>
      <c r="E6" s="14">
        <v>58457</v>
      </c>
      <c r="F6" s="14">
        <v>64196</v>
      </c>
    </row>
    <row r="7" spans="1:6" x14ac:dyDescent="0.4">
      <c r="A7" s="9" t="s">
        <v>8355</v>
      </c>
      <c r="B7" s="14">
        <v>377</v>
      </c>
      <c r="C7" s="14">
        <v>3211</v>
      </c>
      <c r="D7" s="14"/>
      <c r="E7" s="14">
        <v>54758</v>
      </c>
      <c r="F7" s="14">
        <v>58346</v>
      </c>
    </row>
    <row r="8" spans="1:6" x14ac:dyDescent="0.4">
      <c r="A8" s="9" t="s">
        <v>8361</v>
      </c>
      <c r="B8" s="14"/>
      <c r="C8" s="14">
        <v>4614</v>
      </c>
      <c r="D8" s="14"/>
      <c r="E8" s="14">
        <v>44208</v>
      </c>
      <c r="F8" s="14">
        <v>48822</v>
      </c>
    </row>
    <row r="9" spans="1:6" x14ac:dyDescent="0.4">
      <c r="A9" s="9" t="s">
        <v>8358</v>
      </c>
      <c r="B9" s="14">
        <v>183</v>
      </c>
      <c r="C9" s="14">
        <v>1041</v>
      </c>
      <c r="D9" s="14">
        <v>1272</v>
      </c>
      <c r="E9" s="14">
        <v>44801</v>
      </c>
      <c r="F9" s="14">
        <v>47297</v>
      </c>
    </row>
    <row r="10" spans="1:6" x14ac:dyDescent="0.4">
      <c r="A10" s="9" t="s">
        <v>8356</v>
      </c>
      <c r="B10" s="14">
        <v>233</v>
      </c>
      <c r="C10" s="14">
        <v>848</v>
      </c>
      <c r="D10" s="14"/>
      <c r="E10" s="14">
        <v>33591</v>
      </c>
      <c r="F10" s="14">
        <v>34672</v>
      </c>
    </row>
    <row r="11" spans="1:6" x14ac:dyDescent="0.4">
      <c r="A11" s="9" t="s">
        <v>8363</v>
      </c>
      <c r="B11" s="14"/>
      <c r="C11" s="14">
        <v>2921</v>
      </c>
      <c r="D11" s="14"/>
      <c r="E11" s="14">
        <v>18882</v>
      </c>
      <c r="F11" s="14">
        <v>21803</v>
      </c>
    </row>
    <row r="12" spans="1:6" x14ac:dyDescent="0.4">
      <c r="A12" s="9" t="s">
        <v>8359</v>
      </c>
      <c r="B12" s="14">
        <v>29</v>
      </c>
      <c r="C12" s="14">
        <v>975</v>
      </c>
      <c r="D12" s="14">
        <v>141</v>
      </c>
      <c r="E12" s="14">
        <v>11853</v>
      </c>
      <c r="F12" s="14">
        <v>12998</v>
      </c>
    </row>
    <row r="13" spans="1:6" x14ac:dyDescent="0.4">
      <c r="A13" s="9" t="s">
        <v>8357</v>
      </c>
      <c r="B13" s="14">
        <v>315</v>
      </c>
      <c r="C13" s="14"/>
      <c r="D13" s="14"/>
      <c r="E13" s="14"/>
      <c r="F13" s="14">
        <v>315</v>
      </c>
    </row>
    <row r="14" spans="1:6" x14ac:dyDescent="0.4">
      <c r="A14" s="9" t="s">
        <v>8352</v>
      </c>
      <c r="B14" s="14">
        <v>9530</v>
      </c>
      <c r="C14" s="14">
        <v>27096</v>
      </c>
      <c r="D14" s="14">
        <v>1801</v>
      </c>
      <c r="E14" s="14">
        <v>424819</v>
      </c>
      <c r="F14" s="14">
        <v>463246</v>
      </c>
    </row>
    <row r="45" spans="1:2" x14ac:dyDescent="0.4">
      <c r="A45" t="s">
        <v>8403</v>
      </c>
      <c r="B45" t="s">
        <v>8409</v>
      </c>
    </row>
    <row r="46" spans="1:2" x14ac:dyDescent="0.4">
      <c r="A46">
        <v>0</v>
      </c>
      <c r="B46">
        <f>COUNTIF(Data!O:O, "=1")</f>
        <v>101</v>
      </c>
    </row>
    <row r="47" spans="1:2" x14ac:dyDescent="0.4">
      <c r="A47" t="s">
        <v>8404</v>
      </c>
      <c r="B47">
        <f>COUNTIFS(Data!O:O, "&gt;1", Data!O:O, "&lt;=5")</f>
        <v>2031</v>
      </c>
    </row>
    <row r="48" spans="1:2" x14ac:dyDescent="0.4">
      <c r="A48" t="s">
        <v>8405</v>
      </c>
      <c r="B48">
        <f>COUNTIFS(Data!O:O, "&gt;5", Data!O:O, "&lt;=10")</f>
        <v>36</v>
      </c>
    </row>
    <row r="49" spans="1:2" x14ac:dyDescent="0.4">
      <c r="A49" t="s">
        <v>8406</v>
      </c>
      <c r="B49">
        <f>COUNTIFS(Data!O:O, "&gt;10", Data!O:O, "&lt;=15")</f>
        <v>16</v>
      </c>
    </row>
    <row r="50" spans="1:2" x14ac:dyDescent="0.4">
      <c r="A50" t="s">
        <v>8407</v>
      </c>
      <c r="B50">
        <f>COUNTIFS(Data!O:O, "&gt;15", Data!O:O, "&lt;=20")</f>
        <v>5</v>
      </c>
    </row>
    <row r="51" spans="1:2" x14ac:dyDescent="0.4">
      <c r="A51" t="s">
        <v>8408</v>
      </c>
      <c r="B51">
        <f>COUNTIF(Data!O:O, "&gt;20")</f>
        <v>9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OutcomeByCategoryPivot</vt:lpstr>
      <vt:lpstr>OutcomeBySubCategoryPivot</vt:lpstr>
      <vt:lpstr>OutcomeByMonthCreatedPivot</vt:lpstr>
      <vt:lpstr>OutcomeByCountryPivot</vt:lpstr>
      <vt:lpstr>AverageGoalByCountryPivot</vt:lpstr>
      <vt:lpstr>AverageBackerByCategorPivot</vt:lpstr>
      <vt:lpstr>Bonus</vt:lpstr>
      <vt:lpstr>Data</vt:lpstr>
      <vt:lpstr>Exchange Rates</vt:lpstr>
      <vt:lpstr>Extra Analysis</vt:lpstr>
      <vt:lpstr>Data!Criteria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</cp:lastModifiedBy>
  <dcterms:created xsi:type="dcterms:W3CDTF">2017-04-20T15:17:24Z</dcterms:created>
  <dcterms:modified xsi:type="dcterms:W3CDTF">2020-09-15T23:01:30Z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2c5d5e4b-ac68-4c3b-9d29-7efa6f01282f</vt:lpwstr>
  </property>
</Properties>
</file>