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057430e44be2f/Documents/Year 4/Semester 2/Math3205/Project/MATH3205_MPDPTW_Project/docs/"/>
    </mc:Choice>
  </mc:AlternateContent>
  <xr:revisionPtr revIDLastSave="112" documentId="13_ncr:1_{741FF3CF-E3E1-4D2E-A74F-CB6FD07E7B75}" xr6:coauthVersionLast="47" xr6:coauthVersionMax="47" xr10:uidLastSave="{38DFCF0C-AB5F-4D16-AEE8-B4FE61335761}"/>
  <bookViews>
    <workbookView xWindow="-98" yWindow="-98" windowWidth="21795" windowHeight="12975" activeTab="2" xr2:uid="{ABF29F5B-52A4-4B51-B67D-12561389EC32}"/>
  </bookViews>
  <sheets>
    <sheet name="Raw Data" sheetId="1" r:id="rId1"/>
    <sheet name="Summary" sheetId="2" r:id="rId2"/>
    <sheet name="Col Gen vs Multi Thre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L4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9" i="2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<sst xmlns="http://schemas.openxmlformats.org/spreadsheetml/2006/main" count="431" uniqueCount="198">
  <si>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</si>
  <si>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</si>
  <si>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</si>
  <si>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</si>
  <si>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</si>
  <si>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</si>
  <si>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</si>
  <si>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</si>
  <si>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</si>
  <si>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</si>
  <si>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</si>
  <si>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</si>
  <si>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</si>
  <si>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</si>
  <si>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</si>
  <si>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</si>
  <si>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</si>
  <si>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</si>
  <si>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</si>
  <si>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</si>
  <si>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</si>
  <si>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</si>
  <si>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</si>
  <si>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</si>
  <si>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</si>
  <si>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</si>
  <si>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</si>
  <si>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</si>
  <si>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</si>
  <si>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</si>
  <si>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</si>
  <si>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</si>
  <si>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</si>
  <si>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</si>
  <si>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</si>
  <si>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</si>
  <si>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</si>
  <si>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</si>
  <si>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</si>
  <si>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</si>
  <si>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</si>
  <si>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</si>
  <si>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</si>
  <si>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</si>
  <si>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</si>
  <si>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</si>
  <si>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</si>
  <si>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</si>
  <si>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</si>
  <si>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</si>
  <si>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</si>
  <si>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</si>
  <si>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</si>
  <si>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</si>
  <si>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</si>
  <si>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</si>
  <si>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</si>
  <si>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</si>
  <si>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</si>
  <si>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</si>
  <si>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</si>
  <si>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</si>
  <si>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</si>
  <si>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</si>
  <si>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</si>
  <si>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</si>
  <si>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</si>
  <si>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</si>
  <si>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</si>
  <si>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</si>
  <si>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</si>
  <si>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</si>
  <si>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</si>
  <si>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</si>
  <si>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</si>
  <si>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</si>
  <si>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</si>
  <si>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</si>
  <si>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</si>
  <si>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</si>
  <si>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</si>
  <si>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</si>
  <si>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</si>
  <si>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</si>
  <si>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</si>
  <si>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</si>
  <si>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</si>
  <si>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</si>
  <si>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</si>
  <si>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</si>
  <si>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</si>
  <si>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</si>
  <si>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</si>
  <si>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</si>
  <si>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</si>
  <si>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</si>
  <si>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</si>
  <si>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</si>
  <si>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</si>
  <si>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</si>
  <si>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</si>
  <si>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</si>
  <si>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</si>
  <si>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</si>
  <si>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</si>
  <si>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</si>
  <si>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</si>
  <si>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</si>
  <si>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</si>
  <si>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</si>
  <si>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</si>
  <si>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</si>
  <si>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</si>
  <si>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</si>
  <si>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</si>
  <si>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</si>
  <si>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</si>
  <si>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</si>
  <si>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</si>
  <si>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</si>
  <si>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</si>
  <si>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</si>
  <si>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</si>
  <si>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</si>
  <si>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</si>
  <si>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</si>
  <si>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</si>
  <si>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</si>
  <si>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</si>
  <si>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</si>
  <si>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</si>
  <si>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</si>
  <si>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</si>
  <si>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</si>
  <si>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</si>
  <si>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</si>
  <si>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</si>
  <si>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</si>
  <si>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</si>
  <si>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</si>
  <si>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</si>
  <si>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</si>
  <si>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</si>
  <si>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</si>
  <si>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</si>
  <si>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</si>
  <si>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</si>
  <si>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</si>
  <si>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</si>
  <si>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</si>
  <si>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</si>
  <si>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</si>
  <si>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</si>
  <si>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</si>
  <si>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</si>
  <si>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</si>
  <si>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</si>
  <si>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</si>
  <si>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</si>
  <si>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</si>
  <si>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</si>
  <si>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</si>
  <si>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</si>
  <si>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</si>
  <si>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</si>
  <si>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</si>
  <si>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</si>
  <si>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</si>
  <si>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</si>
  <si>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</si>
  <si>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</si>
  <si>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</si>
  <si>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</si>
  <si>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</si>
  <si>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</si>
  <si>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</si>
  <si>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</si>
  <si>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</si>
  <si>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</si>
  <si>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</si>
  <si>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</si>
  <si>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</si>
  <si>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</si>
  <si>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</si>
  <si>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</si>
  <si>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Columns Generated</t>
  </si>
  <si>
    <t>l_4_100</t>
  </si>
  <si>
    <t>l_4_50</t>
  </si>
  <si>
    <t>n_4_100</t>
  </si>
  <si>
    <t>w_4_35</t>
  </si>
  <si>
    <t>w_4_50</t>
  </si>
  <si>
    <t>w_8_100</t>
  </si>
  <si>
    <t>w_8_50</t>
  </si>
  <si>
    <t>w_4_100</t>
  </si>
  <si>
    <t>Change (%)</t>
  </si>
  <si>
    <t>Col Gen Time(s)</t>
  </si>
  <si>
    <t>Multi-Thread Time (s)</t>
  </si>
  <si>
    <t>Multi-Thread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</si>
</sst>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2" fontId="2" fillId="0" borderId="7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topLeftCell="AA1" zoomScale="71" workbookViewId="0">
      <selection activeCell="B4" sqref="B4"/>
    </sheetView>
  </sheetViews>
  <sheetFormatPr defaultRowHeight="14.25" x14ac:dyDescent="0.45"/>
  <cols>
    <col min="5" max="5" width="7.73046875" bestFit="1" customWidth="1"/>
    <col min="6" max="6" width="14.33203125" bestFit="1" customWidth="1"/>
    <col min="7" max="7" width="9.33203125" bestFit="1" customWidth="1"/>
    <col min="9" max="9" width="9.73046875" bestFit="1" customWidth="1"/>
    <col min="11" max="11" width="9.33203125" bestFit="1" customWidth="1"/>
    <col min="15" max="15" width="10.19921875" bestFit="1" customWidth="1"/>
    <col min="17" max="17" width="9.33203125" bestFit="1" customWidth="1"/>
    <col min="21" max="21" width="9.73046875" bestFit="1" customWidth="1"/>
    <col min="23" max="23" width="9.33203125" bestFit="1" customWidth="1"/>
    <col min="27" max="27" width="10.19921875" bestFit="1" customWidth="1"/>
    <col min="28" max="28" width="9.33203125" bestFit="1" customWidth="1"/>
    <col min="31" max="31" width="10.19921875" bestFit="1" customWidth="1"/>
    <col min="32" max="32" width="9.33203125" bestFit="1" customWidth="1"/>
    <col min="34" max="34" width="21.9296875" bestFit="1" customWidth="1"/>
    <col min="36" max="36" width="14.73046875" bestFit="1" customWidth="1"/>
    <col min="37" max="37" width="14.265625" bestFit="1" customWidth="1"/>
    <col min="38" max="38" width="8.265625" bestFit="1" customWidth="1"/>
    <col min="39" max="39" width="14.9296875" bestFit="1" customWidth="1"/>
    <col min="40" max="40" width="31.59765625" bestFit="1" customWidth="1"/>
    <col min="41" max="41" width="40.46484375" bestFit="1" customWidth="1"/>
    <col min="42" max="42" width="29.06640625" bestFit="1" customWidth="1"/>
  </cols>
  <sheetData>
    <row r="2" spans="2:42" x14ac:dyDescent="0.4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2.75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4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4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4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4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4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4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4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4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4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4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4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4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4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4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4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4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4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4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4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4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4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4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4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4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4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4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4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4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4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4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4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4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4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4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4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4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4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4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4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4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4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4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4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4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4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4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4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4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4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4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4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4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4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4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4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4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4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4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4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4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4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4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4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4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4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4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4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4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4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4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4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4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4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4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4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4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4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4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4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4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4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4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4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4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4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4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4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4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4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4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4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4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4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4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4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4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4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4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4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4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4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4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4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4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4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4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4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4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4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4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4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4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4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4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4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4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4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4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4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4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25" x14ac:dyDescent="0.45"/>
  <cols>
    <col min="3" max="3" width="12.33203125" bestFit="1" customWidth="1"/>
    <col min="5" max="5" width="11.9296875" bestFit="1" customWidth="1"/>
    <col min="7" max="7" width="9.59765625" bestFit="1" customWidth="1"/>
    <col min="8" max="9" width="11.9296875" bestFit="1" customWidth="1"/>
    <col min="11" max="11" width="11.9296875" bestFit="1" customWidth="1"/>
    <col min="13" max="14" width="11.9296875" bestFit="1" customWidth="1"/>
    <col min="15" max="15" width="9.59765625" bestFit="1" customWidth="1"/>
    <col min="17" max="17" width="11.9296875" bestFit="1" customWidth="1"/>
  </cols>
  <sheetData>
    <row r="2" spans="3:19" x14ac:dyDescent="0.4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4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4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4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4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4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4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4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4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4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4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4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4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4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4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4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4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4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4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4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4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4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4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4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4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4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4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4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M36"/>
  <sheetViews>
    <sheetView tabSelected="1" zoomScale="87" workbookViewId="0">
      <selection activeCell="J33" sqref="J33"/>
    </sheetView>
  </sheetViews>
  <sheetFormatPr defaultRowHeight="14.25" x14ac:dyDescent="0.45"/>
  <cols>
    <col min="7" max="7" width="18" customWidth="1"/>
    <col min="8" max="8" width="11.1328125" customWidth="1"/>
    <col min="9" max="9" width="12.265625" bestFit="1" customWidth="1"/>
    <col min="10" max="10" width="20.265625" customWidth="1"/>
    <col min="11" max="11" width="29.3984375" customWidth="1"/>
    <col min="12" max="13" width="22.796875" bestFit="1" customWidth="1"/>
    <col min="14" max="14" width="25.86328125" customWidth="1"/>
    <col min="15" max="15" width="4.796875" bestFit="1" customWidth="1"/>
    <col min="16" max="20" width="5.796875" bestFit="1" customWidth="1"/>
    <col min="21" max="21" width="4.796875" bestFit="1" customWidth="1"/>
    <col min="22" max="22" width="5.796875" bestFit="1" customWidth="1"/>
    <col min="23" max="23" width="4.796875" bestFit="1" customWidth="1"/>
    <col min="24" max="29" width="5.796875" bestFit="1" customWidth="1"/>
    <col min="30" max="39" width="6.796875" bestFit="1" customWidth="1"/>
    <col min="40" max="40" width="7.796875" bestFit="1" customWidth="1"/>
    <col min="41" max="41" width="1.796875" bestFit="1" customWidth="1"/>
    <col min="42" max="42" width="9.86328125" bestFit="1" customWidth="1"/>
    <col min="43" max="43" width="9.6640625" bestFit="1" customWidth="1"/>
    <col min="44" max="44" width="7.33203125" bestFit="1" customWidth="1"/>
    <col min="45" max="45" width="9.6640625" bestFit="1" customWidth="1"/>
    <col min="46" max="46" width="7.33203125" bestFit="1" customWidth="1"/>
    <col min="47" max="47" width="9.6640625" bestFit="1" customWidth="1"/>
    <col min="48" max="48" width="7.33203125" bestFit="1" customWidth="1"/>
    <col min="49" max="49" width="9.6640625" bestFit="1" customWidth="1"/>
    <col min="50" max="50" width="8.33203125" bestFit="1" customWidth="1"/>
    <col min="51" max="51" width="10.6640625" bestFit="1" customWidth="1"/>
    <col min="52" max="52" width="8.33203125" bestFit="1" customWidth="1"/>
    <col min="53" max="53" width="10.6640625" bestFit="1" customWidth="1"/>
    <col min="54" max="54" width="8.33203125" bestFit="1" customWidth="1"/>
    <col min="55" max="55" width="10.6640625" bestFit="1" customWidth="1"/>
    <col min="56" max="56" width="8.33203125" bestFit="1" customWidth="1"/>
    <col min="57" max="57" width="10.6640625" bestFit="1" customWidth="1"/>
    <col min="58" max="58" width="8.33203125" bestFit="1" customWidth="1"/>
    <col min="59" max="59" width="10.6640625" bestFit="1" customWidth="1"/>
    <col min="60" max="60" width="8.33203125" bestFit="1" customWidth="1"/>
    <col min="61" max="61" width="10.6640625" bestFit="1" customWidth="1"/>
    <col min="62" max="62" width="8.33203125" bestFit="1" customWidth="1"/>
    <col min="63" max="63" width="10.6640625" bestFit="1" customWidth="1"/>
    <col min="64" max="64" width="8.33203125" bestFit="1" customWidth="1"/>
    <col min="65" max="65" width="10.6640625" bestFit="1" customWidth="1"/>
    <col min="66" max="66" width="8.33203125" bestFit="1" customWidth="1"/>
    <col min="67" max="67" width="10.6640625" bestFit="1" customWidth="1"/>
    <col min="68" max="68" width="8.33203125" bestFit="1" customWidth="1"/>
    <col min="69" max="69" width="10.6640625" bestFit="1" customWidth="1"/>
    <col min="70" max="70" width="9.33203125" bestFit="1" customWidth="1"/>
    <col min="71" max="71" width="11.6640625" bestFit="1" customWidth="1"/>
    <col min="72" max="73" width="6.796875" bestFit="1" customWidth="1"/>
    <col min="74" max="74" width="6.1328125" bestFit="1" customWidth="1"/>
    <col min="75" max="77" width="9.86328125" bestFit="1" customWidth="1"/>
    <col min="78" max="78" width="8.33203125" bestFit="1" customWidth="1"/>
    <col min="79" max="79" width="6.1328125" bestFit="1" customWidth="1"/>
    <col min="80" max="80" width="10.6640625" bestFit="1" customWidth="1"/>
    <col min="81" max="81" width="8.33203125" bestFit="1" customWidth="1"/>
    <col min="82" max="82" width="6.1328125" bestFit="1" customWidth="1"/>
    <col min="83" max="83" width="10.6640625" bestFit="1" customWidth="1"/>
    <col min="84" max="84" width="8.33203125" bestFit="1" customWidth="1"/>
    <col min="85" max="85" width="6.1328125" bestFit="1" customWidth="1"/>
    <col min="86" max="86" width="10.6640625" bestFit="1" customWidth="1"/>
    <col min="87" max="87" width="8.33203125" bestFit="1" customWidth="1"/>
    <col min="88" max="88" width="6.1328125" bestFit="1" customWidth="1"/>
    <col min="89" max="89" width="10.6640625" bestFit="1" customWidth="1"/>
    <col min="90" max="90" width="8.33203125" bestFit="1" customWidth="1"/>
    <col min="91" max="91" width="6.1328125" bestFit="1" customWidth="1"/>
    <col min="92" max="92" width="10.6640625" bestFit="1" customWidth="1"/>
    <col min="93" max="93" width="8.33203125" bestFit="1" customWidth="1"/>
    <col min="94" max="94" width="6.1328125" bestFit="1" customWidth="1"/>
    <col min="95" max="95" width="10.6640625" bestFit="1" customWidth="1"/>
    <col min="96" max="96" width="8.33203125" bestFit="1" customWidth="1"/>
    <col min="97" max="97" width="6.1328125" bestFit="1" customWidth="1"/>
    <col min="98" max="98" width="10.6640625" bestFit="1" customWidth="1"/>
    <col min="99" max="99" width="8.33203125" bestFit="1" customWidth="1"/>
    <col min="100" max="100" width="6.1328125" bestFit="1" customWidth="1"/>
    <col min="101" max="101" width="10.6640625" bestFit="1" customWidth="1"/>
    <col min="102" max="102" width="8.33203125" bestFit="1" customWidth="1"/>
    <col min="103" max="103" width="6.1328125" bestFit="1" customWidth="1"/>
    <col min="104" max="104" width="10.6640625" bestFit="1" customWidth="1"/>
    <col min="105" max="105" width="9.33203125" bestFit="1" customWidth="1"/>
    <col min="106" max="106" width="6.1328125" bestFit="1" customWidth="1"/>
    <col min="107" max="107" width="11.6640625" bestFit="1" customWidth="1"/>
    <col min="108" max="108" width="6.1328125" bestFit="1" customWidth="1"/>
    <col min="109" max="109" width="9.86328125" bestFit="1" customWidth="1"/>
    <col min="110" max="110" width="10.6640625" bestFit="1" customWidth="1"/>
    <col min="111" max="111" width="6.1328125" bestFit="1" customWidth="1"/>
    <col min="112" max="112" width="10.6640625" bestFit="1" customWidth="1"/>
    <col min="113" max="113" width="8.33203125" bestFit="1" customWidth="1"/>
    <col min="114" max="114" width="10.6640625" bestFit="1" customWidth="1"/>
    <col min="115" max="115" width="6.1328125" bestFit="1" customWidth="1"/>
    <col min="116" max="116" width="10.6640625" bestFit="1" customWidth="1"/>
    <col min="117" max="117" width="8.33203125" bestFit="1" customWidth="1"/>
    <col min="118" max="118" width="10.6640625" bestFit="1" customWidth="1"/>
    <col min="119" max="119" width="6.1328125" bestFit="1" customWidth="1"/>
    <col min="120" max="120" width="10.6640625" bestFit="1" customWidth="1"/>
    <col min="121" max="121" width="8.33203125" bestFit="1" customWidth="1"/>
    <col min="122" max="122" width="8.6640625" bestFit="1" customWidth="1"/>
    <col min="123" max="123" width="6.1328125" bestFit="1" customWidth="1"/>
    <col min="124" max="124" width="10.6640625" bestFit="1" customWidth="1"/>
    <col min="125" max="125" width="8.33203125" bestFit="1" customWidth="1"/>
    <col min="126" max="126" width="10.6640625" bestFit="1" customWidth="1"/>
    <col min="127" max="127" width="6.1328125" bestFit="1" customWidth="1"/>
    <col min="128" max="128" width="10.6640625" bestFit="1" customWidth="1"/>
    <col min="129" max="129" width="8.33203125" bestFit="1" customWidth="1"/>
    <col min="130" max="130" width="10.6640625" bestFit="1" customWidth="1"/>
    <col min="131" max="131" width="6.1328125" bestFit="1" customWidth="1"/>
    <col min="132" max="132" width="10.6640625" bestFit="1" customWidth="1"/>
    <col min="133" max="133" width="8.33203125" bestFit="1" customWidth="1"/>
    <col min="134" max="134" width="10.6640625" bestFit="1" customWidth="1"/>
    <col min="135" max="135" width="6.1328125" bestFit="1" customWidth="1"/>
    <col min="136" max="136" width="10.6640625" bestFit="1" customWidth="1"/>
    <col min="137" max="137" width="9.33203125" bestFit="1" customWidth="1"/>
    <col min="138" max="138" width="10.6640625" bestFit="1" customWidth="1"/>
    <col min="139" max="139" width="6.1328125" bestFit="1" customWidth="1"/>
    <col min="140" max="140" width="11.6640625" bestFit="1" customWidth="1"/>
    <col min="141" max="141" width="6.1328125" bestFit="1" customWidth="1"/>
    <col min="142" max="142" width="9.86328125" bestFit="1" customWidth="1"/>
  </cols>
  <sheetData>
    <row r="2" spans="2:13" x14ac:dyDescent="0.45">
      <c r="C2" s="12" t="s">
        <v>181</v>
      </c>
      <c r="E2" s="12" t="s">
        <v>184</v>
      </c>
    </row>
    <row r="3" spans="2:13" x14ac:dyDescent="0.45">
      <c r="B3" s="5" t="s">
        <v>0</v>
      </c>
      <c r="C3" s="6" t="s">
        <v>6</v>
      </c>
      <c r="D3" s="5" t="s">
        <v>11</v>
      </c>
      <c r="E3" s="13" t="s">
        <v>6</v>
      </c>
      <c r="F3" s="6" t="s">
        <v>11</v>
      </c>
      <c r="G3" t="s">
        <v>185</v>
      </c>
      <c r="H3" s="12"/>
      <c r="I3" s="14" t="s">
        <v>0</v>
      </c>
      <c r="J3" s="16" t="s">
        <v>195</v>
      </c>
      <c r="K3" s="16" t="s">
        <v>196</v>
      </c>
      <c r="L3" s="15" t="s">
        <v>194</v>
      </c>
      <c r="M3" s="15" t="s">
        <v>185</v>
      </c>
    </row>
    <row r="4" spans="2:13" x14ac:dyDescent="0.45">
      <c r="B4" s="4" t="s">
        <v>34</v>
      </c>
      <c r="C4">
        <v>1</v>
      </c>
      <c r="D4" s="4">
        <v>31.3</v>
      </c>
      <c r="E4">
        <v>1</v>
      </c>
      <c r="F4">
        <v>11.45</v>
      </c>
      <c r="G4">
        <f>_xlfn.XLOOKUP(B4,'Raw Data'!B:B,'Raw Data'!AH:AH,"Not found",0)</f>
        <v>835</v>
      </c>
      <c r="H4" s="12"/>
      <c r="I4" t="s">
        <v>186</v>
      </c>
      <c r="J4" s="17">
        <v>610.15250000000003</v>
      </c>
      <c r="K4" s="17">
        <v>261.05</v>
      </c>
      <c r="L4">
        <f>ROUND(100*(K4-J4)/J4,2)</f>
        <v>-57.22</v>
      </c>
      <c r="M4">
        <v>9735.5</v>
      </c>
    </row>
    <row r="5" spans="2:13" x14ac:dyDescent="0.45">
      <c r="B5" s="4" t="s">
        <v>35</v>
      </c>
      <c r="C5">
        <v>1</v>
      </c>
      <c r="D5" s="4">
        <v>21.58</v>
      </c>
      <c r="E5">
        <v>1</v>
      </c>
      <c r="F5">
        <v>12.73</v>
      </c>
      <c r="G5">
        <f>_xlfn.XLOOKUP(B5,'Raw Data'!B:B,'Raw Data'!AH:AH,"Not found",0)</f>
        <v>483</v>
      </c>
      <c r="H5" s="12"/>
      <c r="I5" t="s">
        <v>187</v>
      </c>
      <c r="J5" s="17">
        <v>20.14</v>
      </c>
      <c r="K5" s="17">
        <v>10.3</v>
      </c>
      <c r="L5">
        <f t="shared" ref="L5:L6" si="0">ROUND(100*(K5-J5)/J5,2)</f>
        <v>-48.86</v>
      </c>
      <c r="M5">
        <v>629</v>
      </c>
    </row>
    <row r="6" spans="2:13" x14ac:dyDescent="0.45">
      <c r="B6" s="4" t="s">
        <v>36</v>
      </c>
      <c r="C6">
        <v>1</v>
      </c>
      <c r="D6" s="4">
        <v>13.88</v>
      </c>
      <c r="E6">
        <v>1</v>
      </c>
      <c r="F6">
        <v>9.68</v>
      </c>
      <c r="G6">
        <f>_xlfn.XLOOKUP(B6,'Raw Data'!B:B,'Raw Data'!AH:AH,"Not found",0)</f>
        <v>728</v>
      </c>
      <c r="H6" s="12"/>
      <c r="I6" t="s">
        <v>188</v>
      </c>
      <c r="J6" s="17">
        <v>23.488</v>
      </c>
      <c r="K6" s="17">
        <v>21.684000000000001</v>
      </c>
      <c r="L6">
        <f t="shared" si="0"/>
        <v>-7.68</v>
      </c>
      <c r="M6">
        <v>2062.6</v>
      </c>
    </row>
    <row r="7" spans="2:13" x14ac:dyDescent="0.45">
      <c r="B7" s="4" t="s">
        <v>37</v>
      </c>
      <c r="C7">
        <v>1</v>
      </c>
      <c r="D7" s="4">
        <v>13.8</v>
      </c>
      <c r="E7">
        <v>1</v>
      </c>
      <c r="F7">
        <v>7.34</v>
      </c>
      <c r="G7">
        <f>_xlfn.XLOOKUP(B7,'Raw Data'!B:B,'Raw Data'!AH:AH,"Not found",0)</f>
        <v>470</v>
      </c>
      <c r="H7" s="12"/>
      <c r="I7" t="s">
        <v>189</v>
      </c>
      <c r="J7" s="17">
        <v>28.268000000000001</v>
      </c>
      <c r="K7" s="17">
        <v>11.332000000000001</v>
      </c>
      <c r="L7">
        <f>ROUND(100*(K7-J7)/J7,2)</f>
        <v>-59.91</v>
      </c>
      <c r="M7">
        <v>1611.8</v>
      </c>
    </row>
    <row r="8" spans="2:13" x14ac:dyDescent="0.45">
      <c r="B8" s="4" t="s">
        <v>38</v>
      </c>
      <c r="C8">
        <v>1</v>
      </c>
      <c r="D8" s="4">
        <v>251.76</v>
      </c>
      <c r="E8">
        <v>1</v>
      </c>
      <c r="F8">
        <v>143.84</v>
      </c>
      <c r="G8">
        <f>_xlfn.XLOOKUP(B8,'Raw Data'!B:B,'Raw Data'!AH:AH,"Not found",0)</f>
        <v>7332</v>
      </c>
      <c r="H8" s="12"/>
      <c r="I8" t="s">
        <v>190</v>
      </c>
      <c r="J8" s="17">
        <v>166.72399999999999</v>
      </c>
      <c r="K8" s="17">
        <v>60.605999999999987</v>
      </c>
      <c r="L8">
        <f>ROUND(100*(K8-J8)/J8,2)</f>
        <v>-63.65</v>
      </c>
      <c r="M8">
        <v>7853</v>
      </c>
    </row>
    <row r="9" spans="2:13" x14ac:dyDescent="0.45">
      <c r="B9" s="4" t="s">
        <v>39</v>
      </c>
      <c r="C9">
        <v>0</v>
      </c>
      <c r="D9" s="4" t="s">
        <v>40</v>
      </c>
      <c r="E9">
        <v>1</v>
      </c>
      <c r="F9">
        <v>843.25</v>
      </c>
      <c r="G9">
        <f>_xlfn.XLOOKUP(B9,'Raw Data'!B:B,'Raw Data'!AH:AH,"Not found",0)</f>
        <v>21802</v>
      </c>
      <c r="H9" s="12"/>
      <c r="I9" t="s">
        <v>191</v>
      </c>
      <c r="J9" s="17">
        <v>128.024</v>
      </c>
      <c r="K9" s="17">
        <v>96.861999999999995</v>
      </c>
      <c r="L9">
        <f>ROUND(100*(K9-J9)/J9,2)</f>
        <v>-24.34</v>
      </c>
      <c r="M9">
        <v>3953.2</v>
      </c>
    </row>
    <row r="10" spans="2:13" x14ac:dyDescent="0.45">
      <c r="B10" s="4" t="s">
        <v>41</v>
      </c>
      <c r="C10">
        <v>1</v>
      </c>
      <c r="D10" s="4">
        <v>230.77</v>
      </c>
      <c r="E10">
        <v>1</v>
      </c>
      <c r="F10">
        <v>96.1</v>
      </c>
      <c r="G10">
        <f>_xlfn.XLOOKUP(B10,'Raw Data'!B:B,'Raw Data'!AH:AH,"Not found",0)</f>
        <v>3041</v>
      </c>
      <c r="H10" s="12"/>
      <c r="I10" t="s">
        <v>192</v>
      </c>
      <c r="J10" s="17">
        <v>8.9699999999999989</v>
      </c>
      <c r="K10" s="17">
        <v>6.4349999999999996</v>
      </c>
      <c r="L10">
        <f>ROUND(100*(K10-J10)/J10,2)</f>
        <v>-28.26</v>
      </c>
      <c r="M10">
        <v>445</v>
      </c>
    </row>
    <row r="11" spans="2:13" x14ac:dyDescent="0.45">
      <c r="B11" s="4" t="s">
        <v>42</v>
      </c>
      <c r="C11">
        <v>1</v>
      </c>
      <c r="D11" s="4">
        <v>1166.6500000000001</v>
      </c>
      <c r="E11">
        <v>1</v>
      </c>
      <c r="F11">
        <v>485.64</v>
      </c>
      <c r="G11">
        <f>_xlfn.XLOOKUP(B11,'Raw Data'!B:B,'Raw Data'!AH:AH,"Not found",0)</f>
        <v>18443</v>
      </c>
      <c r="H11" s="12"/>
    </row>
    <row r="12" spans="2:13" x14ac:dyDescent="0.45">
      <c r="B12" s="4" t="s">
        <v>43</v>
      </c>
      <c r="C12">
        <v>1</v>
      </c>
      <c r="D12" s="4">
        <v>791.43</v>
      </c>
      <c r="E12">
        <v>1</v>
      </c>
      <c r="F12">
        <v>318.62</v>
      </c>
      <c r="G12">
        <f>_xlfn.XLOOKUP(B12,'Raw Data'!B:B,'Raw Data'!AH:AH,"Not found",0)</f>
        <v>10126</v>
      </c>
      <c r="H12" s="12"/>
    </row>
    <row r="13" spans="2:13" x14ac:dyDescent="0.45">
      <c r="B13" s="4" t="s">
        <v>79</v>
      </c>
      <c r="C13">
        <v>1</v>
      </c>
      <c r="D13" s="4">
        <v>6.13</v>
      </c>
      <c r="E13">
        <v>1</v>
      </c>
      <c r="F13">
        <v>6.62</v>
      </c>
      <c r="G13">
        <f>_xlfn.XLOOKUP(B13,'Raw Data'!B:B,'Raw Data'!AH:AH,"Not found",0)</f>
        <v>1052</v>
      </c>
      <c r="H13" s="12"/>
    </row>
    <row r="14" spans="2:13" x14ac:dyDescent="0.45">
      <c r="B14" s="4" t="s">
        <v>80</v>
      </c>
      <c r="C14">
        <v>1</v>
      </c>
      <c r="D14" s="4">
        <v>62.44</v>
      </c>
      <c r="E14">
        <v>1</v>
      </c>
      <c r="F14">
        <v>49.66</v>
      </c>
      <c r="G14">
        <f>_xlfn.XLOOKUP(B14,'Raw Data'!B:B,'Raw Data'!AH:AH,"Not found",0)</f>
        <v>4452</v>
      </c>
      <c r="H14" s="12"/>
      <c r="I14" s="14" t="s">
        <v>0</v>
      </c>
      <c r="J14" s="15" t="s">
        <v>197</v>
      </c>
      <c r="K14" s="15" t="s">
        <v>185</v>
      </c>
    </row>
    <row r="15" spans="2:13" x14ac:dyDescent="0.45">
      <c r="B15" s="4" t="s">
        <v>81</v>
      </c>
      <c r="C15">
        <v>1</v>
      </c>
      <c r="D15" s="4">
        <v>10.51</v>
      </c>
      <c r="E15">
        <v>1</v>
      </c>
      <c r="F15">
        <v>11.04</v>
      </c>
      <c r="G15">
        <f>_xlfn.XLOOKUP(B15,'Raw Data'!B:B,'Raw Data'!AH:AH,"Not found",0)</f>
        <v>527</v>
      </c>
      <c r="H15" s="12"/>
      <c r="I15" t="s">
        <v>186</v>
      </c>
      <c r="J15">
        <v>843.25</v>
      </c>
      <c r="K15">
        <v>21802</v>
      </c>
    </row>
    <row r="16" spans="2:13" x14ac:dyDescent="0.45">
      <c r="B16" s="4" t="s">
        <v>82</v>
      </c>
      <c r="C16">
        <v>1</v>
      </c>
      <c r="D16" s="4">
        <v>15.06</v>
      </c>
      <c r="E16">
        <v>1</v>
      </c>
      <c r="F16">
        <v>17.18</v>
      </c>
      <c r="G16">
        <f>_xlfn.XLOOKUP(B16,'Raw Data'!B:B,'Raw Data'!AH:AH,"Not found",0)</f>
        <v>2323</v>
      </c>
      <c r="H16" s="12"/>
      <c r="I16" t="s">
        <v>193</v>
      </c>
      <c r="J16">
        <v>1554.7</v>
      </c>
      <c r="K16">
        <v>66618</v>
      </c>
    </row>
    <row r="17" spans="2:8" x14ac:dyDescent="0.45">
      <c r="B17" s="4" t="s">
        <v>83</v>
      </c>
      <c r="C17">
        <v>1</v>
      </c>
      <c r="D17" s="4">
        <v>23.3</v>
      </c>
      <c r="E17">
        <v>1</v>
      </c>
      <c r="F17">
        <v>23.92</v>
      </c>
      <c r="G17">
        <f>_xlfn.XLOOKUP(B17,'Raw Data'!B:B,'Raw Data'!AH:AH,"Not found",0)</f>
        <v>1959</v>
      </c>
      <c r="H17" s="12"/>
    </row>
    <row r="18" spans="2:8" x14ac:dyDescent="0.45">
      <c r="B18" s="4" t="s">
        <v>109</v>
      </c>
      <c r="C18">
        <v>1</v>
      </c>
      <c r="D18" s="4">
        <v>19.38</v>
      </c>
      <c r="E18">
        <v>1</v>
      </c>
      <c r="F18">
        <v>9.73</v>
      </c>
      <c r="G18">
        <f>_xlfn.XLOOKUP(B18,'Raw Data'!B:B,'Raw Data'!AH:AH,"Not found",0)</f>
        <v>1639</v>
      </c>
      <c r="H18" s="12"/>
    </row>
    <row r="19" spans="2:8" x14ac:dyDescent="0.45">
      <c r="B19" s="4" t="s">
        <v>110</v>
      </c>
      <c r="C19">
        <v>1</v>
      </c>
      <c r="D19" s="4">
        <v>41.18</v>
      </c>
      <c r="E19">
        <v>1</v>
      </c>
      <c r="F19">
        <v>14.48</v>
      </c>
      <c r="G19">
        <f>_xlfn.XLOOKUP(B19,'Raw Data'!B:B,'Raw Data'!AH:AH,"Not found",0)</f>
        <v>2807</v>
      </c>
      <c r="H19" s="12"/>
    </row>
    <row r="20" spans="2:8" x14ac:dyDescent="0.45">
      <c r="B20" s="4" t="s">
        <v>111</v>
      </c>
      <c r="C20">
        <v>1</v>
      </c>
      <c r="D20" s="4">
        <v>32.35</v>
      </c>
      <c r="E20">
        <v>1</v>
      </c>
      <c r="F20">
        <v>13.22</v>
      </c>
      <c r="G20">
        <f>_xlfn.XLOOKUP(B20,'Raw Data'!B:B,'Raw Data'!AH:AH,"Not found",0)</f>
        <v>1196</v>
      </c>
      <c r="H20" s="12"/>
    </row>
    <row r="21" spans="2:8" x14ac:dyDescent="0.45">
      <c r="B21" s="4" t="s">
        <v>112</v>
      </c>
      <c r="C21">
        <v>1</v>
      </c>
      <c r="D21" s="4">
        <v>30.38</v>
      </c>
      <c r="E21">
        <v>1</v>
      </c>
      <c r="F21">
        <v>10.93</v>
      </c>
      <c r="G21">
        <f>_xlfn.XLOOKUP(B21,'Raw Data'!B:B,'Raw Data'!AH:AH,"Not found",0)</f>
        <v>1419</v>
      </c>
      <c r="H21" s="12"/>
    </row>
    <row r="22" spans="2:8" x14ac:dyDescent="0.45">
      <c r="B22" s="4" t="s">
        <v>113</v>
      </c>
      <c r="C22">
        <v>1</v>
      </c>
      <c r="D22" s="4">
        <v>18.05</v>
      </c>
      <c r="E22">
        <v>1</v>
      </c>
      <c r="F22">
        <v>8.3000000000000007</v>
      </c>
      <c r="G22">
        <f>_xlfn.XLOOKUP(B22,'Raw Data'!B:B,'Raw Data'!AH:AH,"Not found",0)</f>
        <v>998</v>
      </c>
      <c r="H22" s="12"/>
    </row>
    <row r="23" spans="2:8" x14ac:dyDescent="0.45">
      <c r="B23" s="4" t="s">
        <v>114</v>
      </c>
      <c r="C23">
        <v>1</v>
      </c>
      <c r="D23" s="4">
        <v>114.16</v>
      </c>
      <c r="E23">
        <v>1</v>
      </c>
      <c r="F23">
        <v>43.31</v>
      </c>
      <c r="G23">
        <f>_xlfn.XLOOKUP(B23,'Raw Data'!B:B,'Raw Data'!AH:AH,"Not found",0)</f>
        <v>5341</v>
      </c>
      <c r="H23" s="12"/>
    </row>
    <row r="24" spans="2:8" x14ac:dyDescent="0.45">
      <c r="B24" s="4" t="s">
        <v>115</v>
      </c>
      <c r="C24">
        <v>1</v>
      </c>
      <c r="D24" s="4">
        <v>218.54</v>
      </c>
      <c r="E24">
        <v>1</v>
      </c>
      <c r="F24">
        <v>100.82</v>
      </c>
      <c r="G24">
        <f>_xlfn.XLOOKUP(B24,'Raw Data'!B:B,'Raw Data'!AH:AH,"Not found",0)</f>
        <v>6605</v>
      </c>
      <c r="H24" s="12"/>
    </row>
    <row r="25" spans="2:8" x14ac:dyDescent="0.45">
      <c r="B25" s="4" t="s">
        <v>116</v>
      </c>
      <c r="C25">
        <v>1</v>
      </c>
      <c r="D25" s="4">
        <v>59.52</v>
      </c>
      <c r="E25">
        <v>1</v>
      </c>
      <c r="F25">
        <v>22.58</v>
      </c>
      <c r="G25">
        <f>_xlfn.XLOOKUP(B25,'Raw Data'!B:B,'Raw Data'!AH:AH,"Not found",0)</f>
        <v>3387</v>
      </c>
      <c r="H25" s="12"/>
    </row>
    <row r="26" spans="2:8" x14ac:dyDescent="0.45">
      <c r="B26" s="4" t="s">
        <v>117</v>
      </c>
      <c r="C26">
        <v>1</v>
      </c>
      <c r="D26" s="4">
        <v>329.67</v>
      </c>
      <c r="E26">
        <v>1</v>
      </c>
      <c r="F26">
        <v>101.22</v>
      </c>
      <c r="G26">
        <f>_xlfn.XLOOKUP(B26,'Raw Data'!B:B,'Raw Data'!AH:AH,"Not found",0)</f>
        <v>18896</v>
      </c>
      <c r="H26" s="12"/>
    </row>
    <row r="27" spans="2:8" x14ac:dyDescent="0.45">
      <c r="B27" s="4" t="s">
        <v>118</v>
      </c>
      <c r="C27">
        <v>1</v>
      </c>
      <c r="D27" s="4">
        <v>111.73</v>
      </c>
      <c r="E27">
        <v>1</v>
      </c>
      <c r="F27">
        <v>35.1</v>
      </c>
      <c r="G27">
        <f>_xlfn.XLOOKUP(B27,'Raw Data'!B:B,'Raw Data'!AH:AH,"Not found",0)</f>
        <v>5036</v>
      </c>
      <c r="H27" s="12"/>
    </row>
    <row r="28" spans="2:8" x14ac:dyDescent="0.45">
      <c r="B28" s="4" t="s">
        <v>121</v>
      </c>
      <c r="C28">
        <v>0</v>
      </c>
      <c r="D28" s="4" t="s">
        <v>40</v>
      </c>
      <c r="E28">
        <v>1</v>
      </c>
      <c r="F28">
        <v>1554.7</v>
      </c>
      <c r="G28">
        <f>_xlfn.XLOOKUP(B28,'Raw Data'!B:B,'Raw Data'!AH:AH,"Not found",0)</f>
        <v>66618</v>
      </c>
      <c r="H28" s="12"/>
    </row>
    <row r="29" spans="2:8" x14ac:dyDescent="0.45">
      <c r="B29" s="4" t="s">
        <v>136</v>
      </c>
      <c r="C29">
        <v>1</v>
      </c>
      <c r="D29" s="4">
        <v>8.1999999999999993</v>
      </c>
      <c r="E29">
        <v>1</v>
      </c>
      <c r="F29">
        <v>5.88</v>
      </c>
      <c r="G29">
        <f>_xlfn.XLOOKUP(B29,'Raw Data'!B:B,'Raw Data'!AH:AH,"Not found",0)</f>
        <v>418</v>
      </c>
      <c r="H29" s="12"/>
    </row>
    <row r="30" spans="2:8" x14ac:dyDescent="0.45">
      <c r="B30" s="4" t="s">
        <v>138</v>
      </c>
      <c r="C30">
        <v>1</v>
      </c>
      <c r="D30" s="4">
        <v>9.74</v>
      </c>
      <c r="E30">
        <v>1</v>
      </c>
      <c r="F30">
        <v>6.99</v>
      </c>
      <c r="G30">
        <f>_xlfn.XLOOKUP(B30,'Raw Data'!B:B,'Raw Data'!AH:AH,"Not found",0)</f>
        <v>472</v>
      </c>
      <c r="H30" s="12"/>
    </row>
    <row r="31" spans="2:8" x14ac:dyDescent="0.45">
      <c r="B31" s="4" t="s">
        <v>139</v>
      </c>
      <c r="C31">
        <v>1</v>
      </c>
      <c r="D31" s="4">
        <v>187.07</v>
      </c>
      <c r="E31">
        <v>1</v>
      </c>
      <c r="F31">
        <v>132.19</v>
      </c>
      <c r="G31">
        <f>_xlfn.XLOOKUP(B31,'Raw Data'!B:B,'Raw Data'!AH:AH,"Not found",0)</f>
        <v>5099</v>
      </c>
      <c r="H31" s="12"/>
    </row>
    <row r="32" spans="2:8" x14ac:dyDescent="0.45">
      <c r="B32" s="4" t="s">
        <v>140</v>
      </c>
      <c r="C32">
        <v>1</v>
      </c>
      <c r="D32" s="4">
        <v>43.25</v>
      </c>
      <c r="E32">
        <v>1</v>
      </c>
      <c r="F32">
        <v>30.49</v>
      </c>
      <c r="G32">
        <f>_xlfn.XLOOKUP(B32,'Raw Data'!B:B,'Raw Data'!AH:AH,"Not found",0)</f>
        <v>1254</v>
      </c>
      <c r="H32" s="12"/>
    </row>
    <row r="33" spans="2:8" x14ac:dyDescent="0.45">
      <c r="B33" s="4" t="s">
        <v>141</v>
      </c>
      <c r="C33">
        <v>1</v>
      </c>
      <c r="D33" s="4">
        <v>53.42</v>
      </c>
      <c r="E33">
        <v>1</v>
      </c>
      <c r="F33">
        <v>50.26</v>
      </c>
      <c r="G33">
        <f>_xlfn.XLOOKUP(B33,'Raw Data'!B:B,'Raw Data'!AH:AH,"Not found",0)</f>
        <v>1797</v>
      </c>
      <c r="H33" s="12"/>
    </row>
    <row r="34" spans="2:8" x14ac:dyDescent="0.45">
      <c r="B34" s="4" t="s">
        <v>142</v>
      </c>
      <c r="C34">
        <v>1</v>
      </c>
      <c r="D34" s="4">
        <v>188.59</v>
      </c>
      <c r="E34">
        <v>1</v>
      </c>
      <c r="F34">
        <v>164.88</v>
      </c>
      <c r="G34">
        <f>_xlfn.XLOOKUP(B34,'Raw Data'!B:B,'Raw Data'!AH:AH,"Not found",0)</f>
        <v>6819</v>
      </c>
      <c r="H34" s="12"/>
    </row>
    <row r="35" spans="2:8" x14ac:dyDescent="0.45">
      <c r="B35" s="4" t="s">
        <v>143</v>
      </c>
      <c r="C35">
        <v>1</v>
      </c>
      <c r="D35" s="4">
        <v>167.79</v>
      </c>
      <c r="E35">
        <v>1</v>
      </c>
      <c r="F35">
        <v>106.49</v>
      </c>
      <c r="G35">
        <f>_xlfn.XLOOKUP(B35,'Raw Data'!B:B,'Raw Data'!AH:AH,"Not found",0)</f>
        <v>4797</v>
      </c>
      <c r="H35" s="12"/>
    </row>
    <row r="36" spans="2:8" x14ac:dyDescent="0.45">
      <c r="H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Col Gen vs Multi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Conor K</cp:lastModifiedBy>
  <dcterms:created xsi:type="dcterms:W3CDTF">2025-10-07T08:44:41Z</dcterms:created>
  <dcterms:modified xsi:type="dcterms:W3CDTF">2025-10-08T01:48:48Z</dcterms:modified>
</cp:coreProperties>
</file>