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wan1/Desktop/Columbia Sports Management/"/>
    </mc:Choice>
  </mc:AlternateContent>
  <xr:revisionPtr revIDLastSave="0" documentId="13_ncr:1_{CDC25B3A-8837-5D4F-A4EF-BE6B99C45BF0}" xr6:coauthVersionLast="46" xr6:coauthVersionMax="46" xr10:uidLastSave="{00000000-0000-0000-0000-000000000000}"/>
  <bookViews>
    <workbookView xWindow="0" yWindow="500" windowWidth="28800" windowHeight="16400" xr2:uid="{00000000-000D-0000-FFFF-FFFF00000000}"/>
  </bookViews>
  <sheets>
    <sheet name="Platform Regression" sheetId="8" r:id="rId1"/>
    <sheet name="CTD Regression" sheetId="7" r:id="rId2"/>
    <sheet name="Regression_v3" sheetId="13" r:id="rId3"/>
    <sheet name="1TE Batters ('20 Extrapolation)" sheetId="4" r:id="rId4"/>
    <sheet name="ARB + Ext. + NTs" sheetId="1" r:id="rId5"/>
    <sheet name="Sheet 1 ('20 Extrap)" sheetId="2" state="hidden" r:id="rId6"/>
    <sheet name="Sheet2" sheetId="3" state="hidden" r:id="rId7"/>
    <sheet name="1TE Batters ('20 Extrapolat (2)" sheetId="10" state="hidden" r:id="rId8"/>
  </sheets>
  <definedNames>
    <definedName name="_xlnm._FilterDatabase" localSheetId="7" hidden="1">'1TE Batters (''20 Extrapolat (2)'!$A$1:$AT$349</definedName>
    <definedName name="_xlnm._FilterDatabase" localSheetId="3" hidden="1">'1TE Batters (''20 Extrapolation)'!$A$1:$BJ$349</definedName>
    <definedName name="_xlnm._FilterDatabase" localSheetId="4" hidden="1">'ARB + Ext. + NTs'!$A$1:$AI$458</definedName>
    <definedName name="_xlnm._FilterDatabase" localSheetId="5" hidden="1">'Sheet 1 (''20 Extrap)'!$A$1:$AY$462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9" i="10" l="1"/>
  <c r="Q348" i="10"/>
  <c r="L348" i="10"/>
  <c r="Q347" i="10"/>
  <c r="L347" i="10"/>
  <c r="Q346" i="10"/>
  <c r="L346" i="10"/>
  <c r="Q345" i="10"/>
  <c r="L345" i="10"/>
  <c r="Q344" i="10"/>
  <c r="L344" i="10"/>
  <c r="Q343" i="10"/>
  <c r="L343" i="10"/>
  <c r="Q342" i="10"/>
  <c r="L342" i="10"/>
  <c r="Q341" i="10"/>
  <c r="L341" i="10"/>
  <c r="Q340" i="10"/>
  <c r="L340" i="10"/>
  <c r="Q339" i="10"/>
  <c r="L339" i="10"/>
  <c r="Q338" i="10"/>
  <c r="L338" i="10"/>
  <c r="Q337" i="10"/>
  <c r="L337" i="10"/>
  <c r="Q336" i="10"/>
  <c r="L336" i="10"/>
  <c r="Q335" i="10"/>
  <c r="L335" i="10"/>
  <c r="Q334" i="10"/>
  <c r="L334" i="10"/>
  <c r="Q333" i="10"/>
  <c r="L333" i="10"/>
  <c r="Q332" i="10"/>
  <c r="L332" i="10"/>
  <c r="Q331" i="10"/>
  <c r="L331" i="10"/>
  <c r="Q330" i="10"/>
  <c r="L330" i="10"/>
  <c r="Q329" i="10"/>
  <c r="L329" i="10"/>
  <c r="Q328" i="10"/>
  <c r="L328" i="10"/>
  <c r="Q327" i="10"/>
  <c r="L327" i="10"/>
  <c r="Q326" i="10"/>
  <c r="L326" i="10"/>
  <c r="Q325" i="10"/>
  <c r="L325" i="10"/>
  <c r="Q324" i="10"/>
  <c r="L324" i="10"/>
  <c r="Q323" i="10"/>
  <c r="L323" i="10"/>
  <c r="Q322" i="10"/>
  <c r="L322" i="10"/>
  <c r="Q321" i="10"/>
  <c r="L321" i="10"/>
  <c r="Q320" i="10"/>
  <c r="L320" i="10"/>
  <c r="Q319" i="10"/>
  <c r="L319" i="10"/>
  <c r="Q318" i="10"/>
  <c r="L318" i="10"/>
  <c r="Q317" i="10"/>
  <c r="L317" i="10"/>
  <c r="Q316" i="10"/>
  <c r="L316" i="10"/>
  <c r="Q315" i="10"/>
  <c r="L315" i="10"/>
  <c r="Q314" i="10"/>
  <c r="L314" i="10"/>
  <c r="Q313" i="10"/>
  <c r="L313" i="10"/>
  <c r="Q312" i="10"/>
  <c r="L312" i="10"/>
  <c r="Q311" i="10"/>
  <c r="L311" i="10"/>
  <c r="Q310" i="10"/>
  <c r="L310" i="10"/>
  <c r="Q309" i="10"/>
  <c r="L309" i="10"/>
  <c r="Q308" i="10"/>
  <c r="L308" i="10"/>
  <c r="Q307" i="10"/>
  <c r="L307" i="10"/>
  <c r="Q306" i="10"/>
  <c r="L306" i="10"/>
  <c r="Q305" i="10"/>
  <c r="L305" i="10"/>
  <c r="Q304" i="10"/>
  <c r="L304" i="10"/>
  <c r="Q303" i="10"/>
  <c r="L303" i="10"/>
  <c r="Q302" i="10"/>
  <c r="L302" i="10"/>
  <c r="Q301" i="10"/>
  <c r="L301" i="10"/>
  <c r="Q300" i="10"/>
  <c r="L300" i="10"/>
  <c r="Q299" i="10"/>
  <c r="L299" i="10"/>
  <c r="Q298" i="10"/>
  <c r="L298" i="10"/>
  <c r="Q297" i="10"/>
  <c r="L297" i="10"/>
  <c r="Q296" i="10"/>
  <c r="L296" i="10"/>
  <c r="Q295" i="10"/>
  <c r="L295" i="10"/>
  <c r="Q294" i="10"/>
  <c r="L294" i="10"/>
  <c r="Q293" i="10"/>
  <c r="L293" i="10"/>
  <c r="Q292" i="10"/>
  <c r="L292" i="10"/>
  <c r="Q291" i="10"/>
  <c r="L291" i="10"/>
  <c r="Q290" i="10"/>
  <c r="L290" i="10"/>
  <c r="Q289" i="10"/>
  <c r="L289" i="10"/>
  <c r="Q288" i="10"/>
  <c r="L288" i="10"/>
  <c r="Q287" i="10"/>
  <c r="L287" i="10"/>
  <c r="Q286" i="10"/>
  <c r="L286" i="10"/>
  <c r="Q285" i="10"/>
  <c r="L285" i="10"/>
  <c r="Q284" i="10"/>
  <c r="L284" i="10"/>
  <c r="Q283" i="10"/>
  <c r="L283" i="10"/>
  <c r="Q282" i="10"/>
  <c r="L282" i="10"/>
  <c r="Q281" i="10"/>
  <c r="L281" i="10"/>
  <c r="Q280" i="10"/>
  <c r="L280" i="10"/>
  <c r="Q279" i="10"/>
  <c r="L279" i="10"/>
  <c r="Q278" i="10"/>
  <c r="L278" i="10"/>
  <c r="Q277" i="10"/>
  <c r="L277" i="10"/>
  <c r="Q276" i="10"/>
  <c r="L276" i="10"/>
  <c r="Q275" i="10"/>
  <c r="L275" i="10"/>
  <c r="Q274" i="10"/>
  <c r="L274" i="10"/>
  <c r="Q273" i="10"/>
  <c r="L273" i="10"/>
  <c r="Q272" i="10"/>
  <c r="L272" i="10"/>
  <c r="Q271" i="10"/>
  <c r="L271" i="10"/>
  <c r="Q270" i="10"/>
  <c r="L270" i="10"/>
  <c r="Q269" i="10"/>
  <c r="L269" i="10"/>
  <c r="Q268" i="10"/>
  <c r="L268" i="10"/>
  <c r="Q267" i="10"/>
  <c r="L267" i="10"/>
  <c r="Q266" i="10"/>
  <c r="L266" i="10"/>
  <c r="Q265" i="10"/>
  <c r="L265" i="10"/>
  <c r="Q264" i="10"/>
  <c r="L264" i="10"/>
  <c r="Q263" i="10"/>
  <c r="L263" i="10"/>
  <c r="Q262" i="10"/>
  <c r="L262" i="10"/>
  <c r="Q261" i="10"/>
  <c r="L261" i="10"/>
  <c r="Q260" i="10"/>
  <c r="L260" i="10"/>
  <c r="Q259" i="10"/>
  <c r="L259" i="10"/>
  <c r="Q258" i="10"/>
  <c r="L258" i="10"/>
  <c r="Q257" i="10"/>
  <c r="L257" i="10"/>
  <c r="Q256" i="10"/>
  <c r="L256" i="10"/>
  <c r="Q255" i="10"/>
  <c r="L255" i="10"/>
  <c r="Q254" i="10"/>
  <c r="L254" i="10"/>
  <c r="Q253" i="10"/>
  <c r="L253" i="10"/>
  <c r="Q252" i="10"/>
  <c r="L252" i="10"/>
  <c r="Q251" i="10"/>
  <c r="L251" i="10"/>
  <c r="Q250" i="10"/>
  <c r="L250" i="10"/>
  <c r="Q249" i="10"/>
  <c r="L249" i="10"/>
  <c r="Q248" i="10"/>
  <c r="L248" i="10"/>
  <c r="Q247" i="10"/>
  <c r="L247" i="10"/>
  <c r="Q246" i="10"/>
  <c r="L246" i="10"/>
  <c r="Q245" i="10"/>
  <c r="L245" i="10"/>
  <c r="Q244" i="10"/>
  <c r="L244" i="10"/>
  <c r="Q243" i="10"/>
  <c r="L243" i="10"/>
  <c r="Q242" i="10"/>
  <c r="L242" i="10"/>
  <c r="Q241" i="10"/>
  <c r="L241" i="10"/>
  <c r="Q240" i="10"/>
  <c r="L240" i="10"/>
  <c r="Q239" i="10"/>
  <c r="L239" i="10"/>
  <c r="Q238" i="10"/>
  <c r="L238" i="10"/>
  <c r="Q237" i="10"/>
  <c r="L237" i="10"/>
  <c r="Q236" i="10"/>
  <c r="L236" i="10"/>
  <c r="Q235" i="10"/>
  <c r="L235" i="10"/>
  <c r="Q234" i="10"/>
  <c r="L234" i="10"/>
  <c r="Q233" i="10"/>
  <c r="L233" i="10"/>
  <c r="Q232" i="10"/>
  <c r="L232" i="10"/>
  <c r="Q231" i="10"/>
  <c r="L231" i="10"/>
  <c r="Q230" i="10"/>
  <c r="L230" i="10"/>
  <c r="Q229" i="10"/>
  <c r="L229" i="10"/>
  <c r="Q228" i="10"/>
  <c r="L228" i="10"/>
  <c r="Q227" i="10"/>
  <c r="L227" i="10"/>
  <c r="Q226" i="10"/>
  <c r="L226" i="10"/>
  <c r="Q225" i="10"/>
  <c r="L225" i="10"/>
  <c r="Q224" i="10"/>
  <c r="L224" i="10"/>
  <c r="Q223" i="10"/>
  <c r="L223" i="10"/>
  <c r="Q222" i="10"/>
  <c r="L222" i="10"/>
  <c r="Q221" i="10"/>
  <c r="L221" i="10"/>
  <c r="Q220" i="10"/>
  <c r="L220" i="10"/>
  <c r="Q219" i="10"/>
  <c r="L219" i="10"/>
  <c r="Q218" i="10"/>
  <c r="L218" i="10"/>
  <c r="Q217" i="10"/>
  <c r="L217" i="10"/>
  <c r="Q216" i="10"/>
  <c r="L216" i="10"/>
  <c r="Q215" i="10"/>
  <c r="L215" i="10"/>
  <c r="Q214" i="10"/>
  <c r="L214" i="10"/>
  <c r="Q213" i="10"/>
  <c r="L213" i="10"/>
  <c r="Q212" i="10"/>
  <c r="L212" i="10"/>
  <c r="Q211" i="10"/>
  <c r="L211" i="10"/>
  <c r="Q210" i="10"/>
  <c r="L210" i="10"/>
  <c r="Q209" i="10"/>
  <c r="L209" i="10"/>
  <c r="Q208" i="10"/>
  <c r="L208" i="10"/>
  <c r="Q207" i="10"/>
  <c r="L207" i="10"/>
  <c r="Q206" i="10"/>
  <c r="L206" i="10"/>
  <c r="Q205" i="10"/>
  <c r="L205" i="10"/>
  <c r="Q204" i="10"/>
  <c r="L204" i="10"/>
  <c r="Q203" i="10"/>
  <c r="L203" i="10"/>
  <c r="Q202" i="10"/>
  <c r="L202" i="10"/>
  <c r="Q201" i="10"/>
  <c r="L201" i="10"/>
  <c r="Q200" i="10"/>
  <c r="L200" i="10"/>
  <c r="Q199" i="10"/>
  <c r="L199" i="10"/>
  <c r="Q198" i="10"/>
  <c r="L198" i="10"/>
  <c r="Q197" i="10"/>
  <c r="L197" i="10"/>
  <c r="Q196" i="10"/>
  <c r="L196" i="10"/>
  <c r="Q195" i="10"/>
  <c r="L195" i="10"/>
  <c r="Q194" i="10"/>
  <c r="L194" i="10"/>
  <c r="Q193" i="10"/>
  <c r="L193" i="10"/>
  <c r="Q192" i="10"/>
  <c r="L192" i="10"/>
  <c r="Q191" i="10"/>
  <c r="L191" i="10"/>
  <c r="Q190" i="10"/>
  <c r="L190" i="10"/>
  <c r="Q189" i="10"/>
  <c r="L189" i="10"/>
  <c r="Q188" i="10"/>
  <c r="L188" i="10"/>
  <c r="Q187" i="10"/>
  <c r="L187" i="10"/>
  <c r="Q186" i="10"/>
  <c r="L186" i="10"/>
  <c r="Q185" i="10"/>
  <c r="L185" i="10"/>
  <c r="Q184" i="10"/>
  <c r="L184" i="10"/>
  <c r="Q183" i="10"/>
  <c r="L183" i="10"/>
  <c r="Q182" i="10"/>
  <c r="L182" i="10"/>
  <c r="Q181" i="10"/>
  <c r="L181" i="10"/>
  <c r="Q180" i="10"/>
  <c r="L180" i="10"/>
  <c r="Q179" i="10"/>
  <c r="L179" i="10"/>
  <c r="Q178" i="10"/>
  <c r="L178" i="10"/>
  <c r="Q177" i="10"/>
  <c r="L177" i="10"/>
  <c r="Q176" i="10"/>
  <c r="L176" i="10"/>
  <c r="Q175" i="10"/>
  <c r="L175" i="10"/>
  <c r="Q174" i="10"/>
  <c r="L174" i="10"/>
  <c r="Q173" i="10"/>
  <c r="L173" i="10"/>
  <c r="Q172" i="10"/>
  <c r="L172" i="10"/>
  <c r="Q171" i="10"/>
  <c r="L171" i="10"/>
  <c r="Q170" i="10"/>
  <c r="L170" i="10"/>
  <c r="Q169" i="10"/>
  <c r="L169" i="10"/>
  <c r="Q168" i="10"/>
  <c r="L168" i="10"/>
  <c r="Q167" i="10"/>
  <c r="L167" i="10"/>
  <c r="Q166" i="10"/>
  <c r="L166" i="10"/>
  <c r="Q165" i="10"/>
  <c r="L165" i="10"/>
  <c r="Q164" i="10"/>
  <c r="L164" i="10"/>
  <c r="Q163" i="10"/>
  <c r="L163" i="10"/>
  <c r="Q162" i="10"/>
  <c r="L162" i="10"/>
  <c r="Q161" i="10"/>
  <c r="L161" i="10"/>
  <c r="Q160" i="10"/>
  <c r="L160" i="10"/>
  <c r="Q159" i="10"/>
  <c r="L159" i="10"/>
  <c r="Q158" i="10"/>
  <c r="L158" i="10"/>
  <c r="Q157" i="10"/>
  <c r="L157" i="10"/>
  <c r="Q156" i="10"/>
  <c r="L156" i="10"/>
  <c r="Q155" i="10"/>
  <c r="L155" i="10"/>
  <c r="Q154" i="10"/>
  <c r="L154" i="10"/>
  <c r="Q153" i="10"/>
  <c r="L153" i="10"/>
  <c r="Q152" i="10"/>
  <c r="L152" i="10"/>
  <c r="Q151" i="10"/>
  <c r="L151" i="10"/>
  <c r="Q150" i="10"/>
  <c r="L150" i="10"/>
  <c r="Q149" i="10"/>
  <c r="L149" i="10"/>
  <c r="Q148" i="10"/>
  <c r="L148" i="10"/>
  <c r="Q147" i="10"/>
  <c r="L147" i="10"/>
  <c r="Q146" i="10"/>
  <c r="L146" i="10"/>
  <c r="Q145" i="10"/>
  <c r="L145" i="10"/>
  <c r="Q144" i="10"/>
  <c r="L144" i="10"/>
  <c r="Q143" i="10"/>
  <c r="L143" i="10"/>
  <c r="Q142" i="10"/>
  <c r="L142" i="10"/>
  <c r="Q141" i="10"/>
  <c r="L141" i="10"/>
  <c r="Q140" i="10"/>
  <c r="L140" i="10"/>
  <c r="Q139" i="10"/>
  <c r="L139" i="10"/>
  <c r="Q138" i="10"/>
  <c r="L138" i="10"/>
  <c r="Q137" i="10"/>
  <c r="L137" i="10"/>
  <c r="Q136" i="10"/>
  <c r="L136" i="10"/>
  <c r="Q135" i="10"/>
  <c r="L135" i="10"/>
  <c r="Q134" i="10"/>
  <c r="L134" i="10"/>
  <c r="Q133" i="10"/>
  <c r="L133" i="10"/>
  <c r="Q132" i="10"/>
  <c r="L132" i="10"/>
  <c r="Q131" i="10"/>
  <c r="L131" i="10"/>
  <c r="Q130" i="10"/>
  <c r="L130" i="10"/>
  <c r="Q129" i="10"/>
  <c r="L129" i="10"/>
  <c r="Q128" i="10"/>
  <c r="L128" i="10"/>
  <c r="Q127" i="10"/>
  <c r="L127" i="10"/>
  <c r="Q126" i="10"/>
  <c r="L126" i="10"/>
  <c r="Q125" i="10"/>
  <c r="L125" i="10"/>
  <c r="Q124" i="10"/>
  <c r="L124" i="10"/>
  <c r="Q123" i="10"/>
  <c r="L123" i="10"/>
  <c r="Q122" i="10"/>
  <c r="L122" i="10"/>
  <c r="Q121" i="10"/>
  <c r="L121" i="10"/>
  <c r="Q120" i="10"/>
  <c r="L120" i="10"/>
  <c r="Q119" i="10"/>
  <c r="L119" i="10"/>
  <c r="Q118" i="10"/>
  <c r="L118" i="10"/>
  <c r="Q117" i="10"/>
  <c r="L117" i="10"/>
  <c r="Q116" i="10"/>
  <c r="L116" i="10"/>
  <c r="Q115" i="10"/>
  <c r="L115" i="10"/>
  <c r="Q114" i="10"/>
  <c r="L114" i="10"/>
  <c r="Q113" i="10"/>
  <c r="L113" i="10"/>
  <c r="Q112" i="10"/>
  <c r="L112" i="10"/>
  <c r="Q111" i="10"/>
  <c r="L111" i="10"/>
  <c r="Q110" i="10"/>
  <c r="L110" i="10"/>
  <c r="Q109" i="10"/>
  <c r="L109" i="10"/>
  <c r="Q108" i="10"/>
  <c r="L108" i="10"/>
  <c r="Q107" i="10"/>
  <c r="L107" i="10"/>
  <c r="Q106" i="10"/>
  <c r="L106" i="10"/>
  <c r="Q105" i="10"/>
  <c r="L105" i="10"/>
  <c r="Q104" i="10"/>
  <c r="L104" i="10"/>
  <c r="Q103" i="10"/>
  <c r="L103" i="10"/>
  <c r="Q102" i="10"/>
  <c r="L102" i="10"/>
  <c r="Q101" i="10"/>
  <c r="L101" i="10"/>
  <c r="Q100" i="10"/>
  <c r="L100" i="10"/>
  <c r="Q99" i="10"/>
  <c r="L99" i="10"/>
  <c r="Q98" i="10"/>
  <c r="L98" i="10"/>
  <c r="Q97" i="10"/>
  <c r="L97" i="10"/>
  <c r="Q96" i="10"/>
  <c r="L96" i="10"/>
  <c r="Q95" i="10"/>
  <c r="L95" i="10"/>
  <c r="Q94" i="10"/>
  <c r="L94" i="10"/>
  <c r="Q93" i="10"/>
  <c r="L93" i="10"/>
  <c r="Q92" i="10"/>
  <c r="L92" i="10"/>
  <c r="Q91" i="10"/>
  <c r="L91" i="10"/>
  <c r="Q90" i="10"/>
  <c r="L90" i="10"/>
  <c r="Q89" i="10"/>
  <c r="L89" i="10"/>
  <c r="Q88" i="10"/>
  <c r="L88" i="10"/>
  <c r="Q87" i="10"/>
  <c r="L87" i="10"/>
  <c r="Q86" i="10"/>
  <c r="L86" i="10"/>
  <c r="Q85" i="10"/>
  <c r="L85" i="10"/>
  <c r="Q84" i="10"/>
  <c r="L84" i="10"/>
  <c r="Q83" i="10"/>
  <c r="L83" i="10"/>
  <c r="Q82" i="10"/>
  <c r="L82" i="10"/>
  <c r="Q81" i="10"/>
  <c r="L81" i="10"/>
  <c r="Q80" i="10"/>
  <c r="L80" i="10"/>
  <c r="Q79" i="10"/>
  <c r="L79" i="10"/>
  <c r="Q78" i="10"/>
  <c r="L78" i="10"/>
  <c r="Q77" i="10"/>
  <c r="L77" i="10"/>
  <c r="Q76" i="10"/>
  <c r="L76" i="10"/>
  <c r="Q75" i="10"/>
  <c r="L75" i="10"/>
  <c r="Q74" i="10"/>
  <c r="L74" i="10"/>
  <c r="Q73" i="10"/>
  <c r="L73" i="10"/>
  <c r="Q72" i="10"/>
  <c r="L72" i="10"/>
  <c r="Q71" i="10"/>
  <c r="L71" i="10"/>
  <c r="Q70" i="10"/>
  <c r="L70" i="10"/>
  <c r="Q69" i="10"/>
  <c r="L69" i="10"/>
  <c r="Q68" i="10"/>
  <c r="L68" i="10"/>
  <c r="Q67" i="10"/>
  <c r="L67" i="10"/>
  <c r="Q66" i="10"/>
  <c r="L66" i="10"/>
  <c r="Q65" i="10"/>
  <c r="L65" i="10"/>
  <c r="Q64" i="10"/>
  <c r="L64" i="10"/>
  <c r="Q63" i="10"/>
  <c r="L63" i="10"/>
  <c r="Q62" i="10"/>
  <c r="L62" i="10"/>
  <c r="Q61" i="10"/>
  <c r="L61" i="10"/>
  <c r="Q60" i="10"/>
  <c r="L60" i="10"/>
  <c r="Q59" i="10"/>
  <c r="L59" i="10"/>
  <c r="Q58" i="10"/>
  <c r="L58" i="10"/>
  <c r="Q57" i="10"/>
  <c r="L57" i="10"/>
  <c r="Q56" i="10"/>
  <c r="L56" i="10"/>
  <c r="Q55" i="10"/>
  <c r="L55" i="10"/>
  <c r="Q54" i="10"/>
  <c r="L54" i="10"/>
  <c r="Q53" i="10"/>
  <c r="L53" i="10"/>
  <c r="Q52" i="10"/>
  <c r="L52" i="10"/>
  <c r="Q51" i="10"/>
  <c r="L51" i="10"/>
  <c r="Q50" i="10"/>
  <c r="L50" i="10"/>
  <c r="Q49" i="10"/>
  <c r="L49" i="10"/>
  <c r="Q48" i="10"/>
  <c r="L48" i="10"/>
  <c r="Q47" i="10"/>
  <c r="L47" i="10"/>
  <c r="Q46" i="10"/>
  <c r="L46" i="10"/>
  <c r="Q45" i="10"/>
  <c r="L45" i="10"/>
  <c r="Q44" i="10"/>
  <c r="L44" i="10"/>
  <c r="Q43" i="10"/>
  <c r="L43" i="10"/>
  <c r="Q42" i="10"/>
  <c r="L42" i="10"/>
  <c r="Q41" i="10"/>
  <c r="L41" i="10"/>
  <c r="Q40" i="10"/>
  <c r="L40" i="10"/>
  <c r="Q39" i="10"/>
  <c r="L39" i="10"/>
  <c r="Q38" i="10"/>
  <c r="L38" i="10"/>
  <c r="Q37" i="10"/>
  <c r="L37" i="10"/>
  <c r="Q36" i="10"/>
  <c r="L36" i="10"/>
  <c r="Q35" i="10"/>
  <c r="L35" i="10"/>
  <c r="Q34" i="10"/>
  <c r="L34" i="10"/>
  <c r="Q33" i="10"/>
  <c r="L33" i="10"/>
  <c r="Q32" i="10"/>
  <c r="L32" i="10"/>
  <c r="Q31" i="10"/>
  <c r="L31" i="10"/>
  <c r="Q30" i="10"/>
  <c r="L30" i="10"/>
  <c r="Q29" i="10"/>
  <c r="L29" i="10"/>
  <c r="Q28" i="10"/>
  <c r="L28" i="10"/>
  <c r="Q27" i="10"/>
  <c r="L27" i="10"/>
  <c r="Q26" i="10"/>
  <c r="L26" i="10"/>
  <c r="Q25" i="10"/>
  <c r="L25" i="10"/>
  <c r="Q24" i="10"/>
  <c r="L24" i="10"/>
  <c r="Q23" i="10"/>
  <c r="L23" i="10"/>
  <c r="Q22" i="10"/>
  <c r="L22" i="10"/>
  <c r="Q21" i="10"/>
  <c r="L21" i="10"/>
  <c r="Q20" i="10"/>
  <c r="L20" i="10"/>
  <c r="Q19" i="10"/>
  <c r="L19" i="10"/>
  <c r="Q18" i="10"/>
  <c r="L18" i="10"/>
  <c r="Q17" i="10"/>
  <c r="L17" i="10"/>
  <c r="Q16" i="10"/>
  <c r="L16" i="10"/>
  <c r="Q15" i="10"/>
  <c r="L15" i="10"/>
  <c r="Q14" i="10"/>
  <c r="L14" i="10"/>
  <c r="Q13" i="10"/>
  <c r="L13" i="10"/>
  <c r="Q12" i="10"/>
  <c r="L12" i="10"/>
  <c r="Q11" i="10"/>
  <c r="L11" i="10"/>
  <c r="Q10" i="10"/>
  <c r="L10" i="10"/>
  <c r="Q9" i="10"/>
  <c r="L9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Q7" i="10"/>
  <c r="L7" i="10"/>
  <c r="Q6" i="10"/>
  <c r="L6" i="10"/>
  <c r="Q5" i="10"/>
  <c r="L5" i="10"/>
  <c r="Q4" i="10"/>
  <c r="L4" i="10"/>
  <c r="Q3" i="10"/>
  <c r="L3" i="10"/>
  <c r="AV2" i="10"/>
  <c r="Q2" i="10"/>
  <c r="L2" i="10"/>
  <c r="S42" i="4"/>
  <c r="AG42" i="4"/>
  <c r="AG128" i="4"/>
  <c r="AG72" i="4"/>
  <c r="AG6" i="4"/>
  <c r="AG70" i="4"/>
  <c r="AG63" i="4"/>
  <c r="AG5" i="4"/>
  <c r="AG220" i="4"/>
  <c r="AG88" i="4"/>
  <c r="AG47" i="4"/>
  <c r="AG54" i="4"/>
  <c r="AG4" i="4"/>
  <c r="AG246" i="4"/>
  <c r="AG139" i="4"/>
  <c r="AG3" i="4"/>
  <c r="AG162" i="4"/>
  <c r="AG27" i="4"/>
  <c r="AG186" i="4"/>
  <c r="AG187" i="4"/>
  <c r="AG221" i="4"/>
  <c r="AG96" i="4"/>
  <c r="AG58" i="4"/>
  <c r="AG105" i="4"/>
  <c r="AG13" i="4"/>
  <c r="AG14" i="4"/>
  <c r="AG196" i="4"/>
  <c r="AG119" i="4"/>
  <c r="AG310" i="4"/>
  <c r="AG170" i="4"/>
  <c r="AG55" i="4"/>
  <c r="AG140" i="4"/>
  <c r="AG73" i="4"/>
  <c r="AG35" i="4"/>
  <c r="AG91" i="4"/>
  <c r="AG64" i="4"/>
  <c r="AG261" i="4"/>
  <c r="AG97" i="4"/>
  <c r="AG26" i="4"/>
  <c r="AG123" i="4"/>
  <c r="AG98" i="4"/>
  <c r="AG38" i="4"/>
  <c r="AG79" i="4"/>
  <c r="AG2" i="4"/>
  <c r="AG153" i="4"/>
  <c r="AG15" i="4"/>
  <c r="AG49" i="4"/>
  <c r="AG201" i="4"/>
  <c r="AG211" i="4"/>
  <c r="AG106" i="4"/>
  <c r="AG151" i="4"/>
  <c r="AG207" i="4"/>
  <c r="AG23" i="4"/>
  <c r="AG135" i="4"/>
  <c r="AG99" i="4"/>
  <c r="AG218" i="4"/>
  <c r="AG100" i="4"/>
  <c r="AG215" i="4"/>
  <c r="AG24" i="4"/>
  <c r="AG7" i="4"/>
  <c r="AG193" i="4"/>
  <c r="AG92" i="4"/>
  <c r="AG59" i="4"/>
  <c r="AG234" i="4"/>
  <c r="AG306" i="4"/>
  <c r="AG82" i="4"/>
  <c r="AG124" i="4"/>
  <c r="AG188" i="4"/>
  <c r="AG43" i="4"/>
  <c r="AG44" i="4"/>
  <c r="AG208" i="4"/>
  <c r="AG295" i="4"/>
  <c r="AG101" i="4"/>
  <c r="AG163" i="4"/>
  <c r="AG156" i="4"/>
  <c r="AG202" i="4"/>
  <c r="AG129" i="4"/>
  <c r="AG16" i="4"/>
  <c r="AG296" i="4"/>
  <c r="AG164" i="4"/>
  <c r="AG136" i="4"/>
  <c r="AG32" i="4"/>
  <c r="AG81" i="4"/>
  <c r="AG28" i="4"/>
  <c r="AG12" i="4"/>
  <c r="AG178" i="4"/>
  <c r="AG223" i="4"/>
  <c r="AG203" i="4"/>
  <c r="AG115" i="4"/>
  <c r="AG45" i="4"/>
  <c r="AG9" i="4"/>
  <c r="AG122" i="4"/>
  <c r="AG20" i="4"/>
  <c r="AG56" i="4"/>
  <c r="AG80" i="4"/>
  <c r="AG190" i="4"/>
  <c r="AG102" i="4"/>
  <c r="AG297" i="4"/>
  <c r="AG60" i="4"/>
  <c r="AG165" i="4"/>
  <c r="AG277" i="4"/>
  <c r="AG330" i="4"/>
  <c r="AG65" i="4"/>
  <c r="AG224" i="4"/>
  <c r="AG57" i="4"/>
  <c r="AG206" i="4"/>
  <c r="AG146" i="4"/>
  <c r="AG29" i="4"/>
  <c r="AG141" i="4"/>
  <c r="AG235" i="4"/>
  <c r="AG279" i="4"/>
  <c r="AG189" i="4"/>
  <c r="AG86" i="4"/>
  <c r="AG48" i="4"/>
  <c r="AG222" i="4"/>
  <c r="AG255" i="4"/>
  <c r="AG265" i="4"/>
  <c r="AG11" i="4"/>
  <c r="AG179" i="4"/>
  <c r="AG338" i="4"/>
  <c r="AG253" i="4"/>
  <c r="AG113" i="4"/>
  <c r="AG154" i="4"/>
  <c r="AG142" i="4"/>
  <c r="AG147" i="4"/>
  <c r="AG266" i="4"/>
  <c r="AG280" i="4"/>
  <c r="AG236" i="4"/>
  <c r="AG199" i="4"/>
  <c r="AG232" i="4"/>
  <c r="AG311" i="4"/>
  <c r="AG66" i="4"/>
  <c r="AG40" i="4"/>
  <c r="AG260" i="4"/>
  <c r="AG83" i="4"/>
  <c r="AG61" i="4"/>
  <c r="AG194" i="4"/>
  <c r="AG46" i="4"/>
  <c r="AG161" i="4"/>
  <c r="AG166" i="4"/>
  <c r="AG120" i="4"/>
  <c r="AG171" i="4"/>
  <c r="AG157" i="4"/>
  <c r="AG185" i="4"/>
  <c r="AG167" i="4"/>
  <c r="AG267" i="4"/>
  <c r="AG243" i="4"/>
  <c r="AG118" i="4"/>
  <c r="AG254" i="4"/>
  <c r="AG307" i="4"/>
  <c r="AG337" i="4"/>
  <c r="AG121" i="4"/>
  <c r="AG158" i="4"/>
  <c r="AG259" i="4"/>
  <c r="AG197" i="4"/>
  <c r="AG85" i="4"/>
  <c r="AG281" i="4"/>
  <c r="AG180" i="4"/>
  <c r="AG25" i="4"/>
  <c r="AG10" i="4"/>
  <c r="AG131" i="4"/>
  <c r="AG37" i="4"/>
  <c r="AG148" i="4"/>
  <c r="AG324" i="4"/>
  <c r="AG160" i="4"/>
  <c r="AG155" i="4"/>
  <c r="AG132" i="4"/>
  <c r="AG237" i="4"/>
  <c r="AG293" i="4"/>
  <c r="AG107" i="4"/>
  <c r="AG111" i="4"/>
  <c r="AG323" i="4"/>
  <c r="AG228" i="4"/>
  <c r="AG244" i="4"/>
  <c r="AG134" i="4"/>
  <c r="AG256" i="4"/>
  <c r="AG245" i="4"/>
  <c r="AG268" i="4"/>
  <c r="AG75" i="4"/>
  <c r="AG168" i="4"/>
  <c r="AG247" i="4"/>
  <c r="AG181" i="4"/>
  <c r="AG182" i="4"/>
  <c r="AG209" i="4"/>
  <c r="AG41" i="4"/>
  <c r="AG125" i="4"/>
  <c r="AG52" i="4"/>
  <c r="AG108" i="4"/>
  <c r="AG204" i="4"/>
  <c r="AG33" i="4"/>
  <c r="AG282" i="4"/>
  <c r="AG177" i="4"/>
  <c r="AG238" i="4"/>
  <c r="AG67" i="4"/>
  <c r="AG219" i="4"/>
  <c r="AG21" i="4"/>
  <c r="AG248" i="4"/>
  <c r="AG17" i="4"/>
  <c r="AG200" i="4"/>
  <c r="AG116" i="4"/>
  <c r="AG78" i="4"/>
  <c r="AG308" i="4"/>
  <c r="AG127" i="4"/>
  <c r="AG130" i="4"/>
  <c r="AG39" i="4"/>
  <c r="AG275" i="4"/>
  <c r="AG114" i="4"/>
  <c r="AG89" i="4"/>
  <c r="AG227" i="4"/>
  <c r="AG283" i="4"/>
  <c r="AG87" i="4"/>
  <c r="AG137" i="4"/>
  <c r="AG152" i="4"/>
  <c r="AG210" i="4"/>
  <c r="AG76" i="4"/>
  <c r="AG18" i="4"/>
  <c r="AG149" i="4"/>
  <c r="AG348" i="4"/>
  <c r="AG322" i="4"/>
  <c r="AG328" i="4"/>
  <c r="AG51" i="4"/>
  <c r="AG331" i="4"/>
  <c r="AG339" i="4"/>
  <c r="AG19" i="4"/>
  <c r="AG192" i="4"/>
  <c r="AG239" i="4"/>
  <c r="AG74" i="4"/>
  <c r="AG214" i="4"/>
  <c r="AG133" i="4"/>
  <c r="AG176" i="4"/>
  <c r="AG90" i="4"/>
  <c r="AG31" i="4"/>
  <c r="AG325" i="4"/>
  <c r="AG225" i="4"/>
  <c r="AG284" i="4"/>
  <c r="AG112" i="4"/>
  <c r="AG342" i="4"/>
  <c r="AG126" i="4"/>
  <c r="AG143" i="4"/>
  <c r="AG240" i="4"/>
  <c r="AG159" i="4"/>
  <c r="AG303" i="4"/>
  <c r="AG229" i="4"/>
  <c r="AG68" i="4"/>
  <c r="AG144" i="4"/>
  <c r="AG258" i="4"/>
  <c r="AG312" i="4"/>
  <c r="AG291" i="4"/>
  <c r="AG183" i="4"/>
  <c r="AG103" i="4"/>
  <c r="AG249" i="4"/>
  <c r="AG95" i="4"/>
  <c r="AG313" i="4"/>
  <c r="AG326" i="4"/>
  <c r="AG285" i="4"/>
  <c r="AG241" i="4"/>
  <c r="AG145" i="4"/>
  <c r="AG71" i="4"/>
  <c r="AG22" i="4"/>
  <c r="AG109" i="4"/>
  <c r="AG173" i="4"/>
  <c r="AG320" i="4"/>
  <c r="AG298" i="4"/>
  <c r="AG138" i="4"/>
  <c r="AG50" i="4"/>
  <c r="AG110" i="4"/>
  <c r="AG53" i="4"/>
  <c r="AG213" i="4"/>
  <c r="AG34" i="4"/>
  <c r="AG264" i="4"/>
  <c r="AG272" i="4"/>
  <c r="AG69" i="4"/>
  <c r="AG94" i="4"/>
  <c r="AG276" i="4"/>
  <c r="AG184" i="4"/>
  <c r="AG286" i="4"/>
  <c r="AG169" i="4"/>
  <c r="AG174" i="4"/>
  <c r="AG314" i="4"/>
  <c r="AG319" i="4"/>
  <c r="AG77" i="4"/>
  <c r="AG217" i="4"/>
  <c r="AG250" i="4"/>
  <c r="AG263" i="4"/>
  <c r="AG175" i="4"/>
  <c r="AG278" i="4"/>
  <c r="AG321" i="4"/>
  <c r="AG93" i="4"/>
  <c r="AG343" i="4"/>
  <c r="AG269" i="4"/>
  <c r="AG257" i="4"/>
  <c r="AG62" i="4"/>
  <c r="AG299" i="4"/>
  <c r="AG191" i="4"/>
  <c r="AG315" i="4"/>
  <c r="AG287" i="4"/>
  <c r="AG233" i="4"/>
  <c r="AG195" i="4"/>
  <c r="AG251" i="4"/>
  <c r="AG230" i="4"/>
  <c r="AG104" i="4"/>
  <c r="AG271" i="4"/>
  <c r="AG242" i="4"/>
  <c r="AG294" i="4"/>
  <c r="AG292" i="4"/>
  <c r="AG309" i="4"/>
  <c r="AG288" i="4"/>
  <c r="AG334" i="4"/>
  <c r="AG270" i="4"/>
  <c r="AG150" i="4"/>
  <c r="AG304" i="4"/>
  <c r="AG273" i="4"/>
  <c r="AG316" i="4"/>
  <c r="AG317" i="4"/>
  <c r="AG340" i="4"/>
  <c r="AG335" i="4"/>
  <c r="AG341" i="4"/>
  <c r="AG300" i="4"/>
  <c r="AG231" i="4"/>
  <c r="AG36" i="4"/>
  <c r="AG117" i="4"/>
  <c r="AG329" i="4"/>
  <c r="AG327" i="4"/>
  <c r="AG205" i="4"/>
  <c r="AG274" i="4"/>
  <c r="AG289" i="4"/>
  <c r="AG305" i="4"/>
  <c r="AG262" i="4"/>
  <c r="AG347" i="4"/>
  <c r="AG212" i="4"/>
  <c r="AG290" i="4"/>
  <c r="AG252" i="4"/>
  <c r="AG344" i="4"/>
  <c r="AG336" i="4"/>
  <c r="AG30" i="4"/>
  <c r="AG198" i="4"/>
  <c r="AG302" i="4"/>
  <c r="AG216" i="4"/>
  <c r="AG172" i="4"/>
  <c r="AG332" i="4"/>
  <c r="AG84" i="4"/>
  <c r="AG346" i="4"/>
  <c r="AG226" i="4"/>
  <c r="AG333" i="4"/>
  <c r="AG301" i="4"/>
  <c r="AG318" i="4"/>
  <c r="AG345" i="4"/>
  <c r="AG349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AG8" i="4"/>
  <c r="S128" i="4"/>
  <c r="S72" i="4"/>
  <c r="S6" i="4"/>
  <c r="S70" i="4"/>
  <c r="S63" i="4"/>
  <c r="S5" i="4"/>
  <c r="S220" i="4"/>
  <c r="S88" i="4"/>
  <c r="S47" i="4"/>
  <c r="S54" i="4"/>
  <c r="S4" i="4"/>
  <c r="S246" i="4"/>
  <c r="S139" i="4"/>
  <c r="S3" i="4"/>
  <c r="S162" i="4"/>
  <c r="S27" i="4"/>
  <c r="S186" i="4"/>
  <c r="S187" i="4"/>
  <c r="S221" i="4"/>
  <c r="S96" i="4"/>
  <c r="S58" i="4"/>
  <c r="S105" i="4"/>
  <c r="S13" i="4"/>
  <c r="S14" i="4"/>
  <c r="S196" i="4"/>
  <c r="S119" i="4"/>
  <c r="S310" i="4"/>
  <c r="S170" i="4"/>
  <c r="S55" i="4"/>
  <c r="S140" i="4"/>
  <c r="S73" i="4"/>
  <c r="S35" i="4"/>
  <c r="S91" i="4"/>
  <c r="S64" i="4"/>
  <c r="S261" i="4"/>
  <c r="S97" i="4"/>
  <c r="S26" i="4"/>
  <c r="S123" i="4"/>
  <c r="S98" i="4"/>
  <c r="S38" i="4"/>
  <c r="S79" i="4"/>
  <c r="S2" i="4"/>
  <c r="S153" i="4"/>
  <c r="S15" i="4"/>
  <c r="S49" i="4"/>
  <c r="S201" i="4"/>
  <c r="S211" i="4"/>
  <c r="S106" i="4"/>
  <c r="S151" i="4"/>
  <c r="S207" i="4"/>
  <c r="S23" i="4"/>
  <c r="S135" i="4"/>
  <c r="S99" i="4"/>
  <c r="S218" i="4"/>
  <c r="S100" i="4"/>
  <c r="S215" i="4"/>
  <c r="S24" i="4"/>
  <c r="S7" i="4"/>
  <c r="S193" i="4"/>
  <c r="S92" i="4"/>
  <c r="S59" i="4"/>
  <c r="S234" i="4"/>
  <c r="S306" i="4"/>
  <c r="S82" i="4"/>
  <c r="S124" i="4"/>
  <c r="S188" i="4"/>
  <c r="S43" i="4"/>
  <c r="S44" i="4"/>
  <c r="S208" i="4"/>
  <c r="S295" i="4"/>
  <c r="S101" i="4"/>
  <c r="S163" i="4"/>
  <c r="S156" i="4"/>
  <c r="S202" i="4"/>
  <c r="S129" i="4"/>
  <c r="S16" i="4"/>
  <c r="S296" i="4"/>
  <c r="S164" i="4"/>
  <c r="S136" i="4"/>
  <c r="S32" i="4"/>
  <c r="S81" i="4"/>
  <c r="S28" i="4"/>
  <c r="S12" i="4"/>
  <c r="S178" i="4"/>
  <c r="S223" i="4"/>
  <c r="S203" i="4"/>
  <c r="S115" i="4"/>
  <c r="S45" i="4"/>
  <c r="S9" i="4"/>
  <c r="S122" i="4"/>
  <c r="S20" i="4"/>
  <c r="S56" i="4"/>
  <c r="S80" i="4"/>
  <c r="S190" i="4"/>
  <c r="S102" i="4"/>
  <c r="S297" i="4"/>
  <c r="S60" i="4"/>
  <c r="S165" i="4"/>
  <c r="S277" i="4"/>
  <c r="S330" i="4"/>
  <c r="S65" i="4"/>
  <c r="S224" i="4"/>
  <c r="S57" i="4"/>
  <c r="S206" i="4"/>
  <c r="S146" i="4"/>
  <c r="S29" i="4"/>
  <c r="S141" i="4"/>
  <c r="S235" i="4"/>
  <c r="S279" i="4"/>
  <c r="S189" i="4"/>
  <c r="S86" i="4"/>
  <c r="S48" i="4"/>
  <c r="S222" i="4"/>
  <c r="S255" i="4"/>
  <c r="S265" i="4"/>
  <c r="S11" i="4"/>
  <c r="S179" i="4"/>
  <c r="S338" i="4"/>
  <c r="S253" i="4"/>
  <c r="S113" i="4"/>
  <c r="S154" i="4"/>
  <c r="S142" i="4"/>
  <c r="S147" i="4"/>
  <c r="S266" i="4"/>
  <c r="S280" i="4"/>
  <c r="S236" i="4"/>
  <c r="S199" i="4"/>
  <c r="S232" i="4"/>
  <c r="S311" i="4"/>
  <c r="S66" i="4"/>
  <c r="S40" i="4"/>
  <c r="S260" i="4"/>
  <c r="S83" i="4"/>
  <c r="S61" i="4"/>
  <c r="S194" i="4"/>
  <c r="S46" i="4"/>
  <c r="S161" i="4"/>
  <c r="S166" i="4"/>
  <c r="S120" i="4"/>
  <c r="S171" i="4"/>
  <c r="S157" i="4"/>
  <c r="S185" i="4"/>
  <c r="S167" i="4"/>
  <c r="S267" i="4"/>
  <c r="S243" i="4"/>
  <c r="S118" i="4"/>
  <c r="S254" i="4"/>
  <c r="S307" i="4"/>
  <c r="S337" i="4"/>
  <c r="S121" i="4"/>
  <c r="S158" i="4"/>
  <c r="S259" i="4"/>
  <c r="S197" i="4"/>
  <c r="S85" i="4"/>
  <c r="S281" i="4"/>
  <c r="S180" i="4"/>
  <c r="S25" i="4"/>
  <c r="S10" i="4"/>
  <c r="S131" i="4"/>
  <c r="S37" i="4"/>
  <c r="S148" i="4"/>
  <c r="S324" i="4"/>
  <c r="S160" i="4"/>
  <c r="S155" i="4"/>
  <c r="S132" i="4"/>
  <c r="S237" i="4"/>
  <c r="S293" i="4"/>
  <c r="S107" i="4"/>
  <c r="S111" i="4"/>
  <c r="S323" i="4"/>
  <c r="S228" i="4"/>
  <c r="S244" i="4"/>
  <c r="S134" i="4"/>
  <c r="S256" i="4"/>
  <c r="S245" i="4"/>
  <c r="S268" i="4"/>
  <c r="S75" i="4"/>
  <c r="S168" i="4"/>
  <c r="S247" i="4"/>
  <c r="S181" i="4"/>
  <c r="S182" i="4"/>
  <c r="S209" i="4"/>
  <c r="S41" i="4"/>
  <c r="S125" i="4"/>
  <c r="S52" i="4"/>
  <c r="S108" i="4"/>
  <c r="S204" i="4"/>
  <c r="S33" i="4"/>
  <c r="S282" i="4"/>
  <c r="S177" i="4"/>
  <c r="S238" i="4"/>
  <c r="S67" i="4"/>
  <c r="S219" i="4"/>
  <c r="S21" i="4"/>
  <c r="S248" i="4"/>
  <c r="S17" i="4"/>
  <c r="S200" i="4"/>
  <c r="S116" i="4"/>
  <c r="S78" i="4"/>
  <c r="S308" i="4"/>
  <c r="S127" i="4"/>
  <c r="S130" i="4"/>
  <c r="S39" i="4"/>
  <c r="S275" i="4"/>
  <c r="S114" i="4"/>
  <c r="S89" i="4"/>
  <c r="S227" i="4"/>
  <c r="S283" i="4"/>
  <c r="S87" i="4"/>
  <c r="S137" i="4"/>
  <c r="S152" i="4"/>
  <c r="S210" i="4"/>
  <c r="S76" i="4"/>
  <c r="S18" i="4"/>
  <c r="S149" i="4"/>
  <c r="S348" i="4"/>
  <c r="S322" i="4"/>
  <c r="S328" i="4"/>
  <c r="S51" i="4"/>
  <c r="S331" i="4"/>
  <c r="S339" i="4"/>
  <c r="S19" i="4"/>
  <c r="S192" i="4"/>
  <c r="S239" i="4"/>
  <c r="S74" i="4"/>
  <c r="S214" i="4"/>
  <c r="S133" i="4"/>
  <c r="S176" i="4"/>
  <c r="S90" i="4"/>
  <c r="S31" i="4"/>
  <c r="S325" i="4"/>
  <c r="S225" i="4"/>
  <c r="S284" i="4"/>
  <c r="S112" i="4"/>
  <c r="S342" i="4"/>
  <c r="S126" i="4"/>
  <c r="S143" i="4"/>
  <c r="S240" i="4"/>
  <c r="S159" i="4"/>
  <c r="S303" i="4"/>
  <c r="S229" i="4"/>
  <c r="S68" i="4"/>
  <c r="S144" i="4"/>
  <c r="S258" i="4"/>
  <c r="S312" i="4"/>
  <c r="S291" i="4"/>
  <c r="S183" i="4"/>
  <c r="S103" i="4"/>
  <c r="S249" i="4"/>
  <c r="S95" i="4"/>
  <c r="S313" i="4"/>
  <c r="S326" i="4"/>
  <c r="S285" i="4"/>
  <c r="S241" i="4"/>
  <c r="S145" i="4"/>
  <c r="S71" i="4"/>
  <c r="S22" i="4"/>
  <c r="S109" i="4"/>
  <c r="S173" i="4"/>
  <c r="S320" i="4"/>
  <c r="S298" i="4"/>
  <c r="S138" i="4"/>
  <c r="S50" i="4"/>
  <c r="S110" i="4"/>
  <c r="S53" i="4"/>
  <c r="S213" i="4"/>
  <c r="S34" i="4"/>
  <c r="S264" i="4"/>
  <c r="S272" i="4"/>
  <c r="S69" i="4"/>
  <c r="S94" i="4"/>
  <c r="S276" i="4"/>
  <c r="S184" i="4"/>
  <c r="S286" i="4"/>
  <c r="S169" i="4"/>
  <c r="S174" i="4"/>
  <c r="S314" i="4"/>
  <c r="S319" i="4"/>
  <c r="S77" i="4"/>
  <c r="S217" i="4"/>
  <c r="S250" i="4"/>
  <c r="S263" i="4"/>
  <c r="S175" i="4"/>
  <c r="S278" i="4"/>
  <c r="S321" i="4"/>
  <c r="S93" i="4"/>
  <c r="S343" i="4"/>
  <c r="S269" i="4"/>
  <c r="S257" i="4"/>
  <c r="S62" i="4"/>
  <c r="S299" i="4"/>
  <c r="S191" i="4"/>
  <c r="S315" i="4"/>
  <c r="S287" i="4"/>
  <c r="S233" i="4"/>
  <c r="S195" i="4"/>
  <c r="S251" i="4"/>
  <c r="S230" i="4"/>
  <c r="S104" i="4"/>
  <c r="S271" i="4"/>
  <c r="S242" i="4"/>
  <c r="S294" i="4"/>
  <c r="S292" i="4"/>
  <c r="S309" i="4"/>
  <c r="S288" i="4"/>
  <c r="S334" i="4"/>
  <c r="S270" i="4"/>
  <c r="S150" i="4"/>
  <c r="S304" i="4"/>
  <c r="S273" i="4"/>
  <c r="S316" i="4"/>
  <c r="S317" i="4"/>
  <c r="S340" i="4"/>
  <c r="S335" i="4"/>
  <c r="S341" i="4"/>
  <c r="S300" i="4"/>
  <c r="S231" i="4"/>
  <c r="S36" i="4"/>
  <c r="S117" i="4"/>
  <c r="S329" i="4"/>
  <c r="S327" i="4"/>
  <c r="S205" i="4"/>
  <c r="S274" i="4"/>
  <c r="S289" i="4"/>
  <c r="S305" i="4"/>
  <c r="S262" i="4"/>
  <c r="S347" i="4"/>
  <c r="S212" i="4"/>
  <c r="S290" i="4"/>
  <c r="S252" i="4"/>
  <c r="S344" i="4"/>
  <c r="S336" i="4"/>
  <c r="S30" i="4"/>
  <c r="S198" i="4"/>
  <c r="S302" i="4"/>
  <c r="S216" i="4"/>
  <c r="S172" i="4"/>
  <c r="S332" i="4"/>
  <c r="S84" i="4"/>
  <c r="S346" i="4"/>
  <c r="S226" i="4"/>
  <c r="S333" i="4"/>
  <c r="S301" i="4"/>
  <c r="S318" i="4"/>
  <c r="S345" i="4"/>
  <c r="S349" i="4"/>
  <c r="S8" i="4"/>
  <c r="AF83" i="4"/>
  <c r="R83" i="4"/>
  <c r="AF303" i="4"/>
  <c r="R303" i="4"/>
  <c r="AF219" i="4"/>
  <c r="R219" i="4"/>
  <c r="AF135" i="4"/>
  <c r="R135" i="4"/>
  <c r="AF177" i="4"/>
  <c r="R177" i="4"/>
  <c r="AF218" i="4"/>
  <c r="R218" i="4"/>
  <c r="AF239" i="4"/>
  <c r="R239" i="4"/>
  <c r="AF327" i="4"/>
  <c r="R327" i="4"/>
  <c r="AF139" i="4"/>
  <c r="R139" i="4"/>
  <c r="AF180" i="4"/>
  <c r="R180" i="4"/>
  <c r="AF234" i="4"/>
  <c r="R234" i="4"/>
  <c r="AF323" i="4"/>
  <c r="R323" i="4"/>
  <c r="AF246" i="4"/>
  <c r="R246" i="4"/>
  <c r="AF346" i="4"/>
  <c r="R346" i="4"/>
  <c r="AF256" i="4"/>
  <c r="R256" i="4"/>
  <c r="AF263" i="4"/>
  <c r="R263" i="4"/>
  <c r="AF340" i="4"/>
  <c r="R340" i="4"/>
  <c r="AF155" i="4"/>
  <c r="R155" i="4"/>
  <c r="AF156" i="4"/>
  <c r="R156" i="4"/>
  <c r="AF313" i="4"/>
  <c r="R313" i="4"/>
  <c r="AF141" i="4"/>
  <c r="R141" i="4"/>
  <c r="AF268" i="4"/>
  <c r="R268" i="4"/>
  <c r="AF108" i="4"/>
  <c r="R108" i="4"/>
  <c r="AF293" i="4"/>
  <c r="R293" i="4"/>
  <c r="AF122" i="4"/>
  <c r="R122" i="4"/>
  <c r="AF102" i="4"/>
  <c r="R102" i="4"/>
  <c r="AF265" i="4"/>
  <c r="R265" i="4"/>
  <c r="AF152" i="4"/>
  <c r="R152" i="4"/>
  <c r="AF330" i="4"/>
  <c r="R330" i="4"/>
  <c r="AF288" i="4"/>
  <c r="R288" i="4"/>
  <c r="AF339" i="4"/>
  <c r="R339" i="4"/>
  <c r="AF245" i="4"/>
  <c r="R245" i="4"/>
  <c r="AF64" i="4"/>
  <c r="R64" i="4"/>
  <c r="AF11" i="4"/>
  <c r="R11" i="4"/>
  <c r="AF132" i="4"/>
  <c r="R132" i="4"/>
  <c r="AF304" i="4"/>
  <c r="R304" i="4"/>
  <c r="AF289" i="4"/>
  <c r="R289" i="4"/>
  <c r="AF311" i="4"/>
  <c r="R311" i="4"/>
  <c r="AF197" i="4"/>
  <c r="R197" i="4"/>
  <c r="AF306" i="4"/>
  <c r="R306" i="4"/>
  <c r="AF48" i="4"/>
  <c r="R48" i="4"/>
  <c r="AF75" i="4"/>
  <c r="R75" i="4"/>
  <c r="AF44" i="4"/>
  <c r="R44" i="4"/>
  <c r="AF228" i="4"/>
  <c r="R228" i="4"/>
  <c r="AF90" i="4"/>
  <c r="R90" i="4"/>
  <c r="AF140" i="4"/>
  <c r="R140" i="4"/>
  <c r="AF199" i="4"/>
  <c r="R199" i="4"/>
  <c r="AF241" i="4"/>
  <c r="R241" i="4"/>
  <c r="AF95" i="4"/>
  <c r="R95" i="4"/>
  <c r="AF345" i="4"/>
  <c r="R345" i="4"/>
  <c r="AF72" i="4"/>
  <c r="R72" i="4"/>
  <c r="AF348" i="4"/>
  <c r="R348" i="4"/>
  <c r="AF88" i="4"/>
  <c r="R88" i="4"/>
  <c r="AF151" i="4"/>
  <c r="R151" i="4"/>
  <c r="AF232" i="4"/>
  <c r="R232" i="4"/>
  <c r="AF61" i="4"/>
  <c r="R61" i="4"/>
  <c r="AF8" i="4"/>
  <c r="R8" i="4"/>
  <c r="AF347" i="4"/>
  <c r="R347" i="4"/>
  <c r="AF336" i="4"/>
  <c r="R336" i="4"/>
  <c r="AF147" i="4"/>
  <c r="R147" i="4"/>
  <c r="AF209" i="4"/>
  <c r="R209" i="4"/>
  <c r="AF55" i="4"/>
  <c r="R55" i="4"/>
  <c r="AF86" i="4"/>
  <c r="R86" i="4"/>
  <c r="AF170" i="4"/>
  <c r="R170" i="4"/>
  <c r="AF178" i="4"/>
  <c r="R178" i="4"/>
  <c r="AF324" i="4"/>
  <c r="R324" i="4"/>
  <c r="AF163" i="4"/>
  <c r="R163" i="4"/>
  <c r="AF301" i="4"/>
  <c r="R301" i="4"/>
  <c r="AF145" i="4"/>
  <c r="R145" i="4"/>
  <c r="AF249" i="4"/>
  <c r="R249" i="4"/>
  <c r="AF337" i="4"/>
  <c r="R337" i="4"/>
  <c r="AF266" i="4"/>
  <c r="R266" i="4"/>
  <c r="AF342" i="4"/>
  <c r="R342" i="4"/>
  <c r="AF247" i="4"/>
  <c r="R247" i="4"/>
  <c r="AF34" i="4"/>
  <c r="R34" i="4"/>
  <c r="AF111" i="4"/>
  <c r="R111" i="4"/>
  <c r="AF223" i="4"/>
  <c r="R223" i="4"/>
  <c r="AF343" i="4"/>
  <c r="R343" i="4"/>
  <c r="AF150" i="4"/>
  <c r="R150" i="4"/>
  <c r="AF335" i="4"/>
  <c r="R335" i="4"/>
  <c r="AF21" i="4"/>
  <c r="R21" i="4"/>
  <c r="AF210" i="4"/>
  <c r="R210" i="4"/>
  <c r="AF200" i="4"/>
  <c r="R200" i="4"/>
  <c r="AF255" i="4"/>
  <c r="R255" i="4"/>
  <c r="AF104" i="4"/>
  <c r="R104" i="4"/>
  <c r="AF182" i="4"/>
  <c r="R182" i="4"/>
  <c r="AF233" i="4"/>
  <c r="R233" i="4"/>
  <c r="AF229" i="4"/>
  <c r="R229" i="4"/>
  <c r="AF109" i="4"/>
  <c r="R109" i="4"/>
  <c r="AF299" i="4"/>
  <c r="R299" i="4"/>
  <c r="AF271" i="4"/>
  <c r="R271" i="4"/>
  <c r="AF70" i="4"/>
  <c r="R70" i="4"/>
  <c r="AF214" i="4"/>
  <c r="R214" i="4"/>
  <c r="AF236" i="4"/>
  <c r="R236" i="4"/>
  <c r="AF131" i="4"/>
  <c r="R131" i="4"/>
  <c r="AF198" i="4"/>
  <c r="R198" i="4"/>
  <c r="AF9" i="4"/>
  <c r="R9" i="4"/>
  <c r="AF194" i="4"/>
  <c r="R194" i="4"/>
  <c r="AF49" i="4"/>
  <c r="R49" i="4"/>
  <c r="AF305" i="4"/>
  <c r="R305" i="4"/>
  <c r="AF149" i="4"/>
  <c r="R149" i="4"/>
  <c r="AF240" i="4"/>
  <c r="R240" i="4"/>
  <c r="AF261" i="4"/>
  <c r="R261" i="4"/>
  <c r="AF290" i="4"/>
  <c r="R290" i="4"/>
  <c r="AF296" i="4"/>
  <c r="R296" i="4"/>
  <c r="AF295" i="4"/>
  <c r="R295" i="4"/>
  <c r="AF92" i="4"/>
  <c r="R92" i="4"/>
  <c r="AF187" i="4"/>
  <c r="R187" i="4"/>
  <c r="AF211" i="4"/>
  <c r="R211" i="4"/>
  <c r="AF143" i="4"/>
  <c r="R143" i="4"/>
  <c r="AF208" i="4"/>
  <c r="R208" i="4"/>
  <c r="AF100" i="4"/>
  <c r="R100" i="4"/>
  <c r="AF167" i="4"/>
  <c r="R167" i="4"/>
  <c r="AF334" i="4"/>
  <c r="R334" i="4"/>
  <c r="AF274" i="4"/>
  <c r="R274" i="4"/>
  <c r="AF251" i="4"/>
  <c r="R251" i="4"/>
  <c r="AF110" i="4"/>
  <c r="R110" i="4"/>
  <c r="AF275" i="4"/>
  <c r="R275" i="4"/>
  <c r="AF98" i="4"/>
  <c r="R98" i="4"/>
  <c r="AF154" i="4"/>
  <c r="R154" i="4"/>
  <c r="AF264" i="4"/>
  <c r="R264" i="4"/>
  <c r="AF29" i="4"/>
  <c r="R29" i="4"/>
  <c r="AF96" i="4"/>
  <c r="R96" i="4"/>
  <c r="AF32" i="4"/>
  <c r="R32" i="4"/>
  <c r="AF310" i="4"/>
  <c r="R310" i="4"/>
  <c r="AF243" i="4"/>
  <c r="R243" i="4"/>
  <c r="AF82" i="4"/>
  <c r="R82" i="4"/>
  <c r="AF331" i="4"/>
  <c r="R331" i="4"/>
  <c r="AF273" i="4"/>
  <c r="R273" i="4"/>
  <c r="AF272" i="4"/>
  <c r="R272" i="4"/>
  <c r="AF277" i="4"/>
  <c r="R277" i="4"/>
  <c r="AF127" i="4"/>
  <c r="R127" i="4"/>
  <c r="AF78" i="4"/>
  <c r="R78" i="4"/>
  <c r="AF124" i="4"/>
  <c r="R124" i="4"/>
  <c r="AF206" i="4"/>
  <c r="R206" i="4"/>
  <c r="AF191" i="4"/>
  <c r="R191" i="4"/>
  <c r="AF193" i="4"/>
  <c r="R193" i="4"/>
  <c r="AF291" i="4"/>
  <c r="R291" i="4"/>
  <c r="AF332" i="4"/>
  <c r="R332" i="4"/>
  <c r="AF36" i="4"/>
  <c r="R36" i="4"/>
  <c r="AF292" i="4"/>
  <c r="R292" i="4"/>
  <c r="AF190" i="4"/>
  <c r="R190" i="4"/>
  <c r="AF68" i="4"/>
  <c r="R68" i="4"/>
  <c r="AF280" i="4"/>
  <c r="R280" i="4"/>
  <c r="AF103" i="4"/>
  <c r="R103" i="4"/>
  <c r="AF250" i="4"/>
  <c r="R250" i="4"/>
  <c r="AF315" i="4"/>
  <c r="R315" i="4"/>
  <c r="AF244" i="4"/>
  <c r="R244" i="4"/>
  <c r="AF217" i="4"/>
  <c r="R217" i="4"/>
  <c r="AF14" i="4"/>
  <c r="R14" i="4"/>
  <c r="AF207" i="4"/>
  <c r="R207" i="4"/>
  <c r="AF13" i="4"/>
  <c r="R13" i="4"/>
  <c r="AF37" i="4"/>
  <c r="R37" i="4"/>
  <c r="AF60" i="4"/>
  <c r="R60" i="4"/>
  <c r="AF162" i="4"/>
  <c r="R162" i="4"/>
  <c r="AF171" i="4"/>
  <c r="R171" i="4"/>
  <c r="AF115" i="4"/>
  <c r="R115" i="4"/>
  <c r="AF183" i="4"/>
  <c r="R183" i="4"/>
  <c r="AF67" i="4"/>
  <c r="R67" i="4"/>
  <c r="AF161" i="4"/>
  <c r="R161" i="4"/>
  <c r="AF134" i="4"/>
  <c r="R134" i="4"/>
  <c r="AF89" i="4"/>
  <c r="R89" i="4"/>
  <c r="AF281" i="4"/>
  <c r="R281" i="4"/>
  <c r="AF54" i="4"/>
  <c r="R54" i="4"/>
  <c r="AF283" i="4"/>
  <c r="R283" i="4"/>
  <c r="AF253" i="4"/>
  <c r="R253" i="4"/>
  <c r="AF284" i="4"/>
  <c r="R284" i="4"/>
  <c r="AF165" i="4"/>
  <c r="R165" i="4"/>
  <c r="AF99" i="4"/>
  <c r="R99" i="4"/>
  <c r="AF312" i="4"/>
  <c r="R312" i="4"/>
  <c r="AF113" i="4"/>
  <c r="R113" i="4"/>
  <c r="AF27" i="4"/>
  <c r="R27" i="4"/>
  <c r="AF157" i="4"/>
  <c r="R157" i="4"/>
  <c r="AF192" i="4"/>
  <c r="R192" i="4"/>
  <c r="AF320" i="4"/>
  <c r="R320" i="4"/>
  <c r="AF85" i="4"/>
  <c r="R85" i="4"/>
  <c r="AF123" i="4"/>
  <c r="R123" i="4"/>
  <c r="AF237" i="4"/>
  <c r="R237" i="4"/>
  <c r="AF80" i="4"/>
  <c r="R80" i="4"/>
  <c r="AF56" i="4"/>
  <c r="R56" i="4"/>
  <c r="AF316" i="4"/>
  <c r="R316" i="4"/>
  <c r="AF17" i="4"/>
  <c r="R17" i="4"/>
  <c r="AF52" i="4"/>
  <c r="R52" i="4"/>
  <c r="AF267" i="4"/>
  <c r="R267" i="4"/>
  <c r="AF270" i="4"/>
  <c r="R270" i="4"/>
  <c r="AF50" i="4"/>
  <c r="R50" i="4"/>
  <c r="AF40" i="4"/>
  <c r="R40" i="4"/>
  <c r="AF259" i="4"/>
  <c r="R259" i="4"/>
  <c r="AF204" i="4"/>
  <c r="R204" i="4"/>
  <c r="AF79" i="4"/>
  <c r="R79" i="4"/>
  <c r="AF326" i="4"/>
  <c r="R326" i="4"/>
  <c r="AF148" i="4"/>
  <c r="R148" i="4"/>
  <c r="AF302" i="4"/>
  <c r="R302" i="4"/>
  <c r="AF119" i="4"/>
  <c r="R119" i="4"/>
  <c r="AF344" i="4"/>
  <c r="R344" i="4"/>
  <c r="AF325" i="4"/>
  <c r="R325" i="4"/>
  <c r="AF188" i="4"/>
  <c r="R188" i="4"/>
  <c r="AF51" i="4"/>
  <c r="R51" i="4"/>
  <c r="AF114" i="4"/>
  <c r="R114" i="4"/>
  <c r="AF329" i="4"/>
  <c r="R329" i="4"/>
  <c r="AF231" i="4"/>
  <c r="R231" i="4"/>
  <c r="AF144" i="4"/>
  <c r="R144" i="4"/>
  <c r="AF297" i="4"/>
  <c r="R297" i="4"/>
  <c r="AF53" i="4"/>
  <c r="R53" i="4"/>
  <c r="AF322" i="4"/>
  <c r="R322" i="4"/>
  <c r="AF287" i="4"/>
  <c r="R287" i="4"/>
  <c r="AF212" i="4"/>
  <c r="R212" i="4"/>
  <c r="AF181" i="4"/>
  <c r="R181" i="4"/>
  <c r="AF116" i="4"/>
  <c r="R116" i="4"/>
  <c r="AF242" i="4"/>
  <c r="R242" i="4"/>
  <c r="AF5" i="4"/>
  <c r="R5" i="4"/>
  <c r="AF84" i="4"/>
  <c r="R84" i="4"/>
  <c r="AF254" i="4"/>
  <c r="R254" i="4"/>
  <c r="AF126" i="4"/>
  <c r="R126" i="4"/>
  <c r="AF298" i="4"/>
  <c r="R298" i="4"/>
  <c r="AF76" i="4"/>
  <c r="R76" i="4"/>
  <c r="AF87" i="4"/>
  <c r="R87" i="4"/>
  <c r="AF257" i="4"/>
  <c r="R257" i="4"/>
  <c r="AF3" i="4"/>
  <c r="R3" i="4"/>
  <c r="AF213" i="4"/>
  <c r="R213" i="4"/>
  <c r="AF65" i="4"/>
  <c r="R65" i="4"/>
  <c r="AF59" i="4"/>
  <c r="R59" i="4"/>
  <c r="AF309" i="4"/>
  <c r="R309" i="4"/>
  <c r="AF121" i="4"/>
  <c r="R121" i="4"/>
  <c r="AF58" i="4"/>
  <c r="R58" i="4"/>
  <c r="AF117" i="4"/>
  <c r="R117" i="4"/>
  <c r="AF137" i="4"/>
  <c r="R137" i="4"/>
  <c r="AF33" i="4"/>
  <c r="R33" i="4"/>
  <c r="AF314" i="4"/>
  <c r="R314" i="4"/>
  <c r="AF91" i="4"/>
  <c r="R91" i="4"/>
  <c r="AF185" i="4"/>
  <c r="R185" i="4"/>
  <c r="AF46" i="4"/>
  <c r="R46" i="4"/>
  <c r="AF220" i="4"/>
  <c r="R220" i="4"/>
  <c r="AF63" i="4"/>
  <c r="R63" i="4"/>
  <c r="AF203" i="4"/>
  <c r="R203" i="4"/>
  <c r="AF222" i="4"/>
  <c r="R222" i="4"/>
  <c r="AF174" i="4"/>
  <c r="R174" i="4"/>
  <c r="AF146" i="4"/>
  <c r="R146" i="4"/>
  <c r="AF71" i="4"/>
  <c r="R71" i="4"/>
  <c r="AF328" i="4"/>
  <c r="R328" i="4"/>
  <c r="AF319" i="4"/>
  <c r="R319" i="4"/>
  <c r="AF16" i="4"/>
  <c r="R16" i="4"/>
  <c r="AF47" i="4"/>
  <c r="R47" i="4"/>
  <c r="AF25" i="4"/>
  <c r="R25" i="4"/>
  <c r="AF258" i="4"/>
  <c r="R258" i="4"/>
  <c r="AF294" i="4"/>
  <c r="R294" i="4"/>
  <c r="AF38" i="4"/>
  <c r="R38" i="4"/>
  <c r="AF66" i="4"/>
  <c r="R66" i="4"/>
  <c r="AF112" i="4"/>
  <c r="R112" i="4"/>
  <c r="AF41" i="4"/>
  <c r="R41" i="4"/>
  <c r="AF77" i="4"/>
  <c r="R77" i="4"/>
  <c r="AF173" i="4"/>
  <c r="R173" i="4"/>
  <c r="AF62" i="4"/>
  <c r="R62" i="4"/>
  <c r="AF262" i="4"/>
  <c r="R262" i="4"/>
  <c r="AF105" i="4"/>
  <c r="R105" i="4"/>
  <c r="AF317" i="4"/>
  <c r="R317" i="4"/>
  <c r="AF12" i="4"/>
  <c r="R12" i="4"/>
  <c r="AF308" i="4"/>
  <c r="R308" i="4"/>
  <c r="AF252" i="4"/>
  <c r="R252" i="4"/>
  <c r="AF286" i="4"/>
  <c r="R286" i="4"/>
  <c r="AF4" i="4"/>
  <c r="R4" i="4"/>
  <c r="AF35" i="4"/>
  <c r="R35" i="4"/>
  <c r="AF189" i="4"/>
  <c r="R189" i="4"/>
  <c r="AF225" i="4"/>
  <c r="R225" i="4"/>
  <c r="AF300" i="4"/>
  <c r="R300" i="4"/>
  <c r="AF42" i="4"/>
  <c r="R42" i="4"/>
  <c r="AF57" i="4"/>
  <c r="R57" i="4"/>
  <c r="AF227" i="4"/>
  <c r="R227" i="4"/>
  <c r="AF15" i="4"/>
  <c r="R15" i="4"/>
  <c r="AF307" i="4"/>
  <c r="R307" i="4"/>
  <c r="AF172" i="4"/>
  <c r="R172" i="4"/>
  <c r="AF93" i="4"/>
  <c r="R93" i="4"/>
  <c r="AF230" i="4"/>
  <c r="R230" i="4"/>
  <c r="AF282" i="4"/>
  <c r="R282" i="4"/>
  <c r="AF28" i="4"/>
  <c r="R28" i="4"/>
  <c r="AF221" i="4"/>
  <c r="R221" i="4"/>
  <c r="AF23" i="4"/>
  <c r="R23" i="4"/>
  <c r="AF279" i="4"/>
  <c r="R279" i="4"/>
  <c r="AF159" i="4"/>
  <c r="R159" i="4"/>
  <c r="AF106" i="4"/>
  <c r="R106" i="4"/>
  <c r="AF81" i="4"/>
  <c r="R81" i="4"/>
  <c r="AF333" i="4"/>
  <c r="R333" i="4"/>
  <c r="AF130" i="4"/>
  <c r="R130" i="4"/>
  <c r="AF142" i="4"/>
  <c r="R142" i="4"/>
  <c r="AF318" i="4"/>
  <c r="R318" i="4"/>
  <c r="AF20" i="4"/>
  <c r="R20" i="4"/>
  <c r="AF202" i="4"/>
  <c r="R202" i="4"/>
  <c r="AF30" i="4"/>
  <c r="R30" i="4"/>
  <c r="AF118" i="4"/>
  <c r="R118" i="4"/>
  <c r="AF216" i="4"/>
  <c r="R216" i="4"/>
  <c r="AF69" i="4"/>
  <c r="R69" i="4"/>
  <c r="AF201" i="4"/>
  <c r="R201" i="4"/>
  <c r="AF285" i="4"/>
  <c r="R285" i="4"/>
  <c r="AF129" i="4"/>
  <c r="R129" i="4"/>
  <c r="AF18" i="4"/>
  <c r="R18" i="4"/>
  <c r="AF338" i="4"/>
  <c r="R338" i="4"/>
  <c r="AF248" i="4"/>
  <c r="R248" i="4"/>
  <c r="AF128" i="4"/>
  <c r="R128" i="4"/>
  <c r="AF74" i="4"/>
  <c r="R74" i="4"/>
  <c r="AF278" i="4"/>
  <c r="R278" i="4"/>
  <c r="AF2" i="4"/>
  <c r="R2" i="4"/>
  <c r="AF176" i="4"/>
  <c r="R176" i="4"/>
  <c r="AF158" i="4"/>
  <c r="R158" i="4"/>
  <c r="AF160" i="4"/>
  <c r="R160" i="4"/>
  <c r="AF224" i="4"/>
  <c r="R224" i="4"/>
  <c r="AF269" i="4"/>
  <c r="R269" i="4"/>
  <c r="AF341" i="4"/>
  <c r="R341" i="4"/>
  <c r="AF215" i="4"/>
  <c r="R215" i="4"/>
  <c r="AF97" i="4"/>
  <c r="R97" i="4"/>
  <c r="AF7" i="4"/>
  <c r="R7" i="4"/>
  <c r="R238" i="4"/>
  <c r="R276" i="4"/>
  <c r="R31" i="4"/>
  <c r="R138" i="4"/>
  <c r="R22" i="4"/>
  <c r="R186" i="4"/>
  <c r="R26" i="4"/>
  <c r="R195" i="4"/>
  <c r="R321" i="4"/>
  <c r="R169" i="4"/>
  <c r="R19" i="4"/>
  <c r="R10" i="4"/>
  <c r="R24" i="4"/>
  <c r="R6" i="4"/>
  <c r="R153" i="4"/>
  <c r="R133" i="4"/>
  <c r="R73" i="4"/>
  <c r="R94" i="4"/>
  <c r="R235" i="4"/>
  <c r="R175" i="4"/>
  <c r="R164" i="4"/>
  <c r="R179" i="4"/>
  <c r="R39" i="4"/>
  <c r="R107" i="4"/>
  <c r="R184" i="4"/>
  <c r="R43" i="4"/>
  <c r="R196" i="4"/>
  <c r="R120" i="4"/>
  <c r="R226" i="4"/>
  <c r="R101" i="4"/>
  <c r="R166" i="4"/>
  <c r="R205" i="4"/>
  <c r="R45" i="4"/>
  <c r="R260" i="4"/>
  <c r="R168" i="4"/>
  <c r="R136" i="4"/>
  <c r="BL2" i="4"/>
  <c r="Y238" i="4" s="1"/>
  <c r="K238" i="4" s="1"/>
  <c r="R125" i="4"/>
  <c r="R232" i="2"/>
  <c r="BA2" i="2"/>
  <c r="AE44" i="2" s="1"/>
  <c r="AI440" i="2"/>
  <c r="R440" i="2"/>
  <c r="AI443" i="2"/>
  <c r="R443" i="2"/>
  <c r="AI455" i="2"/>
  <c r="R455" i="2"/>
  <c r="AI428" i="2"/>
  <c r="R428" i="2"/>
  <c r="AI446" i="2"/>
  <c r="R446" i="2"/>
  <c r="AI457" i="2"/>
  <c r="R457" i="2"/>
  <c r="AI442" i="2"/>
  <c r="R442" i="2"/>
  <c r="AI432" i="2"/>
  <c r="R432" i="2"/>
  <c r="AI439" i="2"/>
  <c r="R439" i="2"/>
  <c r="AI437" i="2"/>
  <c r="R437" i="2"/>
  <c r="AI427" i="2"/>
  <c r="R427" i="2"/>
  <c r="AI431" i="2"/>
  <c r="R431" i="2"/>
  <c r="AI426" i="2"/>
  <c r="R426" i="2"/>
  <c r="AI423" i="2"/>
  <c r="R423" i="2"/>
  <c r="AI435" i="2"/>
  <c r="R435" i="2"/>
  <c r="AI430" i="2"/>
  <c r="R430" i="2"/>
  <c r="AI433" i="2"/>
  <c r="R433" i="2"/>
  <c r="AI436" i="2"/>
  <c r="R436" i="2"/>
  <c r="AI438" i="2"/>
  <c r="R438" i="2"/>
  <c r="AI429" i="2"/>
  <c r="R429" i="2"/>
  <c r="AI424" i="2"/>
  <c r="R424" i="2"/>
  <c r="AI452" i="2"/>
  <c r="R452" i="2"/>
  <c r="AI444" i="2"/>
  <c r="R444" i="2"/>
  <c r="AI441" i="2"/>
  <c r="R441" i="2"/>
  <c r="AI448" i="2"/>
  <c r="R448" i="2"/>
  <c r="AI434" i="2"/>
  <c r="R434" i="2"/>
  <c r="AI454" i="2"/>
  <c r="R454" i="2"/>
  <c r="AI449" i="2"/>
  <c r="R449" i="2"/>
  <c r="AI450" i="2"/>
  <c r="R450" i="2"/>
  <c r="AI447" i="2"/>
  <c r="R447" i="2"/>
  <c r="AI453" i="2"/>
  <c r="R453" i="2"/>
  <c r="AI458" i="2"/>
  <c r="R458" i="2"/>
  <c r="AI425" i="2"/>
  <c r="R425" i="2"/>
  <c r="AI445" i="2"/>
  <c r="R445" i="2"/>
  <c r="AI456" i="2"/>
  <c r="R456" i="2"/>
  <c r="AI451" i="2"/>
  <c r="R451" i="2"/>
  <c r="AI422" i="2"/>
  <c r="R422" i="2"/>
  <c r="AI419" i="2"/>
  <c r="R419" i="2"/>
  <c r="AI382" i="2"/>
  <c r="R382" i="2"/>
  <c r="AI394" i="2"/>
  <c r="R394" i="2"/>
  <c r="AI400" i="2"/>
  <c r="R400" i="2"/>
  <c r="AI414" i="2"/>
  <c r="R414" i="2"/>
  <c r="AI390" i="2"/>
  <c r="R390" i="2"/>
  <c r="AI406" i="2"/>
  <c r="R406" i="2"/>
  <c r="AI383" i="2"/>
  <c r="R383" i="2"/>
  <c r="AI398" i="2"/>
  <c r="R398" i="2"/>
  <c r="AI393" i="2"/>
  <c r="R393" i="2"/>
  <c r="AI387" i="2"/>
  <c r="R387" i="2"/>
  <c r="AI391" i="2"/>
  <c r="R391" i="2"/>
  <c r="AI404" i="2"/>
  <c r="R404" i="2"/>
  <c r="AI417" i="2"/>
  <c r="R417" i="2"/>
  <c r="AI408" i="2"/>
  <c r="R408" i="2"/>
  <c r="AI409" i="2"/>
  <c r="R409" i="2"/>
  <c r="AI386" i="2"/>
  <c r="R386" i="2"/>
  <c r="AI388" i="2"/>
  <c r="R388" i="2"/>
  <c r="AI412" i="2"/>
  <c r="R412" i="2"/>
  <c r="AI378" i="2"/>
  <c r="R378" i="2"/>
  <c r="AI401" i="2"/>
  <c r="R401" i="2"/>
  <c r="AI407" i="2"/>
  <c r="R407" i="2"/>
  <c r="AI397" i="2"/>
  <c r="R397" i="2"/>
  <c r="AI411" i="2"/>
  <c r="R411" i="2"/>
  <c r="AI413" i="2"/>
  <c r="R413" i="2"/>
  <c r="AI399" i="2"/>
  <c r="R399" i="2"/>
  <c r="AI392" i="2"/>
  <c r="R392" i="2"/>
  <c r="AI385" i="2"/>
  <c r="R385" i="2"/>
  <c r="AI410" i="2"/>
  <c r="R410" i="2"/>
  <c r="AI421" i="2"/>
  <c r="R421" i="2"/>
  <c r="AI379" i="2"/>
  <c r="R379" i="2"/>
  <c r="AI377" i="2"/>
  <c r="R377" i="2"/>
  <c r="AI405" i="2"/>
  <c r="R405" i="2"/>
  <c r="AI396" i="2"/>
  <c r="R396" i="2"/>
  <c r="AI375" i="2"/>
  <c r="R375" i="2"/>
  <c r="AI395" i="2"/>
  <c r="R395" i="2"/>
  <c r="AI380" i="2"/>
  <c r="R380" i="2"/>
  <c r="AI389" i="2"/>
  <c r="R389" i="2"/>
  <c r="AI376" i="2"/>
  <c r="R376" i="2"/>
  <c r="AI403" i="2"/>
  <c r="R403" i="2"/>
  <c r="AI415" i="2"/>
  <c r="R415" i="2"/>
  <c r="AI381" i="2"/>
  <c r="R381" i="2"/>
  <c r="AI416" i="2"/>
  <c r="R416" i="2"/>
  <c r="AI420" i="2"/>
  <c r="R420" i="2"/>
  <c r="AI384" i="2"/>
  <c r="R384" i="2"/>
  <c r="AI402" i="2"/>
  <c r="R402" i="2"/>
  <c r="AI418" i="2"/>
  <c r="R418" i="2"/>
  <c r="AI333" i="2"/>
  <c r="R333" i="2"/>
  <c r="AI325" i="2"/>
  <c r="R325" i="2"/>
  <c r="AI331" i="2"/>
  <c r="R331" i="2"/>
  <c r="AI361" i="2"/>
  <c r="R361" i="2"/>
  <c r="AI359" i="2"/>
  <c r="R359" i="2"/>
  <c r="AI357" i="2"/>
  <c r="R357" i="2"/>
  <c r="AI349" i="2"/>
  <c r="R349" i="2"/>
  <c r="AI329" i="2"/>
  <c r="R329" i="2"/>
  <c r="AI339" i="2"/>
  <c r="R339" i="2"/>
  <c r="AI371" i="2"/>
  <c r="R371" i="2"/>
  <c r="AI330" i="2"/>
  <c r="R330" i="2"/>
  <c r="AI345" i="2"/>
  <c r="R345" i="2"/>
  <c r="AI351" i="2"/>
  <c r="R351" i="2"/>
  <c r="AI370" i="2"/>
  <c r="R370" i="2"/>
  <c r="AI367" i="2"/>
  <c r="R367" i="2"/>
  <c r="AI362" i="2"/>
  <c r="R362" i="2"/>
  <c r="AI336" i="2"/>
  <c r="R336" i="2"/>
  <c r="AI353" i="2"/>
  <c r="R353" i="2"/>
  <c r="AI358" i="2"/>
  <c r="R358" i="2"/>
  <c r="AI338" i="2"/>
  <c r="R338" i="2"/>
  <c r="AI326" i="2"/>
  <c r="R326" i="2"/>
  <c r="AI323" i="2"/>
  <c r="R323" i="2"/>
  <c r="AI374" i="2"/>
  <c r="R374" i="2"/>
  <c r="AI355" i="2"/>
  <c r="R355" i="2"/>
  <c r="AI372" i="2"/>
  <c r="R372" i="2"/>
  <c r="AI350" i="2"/>
  <c r="R350" i="2"/>
  <c r="AI337" i="2"/>
  <c r="R337" i="2"/>
  <c r="AI343" i="2"/>
  <c r="R343" i="2"/>
  <c r="AI365" i="2"/>
  <c r="R365" i="2"/>
  <c r="AI352" i="2"/>
  <c r="R352" i="2"/>
  <c r="AI363" i="2"/>
  <c r="R363" i="2"/>
  <c r="AI356" i="2"/>
  <c r="R356" i="2"/>
  <c r="AI321" i="2"/>
  <c r="R321" i="2"/>
  <c r="AI328" i="2"/>
  <c r="R328" i="2"/>
  <c r="AI335" i="2"/>
  <c r="R335" i="2"/>
  <c r="AI364" i="2"/>
  <c r="R364" i="2"/>
  <c r="AI366" i="2"/>
  <c r="R366" i="2"/>
  <c r="AI369" i="2"/>
  <c r="R369" i="2"/>
  <c r="AI334" i="2"/>
  <c r="R334" i="2"/>
  <c r="AI346" i="2"/>
  <c r="R346" i="2"/>
  <c r="AI344" i="2"/>
  <c r="R344" i="2"/>
  <c r="AI354" i="2"/>
  <c r="R354" i="2"/>
  <c r="AI322" i="2"/>
  <c r="R322" i="2"/>
  <c r="AI342" i="2"/>
  <c r="R342" i="2"/>
  <c r="AI373" i="2"/>
  <c r="R373" i="2"/>
  <c r="AI348" i="2"/>
  <c r="R348" i="2"/>
  <c r="AI341" i="2"/>
  <c r="R341" i="2"/>
  <c r="AI340" i="2"/>
  <c r="R340" i="2"/>
  <c r="AI324" i="2"/>
  <c r="R324" i="2"/>
  <c r="AI347" i="2"/>
  <c r="R347" i="2"/>
  <c r="AI327" i="2"/>
  <c r="R327" i="2"/>
  <c r="AI360" i="2"/>
  <c r="R360" i="2"/>
  <c r="AI368" i="2"/>
  <c r="R368" i="2"/>
  <c r="AI332" i="2"/>
  <c r="R332" i="2"/>
  <c r="AI304" i="2"/>
  <c r="R304" i="2"/>
  <c r="AI284" i="2"/>
  <c r="R284" i="2"/>
  <c r="AI288" i="2"/>
  <c r="R288" i="2"/>
  <c r="AI313" i="2"/>
  <c r="R313" i="2"/>
  <c r="AI298" i="2"/>
  <c r="R298" i="2"/>
  <c r="AI282" i="2"/>
  <c r="R282" i="2"/>
  <c r="AI273" i="2"/>
  <c r="R273" i="2"/>
  <c r="AI278" i="2"/>
  <c r="R278" i="2"/>
  <c r="AI294" i="2"/>
  <c r="R294" i="2"/>
  <c r="AI272" i="2"/>
  <c r="R272" i="2"/>
  <c r="AI320" i="2"/>
  <c r="R320" i="2"/>
  <c r="AI316" i="2"/>
  <c r="R316" i="2"/>
  <c r="AI307" i="2"/>
  <c r="R307" i="2"/>
  <c r="AI297" i="2"/>
  <c r="R297" i="2"/>
  <c r="AI309" i="2"/>
  <c r="R309" i="2"/>
  <c r="AI314" i="2"/>
  <c r="R314" i="2"/>
  <c r="AI281" i="2"/>
  <c r="R281" i="2"/>
  <c r="AI310" i="2"/>
  <c r="R310" i="2"/>
  <c r="AI302" i="2"/>
  <c r="R302" i="2"/>
  <c r="AI274" i="2"/>
  <c r="R274" i="2"/>
  <c r="AI299" i="2"/>
  <c r="R299" i="2"/>
  <c r="AI295" i="2"/>
  <c r="R295" i="2"/>
  <c r="AI285" i="2"/>
  <c r="R285" i="2"/>
  <c r="AI318" i="2"/>
  <c r="R318" i="2"/>
  <c r="AI293" i="2"/>
  <c r="R293" i="2"/>
  <c r="AI271" i="2"/>
  <c r="R271" i="2"/>
  <c r="AI280" i="2"/>
  <c r="R280" i="2"/>
  <c r="AI317" i="2"/>
  <c r="R317" i="2"/>
  <c r="AI292" i="2"/>
  <c r="R292" i="2"/>
  <c r="AI276" i="2"/>
  <c r="R276" i="2"/>
  <c r="AI315" i="2"/>
  <c r="R315" i="2"/>
  <c r="AI319" i="2"/>
  <c r="R319" i="2"/>
  <c r="AI277" i="2"/>
  <c r="R277" i="2"/>
  <c r="AI303" i="2"/>
  <c r="R303" i="2"/>
  <c r="AI290" i="2"/>
  <c r="R290" i="2"/>
  <c r="AI306" i="2"/>
  <c r="R306" i="2"/>
  <c r="AI312" i="2"/>
  <c r="R312" i="2"/>
  <c r="AI300" i="2"/>
  <c r="R300" i="2"/>
  <c r="AI275" i="2"/>
  <c r="R275" i="2"/>
  <c r="AI296" i="2"/>
  <c r="R296" i="2"/>
  <c r="AI291" i="2"/>
  <c r="R291" i="2"/>
  <c r="AI279" i="2"/>
  <c r="R279" i="2"/>
  <c r="AI283" i="2"/>
  <c r="R283" i="2"/>
  <c r="AI289" i="2"/>
  <c r="R289" i="2"/>
  <c r="AI308" i="2"/>
  <c r="R308" i="2"/>
  <c r="AI305" i="2"/>
  <c r="R305" i="2"/>
  <c r="AI286" i="2"/>
  <c r="R286" i="2"/>
  <c r="AI301" i="2"/>
  <c r="R301" i="2"/>
  <c r="AI311" i="2"/>
  <c r="R311" i="2"/>
  <c r="AI287" i="2"/>
  <c r="R287" i="2"/>
  <c r="AI257" i="2"/>
  <c r="R257" i="2"/>
  <c r="AI242" i="2"/>
  <c r="R242" i="2"/>
  <c r="AI236" i="2"/>
  <c r="R236" i="2"/>
  <c r="AI263" i="2"/>
  <c r="R263" i="2"/>
  <c r="AI261" i="2"/>
  <c r="R261" i="2"/>
  <c r="AI250" i="2"/>
  <c r="R250" i="2"/>
  <c r="AI267" i="2"/>
  <c r="R267" i="2"/>
  <c r="AI239" i="2"/>
  <c r="R239" i="2"/>
  <c r="AI243" i="2"/>
  <c r="R243" i="2"/>
  <c r="AI252" i="2"/>
  <c r="R252" i="2"/>
  <c r="AI246" i="2"/>
  <c r="R246" i="2"/>
  <c r="AI264" i="2"/>
  <c r="R264" i="2"/>
  <c r="AI253" i="2"/>
  <c r="R253" i="2"/>
  <c r="AI244" i="2"/>
  <c r="R244" i="2"/>
  <c r="AI233" i="2"/>
  <c r="R233" i="2"/>
  <c r="AI260" i="2"/>
  <c r="R260" i="2"/>
  <c r="AI256" i="2"/>
  <c r="R256" i="2"/>
  <c r="AI248" i="2"/>
  <c r="R248" i="2"/>
  <c r="AI268" i="2"/>
  <c r="R268" i="2"/>
  <c r="AI241" i="2"/>
  <c r="R241" i="2"/>
  <c r="AI232" i="2"/>
  <c r="AI259" i="2"/>
  <c r="R259" i="2"/>
  <c r="AI265" i="2"/>
  <c r="R265" i="2"/>
  <c r="AI240" i="2"/>
  <c r="R240" i="2"/>
  <c r="AI254" i="2"/>
  <c r="R254" i="2"/>
  <c r="AI245" i="2"/>
  <c r="R245" i="2"/>
  <c r="AI269" i="2"/>
  <c r="R269" i="2"/>
  <c r="AI258" i="2"/>
  <c r="R258" i="2"/>
  <c r="AI270" i="2"/>
  <c r="R270" i="2"/>
  <c r="AI255" i="2"/>
  <c r="R255" i="2"/>
  <c r="AI235" i="2"/>
  <c r="R235" i="2"/>
  <c r="AI247" i="2"/>
  <c r="R247" i="2"/>
  <c r="AI249" i="2"/>
  <c r="R249" i="2"/>
  <c r="AI262" i="2"/>
  <c r="R262" i="2"/>
  <c r="AI266" i="2"/>
  <c r="R266" i="2"/>
  <c r="AI238" i="2"/>
  <c r="R238" i="2"/>
  <c r="AI234" i="2"/>
  <c r="R234" i="2"/>
  <c r="AI237" i="2"/>
  <c r="R237" i="2"/>
  <c r="AI251" i="2"/>
  <c r="R251" i="2"/>
  <c r="AI211" i="2"/>
  <c r="R211" i="2"/>
  <c r="AI220" i="2"/>
  <c r="R220" i="2"/>
  <c r="AI208" i="2"/>
  <c r="R208" i="2"/>
  <c r="AI198" i="2"/>
  <c r="R198" i="2"/>
  <c r="AI216" i="2"/>
  <c r="R216" i="2"/>
  <c r="AI207" i="2"/>
  <c r="R207" i="2"/>
  <c r="AI204" i="2"/>
  <c r="R204" i="2"/>
  <c r="AI199" i="2"/>
  <c r="R199" i="2"/>
  <c r="AI191" i="2"/>
  <c r="R191" i="2"/>
  <c r="AI206" i="2"/>
  <c r="R206" i="2"/>
  <c r="AI225" i="2"/>
  <c r="R225" i="2"/>
  <c r="AI230" i="2"/>
  <c r="R230" i="2"/>
  <c r="AI200" i="2"/>
  <c r="R200" i="2"/>
  <c r="AI222" i="2"/>
  <c r="R222" i="2"/>
  <c r="AI228" i="2"/>
  <c r="R228" i="2"/>
  <c r="AI197" i="2"/>
  <c r="R197" i="2"/>
  <c r="AI210" i="2"/>
  <c r="R210" i="2"/>
  <c r="AI201" i="2"/>
  <c r="R201" i="2"/>
  <c r="AI194" i="2"/>
  <c r="R194" i="2"/>
  <c r="AI215" i="2"/>
  <c r="R215" i="2"/>
  <c r="AI209" i="2"/>
  <c r="R209" i="2"/>
  <c r="AI205" i="2"/>
  <c r="R205" i="2"/>
  <c r="AI192" i="2"/>
  <c r="R192" i="2"/>
  <c r="AI223" i="2"/>
  <c r="R223" i="2"/>
  <c r="AI221" i="2"/>
  <c r="R221" i="2"/>
  <c r="AI226" i="2"/>
  <c r="R226" i="2"/>
  <c r="AI202" i="2"/>
  <c r="R202" i="2"/>
  <c r="AI193" i="2"/>
  <c r="R193" i="2"/>
  <c r="AI196" i="2"/>
  <c r="R196" i="2"/>
  <c r="AI224" i="2"/>
  <c r="R224" i="2"/>
  <c r="AI190" i="2"/>
  <c r="R190" i="2"/>
  <c r="AI218" i="2"/>
  <c r="R218" i="2"/>
  <c r="AI217" i="2"/>
  <c r="R217" i="2"/>
  <c r="AI219" i="2"/>
  <c r="R219" i="2"/>
  <c r="AI195" i="2"/>
  <c r="R195" i="2"/>
  <c r="AI203" i="2"/>
  <c r="R203" i="2"/>
  <c r="AI231" i="2"/>
  <c r="R231" i="2"/>
  <c r="AI212" i="2"/>
  <c r="R212" i="2"/>
  <c r="AI229" i="2"/>
  <c r="R229" i="2"/>
  <c r="AI227" i="2"/>
  <c r="R227" i="2"/>
  <c r="AI213" i="2"/>
  <c r="R213" i="2"/>
  <c r="AI214" i="2"/>
  <c r="R214" i="2"/>
  <c r="AI179" i="2"/>
  <c r="R179" i="2"/>
  <c r="AI182" i="2"/>
  <c r="R182" i="2"/>
  <c r="AI168" i="2"/>
  <c r="R168" i="2"/>
  <c r="AI183" i="2"/>
  <c r="R183" i="2"/>
  <c r="AI185" i="2"/>
  <c r="R185" i="2"/>
  <c r="AI144" i="2"/>
  <c r="R144" i="2"/>
  <c r="AI166" i="2"/>
  <c r="R166" i="2"/>
  <c r="AI164" i="2"/>
  <c r="R164" i="2"/>
  <c r="AI189" i="2"/>
  <c r="R189" i="2"/>
  <c r="AI186" i="2"/>
  <c r="R186" i="2"/>
  <c r="AI150" i="2"/>
  <c r="R150" i="2"/>
  <c r="AI154" i="2"/>
  <c r="R154" i="2"/>
  <c r="AI169" i="2"/>
  <c r="R169" i="2"/>
  <c r="AI148" i="2"/>
  <c r="R148" i="2"/>
  <c r="AI165" i="2"/>
  <c r="R165" i="2"/>
  <c r="AI157" i="2"/>
  <c r="R157" i="2"/>
  <c r="AI156" i="2"/>
  <c r="R156" i="2"/>
  <c r="AI147" i="2"/>
  <c r="R147" i="2"/>
  <c r="AI174" i="2"/>
  <c r="R174" i="2"/>
  <c r="AI153" i="2"/>
  <c r="R153" i="2"/>
  <c r="AI170" i="2"/>
  <c r="R170" i="2"/>
  <c r="AI143" i="2"/>
  <c r="R143" i="2"/>
  <c r="AI155" i="2"/>
  <c r="R155" i="2"/>
  <c r="AI163" i="2"/>
  <c r="R163" i="2"/>
  <c r="AI173" i="2"/>
  <c r="R173" i="2"/>
  <c r="AI181" i="2"/>
  <c r="R181" i="2"/>
  <c r="AI175" i="2"/>
  <c r="R175" i="2"/>
  <c r="AI151" i="2"/>
  <c r="R151" i="2"/>
  <c r="AI161" i="2"/>
  <c r="R161" i="2"/>
  <c r="AI172" i="2"/>
  <c r="R172" i="2"/>
  <c r="AI180" i="2"/>
  <c r="R180" i="2"/>
  <c r="AI184" i="2"/>
  <c r="R184" i="2"/>
  <c r="AI188" i="2"/>
  <c r="R188" i="2"/>
  <c r="AI152" i="2"/>
  <c r="R152" i="2"/>
  <c r="AI176" i="2"/>
  <c r="R176" i="2"/>
  <c r="AI146" i="2"/>
  <c r="R146" i="2"/>
  <c r="AI145" i="2"/>
  <c r="R145" i="2"/>
  <c r="AI158" i="2"/>
  <c r="R158" i="2"/>
  <c r="AI178" i="2"/>
  <c r="R178" i="2"/>
  <c r="AI177" i="2"/>
  <c r="R177" i="2"/>
  <c r="AI142" i="2"/>
  <c r="R142" i="2"/>
  <c r="AI162" i="2"/>
  <c r="R162" i="2"/>
  <c r="AI159" i="2"/>
  <c r="R159" i="2"/>
  <c r="AI160" i="2"/>
  <c r="R160" i="2"/>
  <c r="AI167" i="2"/>
  <c r="R167" i="2"/>
  <c r="AI149" i="2"/>
  <c r="R149" i="2"/>
  <c r="AI187" i="2"/>
  <c r="R187" i="2"/>
  <c r="AI141" i="2"/>
  <c r="R141" i="2"/>
  <c r="AI171" i="2"/>
  <c r="R171" i="2"/>
  <c r="AI131" i="2"/>
  <c r="R131" i="2"/>
  <c r="AI139" i="2"/>
  <c r="R139" i="2"/>
  <c r="AI119" i="2"/>
  <c r="R119" i="2"/>
  <c r="AI138" i="2"/>
  <c r="R138" i="2"/>
  <c r="AI135" i="2"/>
  <c r="R135" i="2"/>
  <c r="AI109" i="2"/>
  <c r="R109" i="2"/>
  <c r="AI123" i="2"/>
  <c r="R123" i="2"/>
  <c r="AI128" i="2"/>
  <c r="R128" i="2"/>
  <c r="AI136" i="2"/>
  <c r="R136" i="2"/>
  <c r="AI104" i="2"/>
  <c r="R104" i="2"/>
  <c r="AI103" i="2"/>
  <c r="R103" i="2"/>
  <c r="AI120" i="2"/>
  <c r="R120" i="2"/>
  <c r="AI129" i="2"/>
  <c r="R129" i="2"/>
  <c r="AI132" i="2"/>
  <c r="R132" i="2"/>
  <c r="AI126" i="2"/>
  <c r="R126" i="2"/>
  <c r="AI114" i="2"/>
  <c r="R114" i="2"/>
  <c r="AI111" i="2"/>
  <c r="R111" i="2"/>
  <c r="AI101" i="2"/>
  <c r="R101" i="2"/>
  <c r="AI100" i="2"/>
  <c r="R100" i="2"/>
  <c r="AI108" i="2"/>
  <c r="R108" i="2"/>
  <c r="AI107" i="2"/>
  <c r="R107" i="2"/>
  <c r="AI124" i="2"/>
  <c r="R124" i="2"/>
  <c r="AI118" i="2"/>
  <c r="R118" i="2"/>
  <c r="AI137" i="2"/>
  <c r="R137" i="2"/>
  <c r="AI115" i="2"/>
  <c r="R115" i="2"/>
  <c r="AI133" i="2"/>
  <c r="R133" i="2"/>
  <c r="AI134" i="2"/>
  <c r="R134" i="2"/>
  <c r="AI125" i="2"/>
  <c r="R125" i="2"/>
  <c r="AI140" i="2"/>
  <c r="R140" i="2"/>
  <c r="AI116" i="2"/>
  <c r="R116" i="2"/>
  <c r="AI106" i="2"/>
  <c r="R106" i="2"/>
  <c r="AI121" i="2"/>
  <c r="R121" i="2"/>
  <c r="AI130" i="2"/>
  <c r="R130" i="2"/>
  <c r="AI117" i="2"/>
  <c r="R117" i="2"/>
  <c r="AI122" i="2"/>
  <c r="R122" i="2"/>
  <c r="AI102" i="2"/>
  <c r="R102" i="2"/>
  <c r="AI127" i="2"/>
  <c r="R127" i="2"/>
  <c r="AI113" i="2"/>
  <c r="R113" i="2"/>
  <c r="AI110" i="2"/>
  <c r="R110" i="2"/>
  <c r="AI105" i="2"/>
  <c r="R105" i="2"/>
  <c r="AI112" i="2"/>
  <c r="R112" i="2"/>
  <c r="AI89" i="2"/>
  <c r="R89" i="2"/>
  <c r="AI68" i="2"/>
  <c r="R68" i="2"/>
  <c r="AI64" i="2"/>
  <c r="R64" i="2"/>
  <c r="AI95" i="2"/>
  <c r="R95" i="2"/>
  <c r="AI90" i="2"/>
  <c r="R90" i="2"/>
  <c r="AI58" i="2"/>
  <c r="R58" i="2"/>
  <c r="AI71" i="2"/>
  <c r="R71" i="2"/>
  <c r="AI97" i="2"/>
  <c r="R97" i="2"/>
  <c r="AI57" i="2"/>
  <c r="R57" i="2"/>
  <c r="AI60" i="2"/>
  <c r="R60" i="2"/>
  <c r="AI67" i="2"/>
  <c r="R67" i="2"/>
  <c r="AI51" i="2"/>
  <c r="R51" i="2"/>
  <c r="AI86" i="2"/>
  <c r="R86" i="2"/>
  <c r="AI62" i="2"/>
  <c r="R62" i="2"/>
  <c r="AI75" i="2"/>
  <c r="R75" i="2"/>
  <c r="AI81" i="2"/>
  <c r="R81" i="2"/>
  <c r="AI84" i="2"/>
  <c r="R84" i="2"/>
  <c r="AI55" i="2"/>
  <c r="R55" i="2"/>
  <c r="AI87" i="2"/>
  <c r="R87" i="2"/>
  <c r="AI94" i="2"/>
  <c r="R94" i="2"/>
  <c r="AI88" i="2"/>
  <c r="R88" i="2"/>
  <c r="AI53" i="2"/>
  <c r="R53" i="2"/>
  <c r="AI92" i="2"/>
  <c r="R92" i="2"/>
  <c r="AI82" i="2"/>
  <c r="R82" i="2"/>
  <c r="AI91" i="2"/>
  <c r="R91" i="2"/>
  <c r="AI54" i="2"/>
  <c r="R54" i="2"/>
  <c r="AI99" i="2"/>
  <c r="R99" i="2"/>
  <c r="AI59" i="2"/>
  <c r="R59" i="2"/>
  <c r="AI79" i="2"/>
  <c r="R79" i="2"/>
  <c r="AI56" i="2"/>
  <c r="R56" i="2"/>
  <c r="AI77" i="2"/>
  <c r="R77" i="2"/>
  <c r="AI85" i="2"/>
  <c r="R85" i="2"/>
  <c r="AI76" i="2"/>
  <c r="R76" i="2"/>
  <c r="AI48" i="2"/>
  <c r="R48" i="2"/>
  <c r="AI72" i="2"/>
  <c r="R72" i="2"/>
  <c r="AI65" i="2"/>
  <c r="R65" i="2"/>
  <c r="AI93" i="2"/>
  <c r="R93" i="2"/>
  <c r="AI47" i="2"/>
  <c r="R47" i="2"/>
  <c r="AI46" i="2"/>
  <c r="R46" i="2"/>
  <c r="AI50" i="2"/>
  <c r="R50" i="2"/>
  <c r="AI49" i="2"/>
  <c r="R49" i="2"/>
  <c r="AI80" i="2"/>
  <c r="R80" i="2"/>
  <c r="AI69" i="2"/>
  <c r="R69" i="2"/>
  <c r="AI66" i="2"/>
  <c r="R66" i="2"/>
  <c r="AI63" i="2"/>
  <c r="R63" i="2"/>
  <c r="AI61" i="2"/>
  <c r="R61" i="2"/>
  <c r="AI78" i="2"/>
  <c r="R78" i="2"/>
  <c r="AI52" i="2"/>
  <c r="R52" i="2"/>
  <c r="AI73" i="2"/>
  <c r="R73" i="2"/>
  <c r="AI45" i="2"/>
  <c r="R45" i="2"/>
  <c r="AI98" i="2"/>
  <c r="R98" i="2"/>
  <c r="AI70" i="2"/>
  <c r="R70" i="2"/>
  <c r="AI83" i="2"/>
  <c r="R83" i="2"/>
  <c r="AI96" i="2"/>
  <c r="R96" i="2"/>
  <c r="AI74" i="2"/>
  <c r="R74" i="2"/>
  <c r="R25" i="2"/>
  <c r="R18" i="2"/>
  <c r="R10" i="2"/>
  <c r="R11" i="2"/>
  <c r="R5" i="2"/>
  <c r="R8" i="2"/>
  <c r="R20" i="2"/>
  <c r="R41" i="2"/>
  <c r="R7" i="2"/>
  <c r="R13" i="2"/>
  <c r="R4" i="2"/>
  <c r="R19" i="2"/>
  <c r="R40" i="2"/>
  <c r="R26" i="2"/>
  <c r="R42" i="2"/>
  <c r="R43" i="2"/>
  <c r="R17" i="2"/>
  <c r="R35" i="2"/>
  <c r="R33" i="2"/>
  <c r="R14" i="2"/>
  <c r="R6" i="2"/>
  <c r="R29" i="2"/>
  <c r="R16" i="2"/>
  <c r="R21" i="2"/>
  <c r="R38" i="2"/>
  <c r="R34" i="2"/>
  <c r="R12" i="2"/>
  <c r="R15" i="2"/>
  <c r="R39" i="2"/>
  <c r="R3" i="2"/>
  <c r="R32" i="2"/>
  <c r="R23" i="2"/>
  <c r="R30" i="2"/>
  <c r="R22" i="2"/>
  <c r="R2" i="2"/>
  <c r="R24" i="2"/>
  <c r="R36" i="2"/>
  <c r="R37" i="2"/>
  <c r="R31" i="2"/>
  <c r="R28" i="2"/>
  <c r="R44" i="2"/>
  <c r="R9" i="2"/>
  <c r="R27" i="2"/>
  <c r="R314" i="1"/>
  <c r="R55" i="1"/>
  <c r="R277" i="1"/>
  <c r="R341" i="1"/>
  <c r="R242" i="1"/>
  <c r="R278" i="1"/>
  <c r="R156" i="1"/>
  <c r="R302" i="1"/>
  <c r="R294" i="1"/>
  <c r="R320" i="1"/>
  <c r="R266" i="1"/>
  <c r="R208" i="1"/>
  <c r="R349" i="1"/>
  <c r="R402" i="1"/>
  <c r="R6" i="1"/>
  <c r="R35" i="1"/>
  <c r="R57" i="1"/>
  <c r="R9" i="1"/>
  <c r="R317" i="1"/>
  <c r="R123" i="1"/>
  <c r="R41" i="1"/>
  <c r="R262" i="1"/>
  <c r="R289" i="1"/>
  <c r="R95" i="1"/>
  <c r="R102" i="1"/>
  <c r="R213" i="1"/>
  <c r="R377" i="1"/>
  <c r="R68" i="1"/>
  <c r="R12" i="1"/>
  <c r="R360" i="1"/>
  <c r="R203" i="1"/>
  <c r="R34" i="1"/>
  <c r="R175" i="1"/>
  <c r="R110" i="1"/>
  <c r="R204" i="1"/>
  <c r="R188" i="1"/>
  <c r="R121" i="1"/>
  <c r="R366" i="1"/>
  <c r="R448" i="1"/>
  <c r="R166" i="1"/>
  <c r="R352" i="1"/>
  <c r="R458" i="1"/>
  <c r="R97" i="1"/>
  <c r="R344" i="1"/>
  <c r="R337" i="1"/>
  <c r="R310" i="1"/>
  <c r="R69" i="1"/>
  <c r="R353" i="1"/>
  <c r="R31" i="1"/>
  <c r="R372" i="1"/>
  <c r="R126" i="1"/>
  <c r="R3" i="1"/>
  <c r="R73" i="1"/>
  <c r="R357" i="1"/>
  <c r="R66" i="1"/>
  <c r="R210" i="1"/>
  <c r="R385" i="1"/>
  <c r="R321" i="1"/>
  <c r="R425" i="1"/>
  <c r="R304" i="1"/>
  <c r="R386" i="1"/>
  <c r="R74" i="1"/>
  <c r="R186" i="1"/>
  <c r="R48" i="1"/>
  <c r="R139" i="1"/>
  <c r="R192" i="1"/>
  <c r="R397" i="1"/>
  <c r="R131" i="1"/>
  <c r="R70" i="1"/>
  <c r="R259" i="1"/>
  <c r="R143" i="1"/>
  <c r="R444" i="1"/>
  <c r="R433" i="1"/>
  <c r="R440" i="1"/>
  <c r="R78" i="1"/>
  <c r="R391" i="1"/>
  <c r="R117" i="1"/>
  <c r="R451" i="1"/>
  <c r="R256" i="1"/>
  <c r="R33" i="1"/>
  <c r="R298" i="1"/>
  <c r="R362" i="1"/>
  <c r="R72" i="1"/>
  <c r="R330" i="1"/>
  <c r="R274" i="1"/>
  <c r="R205" i="1"/>
  <c r="R418" i="1"/>
  <c r="R260" i="1"/>
  <c r="R243" i="1"/>
  <c r="R370" i="1"/>
  <c r="R303" i="1"/>
  <c r="R233" i="1"/>
  <c r="R380" i="1"/>
  <c r="R392" i="1"/>
  <c r="R430" i="1"/>
  <c r="R146" i="1"/>
  <c r="R324" i="1"/>
  <c r="R416" i="1"/>
  <c r="R215" i="1"/>
  <c r="R275" i="1"/>
  <c r="R176" i="1"/>
  <c r="R114" i="1"/>
  <c r="R65" i="1"/>
  <c r="R98" i="1"/>
  <c r="R284" i="1"/>
  <c r="R44" i="1"/>
  <c r="R355" i="1"/>
  <c r="R342" i="1"/>
  <c r="R15" i="1"/>
  <c r="R396" i="1"/>
  <c r="R419" i="1"/>
  <c r="R279" i="1"/>
  <c r="R19" i="1"/>
  <c r="R420" i="1"/>
  <c r="R323" i="1"/>
  <c r="R264" i="1"/>
  <c r="R153" i="1"/>
  <c r="R105" i="1"/>
  <c r="R13" i="1"/>
  <c r="R450" i="1"/>
  <c r="R184" i="1"/>
  <c r="R338" i="1"/>
  <c r="R206" i="1"/>
  <c r="R87" i="1"/>
  <c r="R327" i="1"/>
  <c r="R174" i="1"/>
  <c r="R427" i="1"/>
  <c r="R281" i="1"/>
  <c r="R80" i="1"/>
  <c r="R25" i="1"/>
  <c r="R196" i="1"/>
  <c r="R59" i="1"/>
  <c r="R376" i="1"/>
  <c r="R216" i="1"/>
  <c r="R195" i="1"/>
  <c r="R387" i="1"/>
  <c r="R241" i="1"/>
  <c r="R152" i="1"/>
  <c r="R134" i="1"/>
  <c r="R158" i="1"/>
  <c r="R282" i="1"/>
  <c r="R7" i="1"/>
  <c r="R147" i="1"/>
  <c r="R316" i="1"/>
  <c r="R29" i="1"/>
  <c r="R47" i="1"/>
  <c r="R410" i="1"/>
  <c r="R456" i="1"/>
  <c r="R436" i="1"/>
  <c r="R187" i="1"/>
  <c r="R423" i="1"/>
  <c r="R393" i="1"/>
  <c r="R455" i="1"/>
  <c r="R161" i="1"/>
  <c r="R14" i="1"/>
  <c r="R120" i="1"/>
  <c r="R32" i="1"/>
  <c r="R405" i="1"/>
  <c r="R183" i="1"/>
  <c r="R46" i="1"/>
  <c r="R49" i="1"/>
  <c r="R312" i="1"/>
  <c r="R406" i="1"/>
  <c r="R190" i="1"/>
  <c r="R412" i="1"/>
  <c r="R4" i="1"/>
  <c r="R185" i="1"/>
  <c r="R445" i="1"/>
  <c r="R150" i="1"/>
  <c r="R113" i="1"/>
  <c r="R429" i="1"/>
  <c r="R421" i="1"/>
  <c r="R40" i="1"/>
  <c r="R271" i="1"/>
  <c r="R454" i="1"/>
  <c r="R218" i="1"/>
  <c r="R133" i="1"/>
  <c r="R30" i="1"/>
  <c r="R5" i="1"/>
  <c r="R62" i="1"/>
  <c r="R261" i="1"/>
  <c r="R232" i="1"/>
  <c r="R234" i="1"/>
  <c r="R457" i="1"/>
  <c r="R388" i="1"/>
  <c r="R288" i="1"/>
  <c r="R54" i="1"/>
  <c r="R263" i="1"/>
  <c r="R384" i="1"/>
  <c r="R361" i="1"/>
  <c r="R138" i="1"/>
  <c r="R252" i="1"/>
  <c r="R238" i="1"/>
  <c r="R111" i="1"/>
  <c r="R96" i="1"/>
  <c r="R422" i="1"/>
  <c r="R224" i="1"/>
  <c r="R172" i="1"/>
  <c r="R322" i="1"/>
  <c r="R231" i="1"/>
  <c r="R200" i="1"/>
  <c r="R358" i="1"/>
  <c r="R122" i="1"/>
  <c r="R270" i="1"/>
  <c r="R309" i="1"/>
  <c r="R8" i="1"/>
  <c r="R17" i="1"/>
  <c r="R90" i="1"/>
  <c r="R167" i="1"/>
  <c r="R287" i="1"/>
  <c r="R351" i="1"/>
  <c r="R94" i="1"/>
  <c r="R230" i="1"/>
  <c r="R130" i="1"/>
  <c r="R432" i="1"/>
  <c r="R434" i="1"/>
  <c r="R170" i="1"/>
  <c r="R333" i="1"/>
  <c r="R413" i="1"/>
  <c r="R335" i="1"/>
  <c r="R311" i="1"/>
  <c r="R291" i="1"/>
  <c r="R89" i="1"/>
  <c r="R28" i="1"/>
  <c r="R305" i="1"/>
  <c r="R290" i="1"/>
  <c r="R285" i="1"/>
  <c r="R219" i="1"/>
  <c r="R332" i="1"/>
  <c r="R169" i="1"/>
  <c r="R379" i="1"/>
  <c r="R127" i="1"/>
  <c r="R389" i="1"/>
  <c r="R67" i="1"/>
  <c r="R207" i="1"/>
  <c r="R301" i="1"/>
  <c r="R115" i="1"/>
  <c r="R11" i="1"/>
  <c r="R400" i="1"/>
  <c r="R319" i="1"/>
  <c r="R399" i="1"/>
  <c r="R145" i="1"/>
  <c r="R253" i="1"/>
  <c r="R378" i="1"/>
  <c r="R247" i="1"/>
  <c r="R283" i="1"/>
  <c r="R326" i="1"/>
  <c r="R441" i="1"/>
  <c r="R222" i="1"/>
  <c r="R339" i="1"/>
  <c r="R103" i="1"/>
  <c r="R50" i="1"/>
  <c r="R297" i="1"/>
  <c r="R18" i="1"/>
  <c r="R257" i="1"/>
  <c r="R369" i="1"/>
  <c r="R226" i="1"/>
  <c r="R37" i="1"/>
  <c r="R225" i="1"/>
  <c r="R58" i="1"/>
  <c r="R318" i="1"/>
  <c r="R136" i="1"/>
  <c r="R177" i="1"/>
  <c r="R76" i="1"/>
  <c r="R395" i="1"/>
  <c r="R340" i="1"/>
  <c r="R22" i="1"/>
  <c r="R325" i="1"/>
  <c r="R21" i="1"/>
  <c r="R189" i="1"/>
  <c r="R60" i="1"/>
  <c r="R165" i="1"/>
  <c r="R428" i="1"/>
  <c r="R306" i="1"/>
  <c r="R442" i="1"/>
  <c r="R125" i="1"/>
  <c r="R383" i="1"/>
  <c r="R265" i="1"/>
  <c r="R346" i="1"/>
  <c r="R109" i="1"/>
  <c r="R180" i="1"/>
  <c r="R403" i="1"/>
  <c r="R108" i="1"/>
  <c r="R181" i="1"/>
  <c r="R154" i="1"/>
  <c r="R240" i="1"/>
  <c r="R336" i="1"/>
  <c r="R10" i="1"/>
  <c r="R449" i="1"/>
  <c r="R36" i="1"/>
  <c r="R268" i="1"/>
  <c r="R53" i="1"/>
  <c r="R99" i="1"/>
  <c r="R63" i="1"/>
  <c r="R179" i="1"/>
  <c r="R334" i="1"/>
  <c r="R20" i="1"/>
  <c r="R217" i="1"/>
  <c r="R437" i="1"/>
  <c r="R221" i="1"/>
  <c r="R359" i="1"/>
  <c r="R42" i="1"/>
  <c r="R144" i="1"/>
  <c r="R128" i="1"/>
  <c r="R211" i="1"/>
  <c r="R163" i="1"/>
  <c r="R202" i="1"/>
  <c r="R182" i="1"/>
  <c r="R381" i="1"/>
  <c r="R401" i="1"/>
  <c r="R364" i="1"/>
  <c r="R64" i="1"/>
  <c r="R307" i="1"/>
  <c r="R209" i="1"/>
  <c r="R315" i="1"/>
  <c r="R51" i="1"/>
  <c r="R348" i="1"/>
  <c r="R371" i="1"/>
  <c r="R415" i="1"/>
  <c r="R194" i="1"/>
  <c r="R155" i="1"/>
  <c r="R56" i="1"/>
  <c r="R198" i="1"/>
  <c r="R409" i="1"/>
  <c r="R107" i="1"/>
  <c r="R162" i="1"/>
  <c r="R235" i="1"/>
  <c r="R100" i="1"/>
  <c r="R173" i="1"/>
  <c r="R374" i="1"/>
  <c r="R27" i="1"/>
  <c r="R160" i="1"/>
  <c r="R272" i="1"/>
  <c r="R417" i="1"/>
  <c r="R269" i="1"/>
  <c r="R411" i="1"/>
  <c r="R255" i="1"/>
  <c r="R286" i="1"/>
  <c r="R61" i="1"/>
  <c r="R116" i="1"/>
  <c r="R368" i="1"/>
  <c r="R52" i="1"/>
  <c r="R164" i="1"/>
  <c r="R435" i="1"/>
  <c r="R313" i="1"/>
  <c r="R227" i="1"/>
  <c r="R91" i="1"/>
  <c r="R201" i="1"/>
  <c r="R83" i="1"/>
  <c r="R365" i="1"/>
  <c r="R171" i="1"/>
  <c r="R237" i="1"/>
  <c r="R329" i="1"/>
  <c r="R119" i="1"/>
  <c r="R293" i="1"/>
  <c r="R280" i="1"/>
  <c r="R229" i="1"/>
  <c r="R308" i="1"/>
  <c r="R88" i="1"/>
  <c r="R199" i="1"/>
  <c r="R212" i="1"/>
  <c r="R135" i="1"/>
  <c r="R148" i="1"/>
  <c r="R168" i="1"/>
  <c r="R439" i="1"/>
  <c r="R124" i="1"/>
  <c r="R141" i="1"/>
  <c r="R228" i="1"/>
  <c r="R414" i="1"/>
  <c r="R79" i="1"/>
  <c r="R250" i="1"/>
  <c r="R39" i="1"/>
  <c r="R453" i="1"/>
  <c r="R347" i="1"/>
  <c r="R157" i="1"/>
  <c r="R447" i="1"/>
  <c r="R328" i="1"/>
  <c r="R81" i="1"/>
  <c r="R404" i="1"/>
  <c r="R249" i="1"/>
  <c r="R82" i="1"/>
  <c r="R267" i="1"/>
  <c r="R77" i="1"/>
  <c r="R2" i="1"/>
  <c r="R431" i="1"/>
  <c r="R244" i="1"/>
  <c r="R71" i="1"/>
  <c r="R137" i="1"/>
  <c r="R398" i="1"/>
  <c r="R343" i="1"/>
  <c r="R112" i="1"/>
  <c r="R246" i="1"/>
  <c r="R129" i="1"/>
  <c r="R38" i="1"/>
  <c r="R220" i="1"/>
  <c r="R382" i="1"/>
  <c r="R43" i="1"/>
  <c r="R214" i="1"/>
  <c r="R375" i="1"/>
  <c r="R26" i="1"/>
  <c r="R178" i="1"/>
  <c r="R84" i="1"/>
  <c r="R106" i="1"/>
  <c r="R443" i="1"/>
  <c r="R239" i="1"/>
  <c r="R132" i="1"/>
  <c r="R118" i="1"/>
  <c r="R300" i="1"/>
  <c r="R350" i="1"/>
  <c r="R426" i="1"/>
  <c r="R86" i="1"/>
  <c r="R273" i="1"/>
  <c r="R140" i="1"/>
  <c r="R276" i="1"/>
  <c r="R223" i="1"/>
  <c r="R193" i="1"/>
  <c r="R394" i="1"/>
  <c r="R390" i="1"/>
  <c r="R299" i="1"/>
  <c r="R191" i="1"/>
  <c r="R236" i="1"/>
  <c r="R363" i="1"/>
  <c r="R142" i="1"/>
  <c r="R101" i="1"/>
  <c r="R16" i="1"/>
  <c r="R295" i="1"/>
  <c r="R446" i="1"/>
  <c r="R331" i="1"/>
  <c r="R151" i="1"/>
  <c r="R408" i="1"/>
  <c r="R407" i="1"/>
  <c r="R345" i="1"/>
  <c r="R254" i="1"/>
  <c r="R373" i="1"/>
  <c r="R245" i="1"/>
  <c r="R251" i="1"/>
  <c r="R93" i="1"/>
  <c r="R292" i="1"/>
  <c r="R248" i="1"/>
  <c r="R159" i="1"/>
  <c r="R197" i="1"/>
  <c r="R85" i="1"/>
  <c r="R104" i="1"/>
  <c r="R23" i="1"/>
  <c r="R367" i="1"/>
  <c r="R424" i="1"/>
  <c r="R356" i="1"/>
  <c r="R452" i="1"/>
  <c r="R258" i="1"/>
  <c r="R92" i="1"/>
  <c r="R296" i="1"/>
  <c r="R354" i="1"/>
  <c r="R149" i="1"/>
  <c r="R438" i="1"/>
  <c r="R75" i="1"/>
  <c r="R45" i="1"/>
  <c r="R24" i="1"/>
  <c r="AI314" i="1"/>
  <c r="AI55" i="1"/>
  <c r="AI277" i="1"/>
  <c r="AI341" i="1"/>
  <c r="AI242" i="1"/>
  <c r="AI278" i="1"/>
  <c r="AI156" i="1"/>
  <c r="AI302" i="1"/>
  <c r="AI294" i="1"/>
  <c r="AI320" i="1"/>
  <c r="AI266" i="1"/>
  <c r="AI208" i="1"/>
  <c r="AI349" i="1"/>
  <c r="AI402" i="1"/>
  <c r="AI6" i="1"/>
  <c r="AI35" i="1"/>
  <c r="AI57" i="1"/>
  <c r="AI9" i="1"/>
  <c r="AI317" i="1"/>
  <c r="AI123" i="1"/>
  <c r="AI41" i="1"/>
  <c r="AI262" i="1"/>
  <c r="AI289" i="1"/>
  <c r="AI95" i="1"/>
  <c r="AI102" i="1"/>
  <c r="AI213" i="1"/>
  <c r="AI377" i="1"/>
  <c r="AI68" i="1"/>
  <c r="AI12" i="1"/>
  <c r="AI360" i="1"/>
  <c r="AI203" i="1"/>
  <c r="AI34" i="1"/>
  <c r="AI175" i="1"/>
  <c r="AI110" i="1"/>
  <c r="AI204" i="1"/>
  <c r="AI188" i="1"/>
  <c r="AI121" i="1"/>
  <c r="AI366" i="1"/>
  <c r="AI448" i="1"/>
  <c r="AI166" i="1"/>
  <c r="AI352" i="1"/>
  <c r="AI458" i="1"/>
  <c r="AI97" i="1"/>
  <c r="AI344" i="1"/>
  <c r="AI337" i="1"/>
  <c r="AI310" i="1"/>
  <c r="AI69" i="1"/>
  <c r="AI353" i="1"/>
  <c r="AI31" i="1"/>
  <c r="AI372" i="1"/>
  <c r="AI126" i="1"/>
  <c r="AI3" i="1"/>
  <c r="AI73" i="1"/>
  <c r="AI357" i="1"/>
  <c r="AI66" i="1"/>
  <c r="AI210" i="1"/>
  <c r="AI385" i="1"/>
  <c r="AI321" i="1"/>
  <c r="AI425" i="1"/>
  <c r="AI304" i="1"/>
  <c r="AI386" i="1"/>
  <c r="AI74" i="1"/>
  <c r="AI186" i="1"/>
  <c r="AI48" i="1"/>
  <c r="AI139" i="1"/>
  <c r="AI192" i="1"/>
  <c r="AI397" i="1"/>
  <c r="AI131" i="1"/>
  <c r="AI70" i="1"/>
  <c r="AI259" i="1"/>
  <c r="AI143" i="1"/>
  <c r="AI444" i="1"/>
  <c r="AI433" i="1"/>
  <c r="AI440" i="1"/>
  <c r="AI78" i="1"/>
  <c r="AI391" i="1"/>
  <c r="AI117" i="1"/>
  <c r="AI451" i="1"/>
  <c r="AI256" i="1"/>
  <c r="AI33" i="1"/>
  <c r="AI298" i="1"/>
  <c r="AI362" i="1"/>
  <c r="AI72" i="1"/>
  <c r="AI330" i="1"/>
  <c r="AI274" i="1"/>
  <c r="AI205" i="1"/>
  <c r="AI418" i="1"/>
  <c r="AI260" i="1"/>
  <c r="AI243" i="1"/>
  <c r="AI370" i="1"/>
  <c r="AI303" i="1"/>
  <c r="AI233" i="1"/>
  <c r="AI380" i="1"/>
  <c r="AI392" i="1"/>
  <c r="AI430" i="1"/>
  <c r="AI146" i="1"/>
  <c r="AI324" i="1"/>
  <c r="AI416" i="1"/>
  <c r="AI215" i="1"/>
  <c r="AI275" i="1"/>
  <c r="AI176" i="1"/>
  <c r="AI114" i="1"/>
  <c r="AI65" i="1"/>
  <c r="AI98" i="1"/>
  <c r="AI284" i="1"/>
  <c r="AI44" i="1"/>
  <c r="AI355" i="1"/>
  <c r="AI342" i="1"/>
  <c r="AI15" i="1"/>
  <c r="AI396" i="1"/>
  <c r="AI419" i="1"/>
  <c r="AI279" i="1"/>
  <c r="AI19" i="1"/>
  <c r="AI420" i="1"/>
  <c r="AI323" i="1"/>
  <c r="AI264" i="1"/>
  <c r="AI153" i="1"/>
  <c r="AI105" i="1"/>
  <c r="AI13" i="1"/>
  <c r="AI450" i="1"/>
  <c r="AI184" i="1"/>
  <c r="AI338" i="1"/>
  <c r="AI206" i="1"/>
  <c r="AI87" i="1"/>
  <c r="AI327" i="1"/>
  <c r="AI174" i="1"/>
  <c r="AI427" i="1"/>
  <c r="AI281" i="1"/>
  <c r="AI80" i="1"/>
  <c r="AI25" i="1"/>
  <c r="AI196" i="1"/>
  <c r="AI59" i="1"/>
  <c r="AI376" i="1"/>
  <c r="AI216" i="1"/>
  <c r="AI195" i="1"/>
  <c r="AI387" i="1"/>
  <c r="AI241" i="1"/>
  <c r="AI152" i="1"/>
  <c r="AI134" i="1"/>
  <c r="AI158" i="1"/>
  <c r="AI282" i="1"/>
  <c r="AI7" i="1"/>
  <c r="AI147" i="1"/>
  <c r="AI316" i="1"/>
  <c r="AI29" i="1"/>
  <c r="AI47" i="1"/>
  <c r="AI410" i="1"/>
  <c r="AI456" i="1"/>
  <c r="AI436" i="1"/>
  <c r="AI187" i="1"/>
  <c r="AI423" i="1"/>
  <c r="AI393" i="1"/>
  <c r="AI455" i="1"/>
  <c r="AI161" i="1"/>
  <c r="AI14" i="1"/>
  <c r="AI120" i="1"/>
  <c r="AI32" i="1"/>
  <c r="AI405" i="1"/>
  <c r="AI183" i="1"/>
  <c r="AI46" i="1"/>
  <c r="AI49" i="1"/>
  <c r="AI312" i="1"/>
  <c r="AI406" i="1"/>
  <c r="AI190" i="1"/>
  <c r="AI412" i="1"/>
  <c r="AI4" i="1"/>
  <c r="AI185" i="1"/>
  <c r="AI445" i="1"/>
  <c r="AI150" i="1"/>
  <c r="AI113" i="1"/>
  <c r="AI429" i="1"/>
  <c r="AI421" i="1"/>
  <c r="AI40" i="1"/>
  <c r="AI271" i="1"/>
  <c r="AI454" i="1"/>
  <c r="AI218" i="1"/>
  <c r="AI133" i="1"/>
  <c r="AI30" i="1"/>
  <c r="AI5" i="1"/>
  <c r="AI62" i="1"/>
  <c r="AI261" i="1"/>
  <c r="AI232" i="1"/>
  <c r="AI234" i="1"/>
  <c r="AI457" i="1"/>
  <c r="AI388" i="1"/>
  <c r="AI288" i="1"/>
  <c r="AI54" i="1"/>
  <c r="AI263" i="1"/>
  <c r="AI384" i="1"/>
  <c r="AI361" i="1"/>
  <c r="AI138" i="1"/>
  <c r="AI252" i="1"/>
  <c r="AI238" i="1"/>
  <c r="AI111" i="1"/>
  <c r="AI96" i="1"/>
  <c r="AI422" i="1"/>
  <c r="AI224" i="1"/>
  <c r="AI172" i="1"/>
  <c r="AI322" i="1"/>
  <c r="AI231" i="1"/>
  <c r="AI200" i="1"/>
  <c r="AI358" i="1"/>
  <c r="AI122" i="1"/>
  <c r="AI270" i="1"/>
  <c r="AI309" i="1"/>
  <c r="AI8" i="1"/>
  <c r="AI17" i="1"/>
  <c r="AI90" i="1"/>
  <c r="AI167" i="1"/>
  <c r="AI287" i="1"/>
  <c r="AI351" i="1"/>
  <c r="AI94" i="1"/>
  <c r="AI230" i="1"/>
  <c r="AI130" i="1"/>
  <c r="AI432" i="1"/>
  <c r="AI434" i="1"/>
  <c r="AI170" i="1"/>
  <c r="AI333" i="1"/>
  <c r="AI413" i="1"/>
  <c r="AI335" i="1"/>
  <c r="AI311" i="1"/>
  <c r="AI291" i="1"/>
  <c r="AI89" i="1"/>
  <c r="AI28" i="1"/>
  <c r="AI305" i="1"/>
  <c r="AI290" i="1"/>
  <c r="AI285" i="1"/>
  <c r="AI219" i="1"/>
  <c r="AI332" i="1"/>
  <c r="AI169" i="1"/>
  <c r="AI379" i="1"/>
  <c r="AI127" i="1"/>
  <c r="AI389" i="1"/>
  <c r="AI67" i="1"/>
  <c r="AI207" i="1"/>
  <c r="AI301" i="1"/>
  <c r="AI115" i="1"/>
  <c r="AI11" i="1"/>
  <c r="AI400" i="1"/>
  <c r="AI319" i="1"/>
  <c r="AI399" i="1"/>
  <c r="AI145" i="1"/>
  <c r="AI253" i="1"/>
  <c r="AI378" i="1"/>
  <c r="AI247" i="1"/>
  <c r="AI283" i="1"/>
  <c r="AI326" i="1"/>
  <c r="AI441" i="1"/>
  <c r="AI222" i="1"/>
  <c r="AI339" i="1"/>
  <c r="AI103" i="1"/>
  <c r="AI50" i="1"/>
  <c r="AI297" i="1"/>
  <c r="AI18" i="1"/>
  <c r="AI257" i="1"/>
  <c r="AI369" i="1"/>
  <c r="AI226" i="1"/>
  <c r="AI37" i="1"/>
  <c r="AI225" i="1"/>
  <c r="AI58" i="1"/>
  <c r="AI318" i="1"/>
  <c r="AI136" i="1"/>
  <c r="AI177" i="1"/>
  <c r="AI76" i="1"/>
  <c r="AI395" i="1"/>
  <c r="AI340" i="1"/>
  <c r="AI22" i="1"/>
  <c r="AI325" i="1"/>
  <c r="AI21" i="1"/>
  <c r="AI189" i="1"/>
  <c r="AI60" i="1"/>
  <c r="AI165" i="1"/>
  <c r="AI428" i="1"/>
  <c r="AI306" i="1"/>
  <c r="AI442" i="1"/>
  <c r="AI125" i="1"/>
  <c r="AI383" i="1"/>
  <c r="AI265" i="1"/>
  <c r="AI346" i="1"/>
  <c r="AI109" i="1"/>
  <c r="AI180" i="1"/>
  <c r="AI403" i="1"/>
  <c r="AI108" i="1"/>
  <c r="AI181" i="1"/>
  <c r="AI154" i="1"/>
  <c r="AI240" i="1"/>
  <c r="AI336" i="1"/>
  <c r="AI10" i="1"/>
  <c r="AI449" i="1"/>
  <c r="AI36" i="1"/>
  <c r="AI268" i="1"/>
  <c r="AI53" i="1"/>
  <c r="AI99" i="1"/>
  <c r="AI63" i="1"/>
  <c r="AI179" i="1"/>
  <c r="AI334" i="1"/>
  <c r="AI20" i="1"/>
  <c r="AI217" i="1"/>
  <c r="AI437" i="1"/>
  <c r="AI221" i="1"/>
  <c r="AI359" i="1"/>
  <c r="AI42" i="1"/>
  <c r="AI144" i="1"/>
  <c r="AI128" i="1"/>
  <c r="AI211" i="1"/>
  <c r="AI163" i="1"/>
  <c r="AI202" i="1"/>
  <c r="AI182" i="1"/>
  <c r="AI381" i="1"/>
  <c r="AI401" i="1"/>
  <c r="AI364" i="1"/>
  <c r="AI64" i="1"/>
  <c r="AI307" i="1"/>
  <c r="AI209" i="1"/>
  <c r="AI315" i="1"/>
  <c r="AI51" i="1"/>
  <c r="AI348" i="1"/>
  <c r="AI371" i="1"/>
  <c r="AI415" i="1"/>
  <c r="AI194" i="1"/>
  <c r="AI155" i="1"/>
  <c r="AI56" i="1"/>
  <c r="AI198" i="1"/>
  <c r="AI409" i="1"/>
  <c r="AI107" i="1"/>
  <c r="AI162" i="1"/>
  <c r="AI235" i="1"/>
  <c r="AI100" i="1"/>
  <c r="AI173" i="1"/>
  <c r="AI374" i="1"/>
  <c r="AI27" i="1"/>
  <c r="AI160" i="1"/>
  <c r="AI272" i="1"/>
  <c r="AI417" i="1"/>
  <c r="AI269" i="1"/>
  <c r="AI411" i="1"/>
  <c r="AI255" i="1"/>
  <c r="AI286" i="1"/>
  <c r="AI61" i="1"/>
  <c r="AI116" i="1"/>
  <c r="AI368" i="1"/>
  <c r="AI52" i="1"/>
  <c r="AI164" i="1"/>
  <c r="AI435" i="1"/>
  <c r="AI313" i="1"/>
  <c r="AI227" i="1"/>
  <c r="AI91" i="1"/>
  <c r="AI201" i="1"/>
  <c r="AI83" i="1"/>
  <c r="AI365" i="1"/>
  <c r="AI171" i="1"/>
  <c r="AI237" i="1"/>
  <c r="AI329" i="1"/>
  <c r="AI119" i="1"/>
  <c r="AI293" i="1"/>
  <c r="AI280" i="1"/>
  <c r="AI229" i="1"/>
  <c r="AI308" i="1"/>
  <c r="AI88" i="1"/>
  <c r="AI199" i="1"/>
  <c r="AI212" i="1"/>
  <c r="AI135" i="1"/>
  <c r="AI148" i="1"/>
  <c r="AI168" i="1"/>
  <c r="AI439" i="1"/>
  <c r="AI124" i="1"/>
  <c r="AI141" i="1"/>
  <c r="AI228" i="1"/>
  <c r="AI414" i="1"/>
  <c r="AI79" i="1"/>
  <c r="AI250" i="1"/>
  <c r="AI39" i="1"/>
  <c r="AI453" i="1"/>
  <c r="AI347" i="1"/>
  <c r="AI157" i="1"/>
  <c r="AI447" i="1"/>
  <c r="AI328" i="1"/>
  <c r="AI81" i="1"/>
  <c r="AI404" i="1"/>
  <c r="AI249" i="1"/>
  <c r="AI82" i="1"/>
  <c r="AI267" i="1"/>
  <c r="AI77" i="1"/>
  <c r="AI2" i="1"/>
  <c r="AI431" i="1"/>
  <c r="AI244" i="1"/>
  <c r="AI71" i="1"/>
  <c r="AI137" i="1"/>
  <c r="AI398" i="1"/>
  <c r="AI343" i="1"/>
  <c r="AI112" i="1"/>
  <c r="AI246" i="1"/>
  <c r="AI129" i="1"/>
  <c r="AI38" i="1"/>
  <c r="AI220" i="1"/>
  <c r="AI382" i="1"/>
  <c r="AI43" i="1"/>
  <c r="AI214" i="1"/>
  <c r="AI375" i="1"/>
  <c r="AI26" i="1"/>
  <c r="AI178" i="1"/>
  <c r="AI84" i="1"/>
  <c r="AI106" i="1"/>
  <c r="AI443" i="1"/>
  <c r="AI239" i="1"/>
  <c r="AI132" i="1"/>
  <c r="AI118" i="1"/>
  <c r="AI300" i="1"/>
  <c r="AI350" i="1"/>
  <c r="AI426" i="1"/>
  <c r="AI86" i="1"/>
  <c r="AI273" i="1"/>
  <c r="AI140" i="1"/>
  <c r="AI276" i="1"/>
  <c r="AI223" i="1"/>
  <c r="AI193" i="1"/>
  <c r="AI394" i="1"/>
  <c r="AI390" i="1"/>
  <c r="AI299" i="1"/>
  <c r="AI191" i="1"/>
  <c r="AI236" i="1"/>
  <c r="AI363" i="1"/>
  <c r="AI142" i="1"/>
  <c r="AI101" i="1"/>
  <c r="AI16" i="1"/>
  <c r="AI295" i="1"/>
  <c r="AI446" i="1"/>
  <c r="AI331" i="1"/>
  <c r="AI151" i="1"/>
  <c r="AI408" i="1"/>
  <c r="AI407" i="1"/>
  <c r="AI345" i="1"/>
  <c r="AI254" i="1"/>
  <c r="AI373" i="1"/>
  <c r="AI245" i="1"/>
  <c r="AI251" i="1"/>
  <c r="AI93" i="1"/>
  <c r="AI292" i="1"/>
  <c r="AI248" i="1"/>
  <c r="AI159" i="1"/>
  <c r="AI197" i="1"/>
  <c r="AI85" i="1"/>
  <c r="AI104" i="1"/>
  <c r="AI23" i="1"/>
  <c r="AI367" i="1"/>
  <c r="AI424" i="1"/>
  <c r="AI356" i="1"/>
  <c r="AI452" i="1"/>
  <c r="AI258" i="1"/>
  <c r="AI92" i="1"/>
  <c r="AI296" i="1"/>
  <c r="AI354" i="1"/>
  <c r="AI149" i="1"/>
  <c r="AI438" i="1"/>
  <c r="AI75" i="1"/>
  <c r="AI45" i="1"/>
  <c r="AI24" i="1"/>
  <c r="L8" i="10" l="1"/>
  <c r="N10" i="10"/>
  <c r="O19" i="10"/>
  <c r="O166" i="10"/>
  <c r="O22" i="10"/>
  <c r="N153" i="10"/>
  <c r="F195" i="10"/>
  <c r="M10" i="10"/>
  <c r="J10" i="10" s="1"/>
  <c r="N22" i="10"/>
  <c r="P153" i="10"/>
  <c r="F101" i="10"/>
  <c r="M195" i="10"/>
  <c r="J195" i="10" s="1"/>
  <c r="O24" i="10"/>
  <c r="O179" i="10"/>
  <c r="F22" i="10"/>
  <c r="P24" i="10"/>
  <c r="O45" i="10"/>
  <c r="F153" i="10"/>
  <c r="N45" i="10"/>
  <c r="O6" i="10"/>
  <c r="F10" i="10"/>
  <c r="O26" i="10"/>
  <c r="M101" i="10"/>
  <c r="J101" i="10" s="1"/>
  <c r="P226" i="10"/>
  <c r="F321" i="10"/>
  <c r="P6" i="10"/>
  <c r="P26" i="10"/>
  <c r="N166" i="10"/>
  <c r="O196" i="10"/>
  <c r="N179" i="10"/>
  <c r="N196" i="10"/>
  <c r="F226" i="10"/>
  <c r="N226" i="10"/>
  <c r="O238" i="10"/>
  <c r="N235" i="10"/>
  <c r="F235" i="10"/>
  <c r="M196" i="10"/>
  <c r="J196" i="10" s="1"/>
  <c r="M179" i="10"/>
  <c r="J179" i="10" s="1"/>
  <c r="N175" i="10"/>
  <c r="F175" i="10"/>
  <c r="P168" i="10"/>
  <c r="M166" i="10"/>
  <c r="J166" i="10" s="1"/>
  <c r="N164" i="10"/>
  <c r="F164" i="10"/>
  <c r="O136" i="10"/>
  <c r="N133" i="10"/>
  <c r="F133" i="10"/>
  <c r="P120" i="10"/>
  <c r="O107" i="10"/>
  <c r="P73" i="10"/>
  <c r="M45" i="10"/>
  <c r="J45" i="10" s="1"/>
  <c r="N43" i="10"/>
  <c r="F43" i="10"/>
  <c r="M26" i="10"/>
  <c r="J26" i="10" s="1"/>
  <c r="N24" i="10"/>
  <c r="F24" i="10"/>
  <c r="P276" i="10"/>
  <c r="M260" i="10"/>
  <c r="J260" i="10" s="1"/>
  <c r="N238" i="10"/>
  <c r="F238" i="10"/>
  <c r="M205" i="10"/>
  <c r="J205" i="10" s="1"/>
  <c r="P186" i="10"/>
  <c r="M184" i="10"/>
  <c r="J184" i="10" s="1"/>
  <c r="P169" i="10"/>
  <c r="O168" i="10"/>
  <c r="M138" i="10"/>
  <c r="J138" i="10" s="1"/>
  <c r="N136" i="10"/>
  <c r="F136" i="10"/>
  <c r="P125" i="10"/>
  <c r="O120" i="10"/>
  <c r="N107" i="10"/>
  <c r="F107" i="10"/>
  <c r="P94" i="10"/>
  <c r="O73" i="10"/>
  <c r="P39" i="10"/>
  <c r="M31" i="10"/>
  <c r="J31" i="10" s="1"/>
  <c r="P321" i="10"/>
  <c r="O276" i="10"/>
  <c r="M226" i="10"/>
  <c r="J226" i="10" s="1"/>
  <c r="P195" i="10"/>
  <c r="O186" i="10"/>
  <c r="O169" i="10"/>
  <c r="N168" i="10"/>
  <c r="F168" i="10"/>
  <c r="M153" i="10"/>
  <c r="J153" i="10" s="1"/>
  <c r="O125" i="10"/>
  <c r="N120" i="10"/>
  <c r="F120" i="10"/>
  <c r="P101" i="10"/>
  <c r="O94" i="10"/>
  <c r="N73" i="10"/>
  <c r="F73" i="10"/>
  <c r="O39" i="10"/>
  <c r="O321" i="10"/>
  <c r="M276" i="10"/>
  <c r="J276" i="10" s="1"/>
  <c r="N260" i="10"/>
  <c r="F260" i="10"/>
  <c r="P235" i="10"/>
  <c r="O226" i="10"/>
  <c r="N205" i="10"/>
  <c r="F205" i="10"/>
  <c r="M186" i="10"/>
  <c r="J186" i="10" s="1"/>
  <c r="N184" i="10"/>
  <c r="F184" i="10"/>
  <c r="P175" i="10"/>
  <c r="M169" i="10"/>
  <c r="J169" i="10" s="1"/>
  <c r="P164" i="10"/>
  <c r="O153" i="10"/>
  <c r="N138" i="10"/>
  <c r="F138" i="10"/>
  <c r="P133" i="10"/>
  <c r="M125" i="10"/>
  <c r="J125" i="10" s="1"/>
  <c r="M94" i="10"/>
  <c r="J94" i="10" s="1"/>
  <c r="P43" i="10"/>
  <c r="M39" i="10"/>
  <c r="J39" i="10" s="1"/>
  <c r="N31" i="10"/>
  <c r="F31" i="10"/>
  <c r="F19" i="10"/>
  <c r="N19" i="10"/>
  <c r="P22" i="10"/>
  <c r="F26" i="10"/>
  <c r="P45" i="10"/>
  <c r="M107" i="10"/>
  <c r="J107" i="10" s="1"/>
  <c r="M136" i="10"/>
  <c r="J136" i="10" s="1"/>
  <c r="P166" i="10"/>
  <c r="P179" i="10"/>
  <c r="P196" i="10"/>
  <c r="M238" i="10"/>
  <c r="J238" i="10" s="1"/>
  <c r="N101" i="10"/>
  <c r="N195" i="10"/>
  <c r="M6" i="10"/>
  <c r="J6" i="10" s="1"/>
  <c r="O10" i="10"/>
  <c r="P19" i="10"/>
  <c r="O31" i="10"/>
  <c r="F39" i="10"/>
  <c r="F94" i="10"/>
  <c r="O101" i="10"/>
  <c r="P107" i="10"/>
  <c r="F125" i="10"/>
  <c r="P136" i="10"/>
  <c r="O138" i="10"/>
  <c r="F169" i="10"/>
  <c r="O184" i="10"/>
  <c r="F186" i="10"/>
  <c r="O195" i="10"/>
  <c r="O205" i="10"/>
  <c r="P238" i="10"/>
  <c r="O260" i="10"/>
  <c r="F276" i="10"/>
  <c r="P10" i="10"/>
  <c r="M22" i="10"/>
  <c r="J22" i="10" s="1"/>
  <c r="M24" i="10"/>
  <c r="J24" i="10" s="1"/>
  <c r="P31" i="10"/>
  <c r="M43" i="10"/>
  <c r="J43" i="10" s="1"/>
  <c r="M133" i="10"/>
  <c r="J133" i="10" s="1"/>
  <c r="P138" i="10"/>
  <c r="M164" i="10"/>
  <c r="J164" i="10" s="1"/>
  <c r="M175" i="10"/>
  <c r="J175" i="10" s="1"/>
  <c r="P184" i="10"/>
  <c r="P205" i="10"/>
  <c r="M235" i="10"/>
  <c r="J235" i="10" s="1"/>
  <c r="P260" i="10"/>
  <c r="N39" i="10"/>
  <c r="O43" i="10"/>
  <c r="M73" i="10"/>
  <c r="J73" i="10" s="1"/>
  <c r="N94" i="10"/>
  <c r="M120" i="10"/>
  <c r="J120" i="10" s="1"/>
  <c r="N125" i="10"/>
  <c r="O133" i="10"/>
  <c r="O164" i="10"/>
  <c r="M168" i="10"/>
  <c r="J168" i="10" s="1"/>
  <c r="N169" i="10"/>
  <c r="O175" i="10"/>
  <c r="N186" i="10"/>
  <c r="O235" i="10"/>
  <c r="N276" i="10"/>
  <c r="M321" i="10"/>
  <c r="J321" i="10" s="1"/>
  <c r="F6" i="10"/>
  <c r="N6" i="10"/>
  <c r="M19" i="10"/>
  <c r="J19" i="10" s="1"/>
  <c r="N26" i="10"/>
  <c r="F45" i="10"/>
  <c r="F166" i="10"/>
  <c r="F179" i="10"/>
  <c r="F196" i="10"/>
  <c r="N321" i="10"/>
  <c r="F120" i="4"/>
  <c r="F43" i="4"/>
  <c r="F107" i="4"/>
  <c r="F175" i="4"/>
  <c r="F94" i="4"/>
  <c r="F136" i="4"/>
  <c r="F133" i="4"/>
  <c r="F260" i="4"/>
  <c r="F10" i="4"/>
  <c r="F205" i="4"/>
  <c r="F169" i="4"/>
  <c r="F195" i="4"/>
  <c r="F166" i="4"/>
  <c r="F39" i="4"/>
  <c r="F153" i="4"/>
  <c r="F26" i="4"/>
  <c r="F101" i="4"/>
  <c r="F179" i="4"/>
  <c r="F6" i="4"/>
  <c r="F186" i="4"/>
  <c r="F125" i="4"/>
  <c r="F226" i="4"/>
  <c r="F164" i="4"/>
  <c r="F24" i="4"/>
  <c r="F22" i="4"/>
  <c r="F138" i="4"/>
  <c r="F168" i="4"/>
  <c r="F196" i="4"/>
  <c r="F235" i="4"/>
  <c r="F19" i="4"/>
  <c r="F31" i="4"/>
  <c r="F276" i="4"/>
  <c r="F45" i="4"/>
  <c r="F184" i="4"/>
  <c r="F73" i="4"/>
  <c r="F321" i="4"/>
  <c r="F238" i="4"/>
  <c r="AI5" i="2"/>
  <c r="AF125" i="4"/>
  <c r="AE260" i="4"/>
  <c r="Q260" i="4" s="1"/>
  <c r="Z166" i="4"/>
  <c r="L166" i="4" s="1"/>
  <c r="Z120" i="4"/>
  <c r="L120" i="4" s="1"/>
  <c r="Z184" i="4"/>
  <c r="L184" i="4" s="1"/>
  <c r="AE107" i="4"/>
  <c r="Q107" i="4" s="1"/>
  <c r="AA179" i="4"/>
  <c r="M179" i="4" s="1"/>
  <c r="AE164" i="4"/>
  <c r="Q164" i="4" s="1"/>
  <c r="AE94" i="4"/>
  <c r="Q94" i="4" s="1"/>
  <c r="Z153" i="4"/>
  <c r="L153" i="4" s="1"/>
  <c r="Z10" i="4"/>
  <c r="L10" i="4" s="1"/>
  <c r="AE321" i="4"/>
  <c r="Q321" i="4" s="1"/>
  <c r="AA26" i="4"/>
  <c r="M26" i="4" s="1"/>
  <c r="AE186" i="4"/>
  <c r="Q186" i="4" s="1"/>
  <c r="AA31" i="4"/>
  <c r="M31" i="4" s="1"/>
  <c r="AE238" i="4"/>
  <c r="Q238" i="4" s="1"/>
  <c r="W238" i="4"/>
  <c r="I238" i="4" s="1"/>
  <c r="AB276" i="4"/>
  <c r="N276" i="4" s="1"/>
  <c r="Y31" i="4"/>
  <c r="K31" i="4" s="1"/>
  <c r="AF138" i="4"/>
  <c r="X138" i="4"/>
  <c r="J138" i="4" s="1"/>
  <c r="Z22" i="4"/>
  <c r="L22" i="4" s="1"/>
  <c r="AB186" i="4"/>
  <c r="N186" i="4" s="1"/>
  <c r="Y26" i="4"/>
  <c r="K26" i="4" s="1"/>
  <c r="AD195" i="4"/>
  <c r="P195" i="4" s="1"/>
  <c r="AA321" i="4"/>
  <c r="M321" i="4" s="1"/>
  <c r="AC169" i="4"/>
  <c r="O169" i="4" s="1"/>
  <c r="Z19" i="4"/>
  <c r="L19" i="4" s="1"/>
  <c r="AE10" i="4"/>
  <c r="Q10" i="4" s="1"/>
  <c r="W10" i="4"/>
  <c r="I10" i="4" s="1"/>
  <c r="AB24" i="4"/>
  <c r="N24" i="4" s="1"/>
  <c r="Y6" i="4"/>
  <c r="K6" i="4" s="1"/>
  <c r="AD153" i="4"/>
  <c r="P153" i="4" s="1"/>
  <c r="AA133" i="4"/>
  <c r="M133" i="4" s="1"/>
  <c r="AF73" i="4"/>
  <c r="X73" i="4"/>
  <c r="J73" i="4" s="1"/>
  <c r="AC94" i="4"/>
  <c r="O94" i="4" s="1"/>
  <c r="Z235" i="4"/>
  <c r="L235" i="4" s="1"/>
  <c r="AE175" i="4"/>
  <c r="Q175" i="4" s="1"/>
  <c r="W175" i="4"/>
  <c r="I175" i="4" s="1"/>
  <c r="AB164" i="4"/>
  <c r="N164" i="4" s="1"/>
  <c r="Y179" i="4"/>
  <c r="K179" i="4" s="1"/>
  <c r="AD39" i="4"/>
  <c r="P39" i="4" s="1"/>
  <c r="AA107" i="4"/>
  <c r="M107" i="4" s="1"/>
  <c r="AF184" i="4"/>
  <c r="X184" i="4"/>
  <c r="J184" i="4" s="1"/>
  <c r="AC43" i="4"/>
  <c r="O43" i="4" s="1"/>
  <c r="Z196" i="4"/>
  <c r="L196" i="4" s="1"/>
  <c r="AE120" i="4"/>
  <c r="Q120" i="4" s="1"/>
  <c r="W120" i="4"/>
  <c r="I120" i="4" s="1"/>
  <c r="AB226" i="4"/>
  <c r="N226" i="4" s="1"/>
  <c r="Y101" i="4"/>
  <c r="K101" i="4" s="1"/>
  <c r="AD166" i="4"/>
  <c r="P166" i="4" s="1"/>
  <c r="AA205" i="4"/>
  <c r="M205" i="4" s="1"/>
  <c r="AF45" i="4"/>
  <c r="X45" i="4"/>
  <c r="J45" i="4" s="1"/>
  <c r="AC260" i="4"/>
  <c r="O260" i="4" s="1"/>
  <c r="Z168" i="4"/>
  <c r="L168" i="4" s="1"/>
  <c r="AE136" i="4"/>
  <c r="Q136" i="4" s="1"/>
  <c r="W136" i="4"/>
  <c r="I136" i="4" s="1"/>
  <c r="AC125" i="4"/>
  <c r="O125" i="4" s="1"/>
  <c r="AC138" i="4"/>
  <c r="O138" i="4" s="1"/>
  <c r="W22" i="4"/>
  <c r="I22" i="4" s="1"/>
  <c r="AE19" i="4"/>
  <c r="Q19" i="4" s="1"/>
  <c r="AA153" i="4"/>
  <c r="M153" i="4" s="1"/>
  <c r="Z94" i="4"/>
  <c r="L94" i="4" s="1"/>
  <c r="AA39" i="4"/>
  <c r="M39" i="4" s="1"/>
  <c r="AC184" i="4"/>
  <c r="O184" i="4" s="1"/>
  <c r="W196" i="4"/>
  <c r="I196" i="4" s="1"/>
  <c r="Y226" i="4"/>
  <c r="K226" i="4" s="1"/>
  <c r="AF205" i="4"/>
  <c r="AE168" i="4"/>
  <c r="Q168" i="4" s="1"/>
  <c r="Z125" i="4"/>
  <c r="L125" i="4" s="1"/>
  <c r="AA238" i="4"/>
  <c r="M238" i="4" s="1"/>
  <c r="AD238" i="4"/>
  <c r="P238" i="4" s="1"/>
  <c r="AA276" i="4"/>
  <c r="M276" i="4" s="1"/>
  <c r="AF31" i="4"/>
  <c r="X31" i="4"/>
  <c r="J31" i="4" s="1"/>
  <c r="AE138" i="4"/>
  <c r="Q138" i="4" s="1"/>
  <c r="W138" i="4"/>
  <c r="I138" i="4" s="1"/>
  <c r="Y22" i="4"/>
  <c r="K22" i="4" s="1"/>
  <c r="AA186" i="4"/>
  <c r="M186" i="4" s="1"/>
  <c r="AF26" i="4"/>
  <c r="X26" i="4"/>
  <c r="J26" i="4" s="1"/>
  <c r="AC195" i="4"/>
  <c r="O195" i="4" s="1"/>
  <c r="Z321" i="4"/>
  <c r="L321" i="4" s="1"/>
  <c r="AB169" i="4"/>
  <c r="N169" i="4" s="1"/>
  <c r="Y19" i="4"/>
  <c r="K19" i="4" s="1"/>
  <c r="AD10" i="4"/>
  <c r="P10" i="4" s="1"/>
  <c r="AA24" i="4"/>
  <c r="M24" i="4" s="1"/>
  <c r="AF6" i="4"/>
  <c r="X6" i="4"/>
  <c r="J6" i="4" s="1"/>
  <c r="AC153" i="4"/>
  <c r="O153" i="4" s="1"/>
  <c r="Z133" i="4"/>
  <c r="L133" i="4" s="1"/>
  <c r="AE73" i="4"/>
  <c r="Q73" i="4" s="1"/>
  <c r="W73" i="4"/>
  <c r="I73" i="4" s="1"/>
  <c r="AB94" i="4"/>
  <c r="N94" i="4" s="1"/>
  <c r="Y235" i="4"/>
  <c r="K235" i="4" s="1"/>
  <c r="AD175" i="4"/>
  <c r="P175" i="4" s="1"/>
  <c r="AA164" i="4"/>
  <c r="M164" i="4" s="1"/>
  <c r="AF179" i="4"/>
  <c r="X179" i="4"/>
  <c r="J179" i="4" s="1"/>
  <c r="AC39" i="4"/>
  <c r="O39" i="4" s="1"/>
  <c r="Z107" i="4"/>
  <c r="L107" i="4" s="1"/>
  <c r="AE184" i="4"/>
  <c r="Q184" i="4" s="1"/>
  <c r="W184" i="4"/>
  <c r="I184" i="4" s="1"/>
  <c r="AB43" i="4"/>
  <c r="N43" i="4" s="1"/>
  <c r="Y196" i="4"/>
  <c r="K196" i="4" s="1"/>
  <c r="AD120" i="4"/>
  <c r="P120" i="4" s="1"/>
  <c r="AA226" i="4"/>
  <c r="M226" i="4" s="1"/>
  <c r="AF101" i="4"/>
  <c r="X101" i="4"/>
  <c r="J101" i="4" s="1"/>
  <c r="AC166" i="4"/>
  <c r="O166" i="4" s="1"/>
  <c r="Z205" i="4"/>
  <c r="L205" i="4" s="1"/>
  <c r="AE45" i="4"/>
  <c r="Q45" i="4" s="1"/>
  <c r="W45" i="4"/>
  <c r="I45" i="4" s="1"/>
  <c r="AB260" i="4"/>
  <c r="N260" i="4" s="1"/>
  <c r="Y168" i="4"/>
  <c r="K168" i="4" s="1"/>
  <c r="AD136" i="4"/>
  <c r="P136" i="4" s="1"/>
  <c r="AB125" i="4"/>
  <c r="N125" i="4" s="1"/>
  <c r="Y276" i="4"/>
  <c r="K276" i="4" s="1"/>
  <c r="AE22" i="4"/>
  <c r="Q22" i="4" s="1"/>
  <c r="AA195" i="4"/>
  <c r="M195" i="4" s="1"/>
  <c r="Z169" i="4"/>
  <c r="L169" i="4" s="1"/>
  <c r="AB10" i="4"/>
  <c r="N10" i="4" s="1"/>
  <c r="AD6" i="4"/>
  <c r="P6" i="4" s="1"/>
  <c r="AD179" i="4"/>
  <c r="P179" i="4" s="1"/>
  <c r="Z43" i="4"/>
  <c r="L43" i="4" s="1"/>
  <c r="AB120" i="4"/>
  <c r="N120" i="4" s="1"/>
  <c r="AC45" i="4"/>
  <c r="O45" i="4" s="1"/>
  <c r="W168" i="4"/>
  <c r="I168" i="4" s="1"/>
  <c r="AC238" i="4"/>
  <c r="O238" i="4" s="1"/>
  <c r="Z276" i="4"/>
  <c r="L276" i="4" s="1"/>
  <c r="AE31" i="4"/>
  <c r="Q31" i="4" s="1"/>
  <c r="W31" i="4"/>
  <c r="I31" i="4" s="1"/>
  <c r="AD138" i="4"/>
  <c r="P138" i="4" s="1"/>
  <c r="AF22" i="4"/>
  <c r="X22" i="4"/>
  <c r="J22" i="4" s="1"/>
  <c r="Z186" i="4"/>
  <c r="L186" i="4" s="1"/>
  <c r="AE26" i="4"/>
  <c r="Q26" i="4" s="1"/>
  <c r="W26" i="4"/>
  <c r="I26" i="4" s="1"/>
  <c r="AB195" i="4"/>
  <c r="N195" i="4" s="1"/>
  <c r="Y321" i="4"/>
  <c r="K321" i="4" s="1"/>
  <c r="AA169" i="4"/>
  <c r="M169" i="4" s="1"/>
  <c r="AF19" i="4"/>
  <c r="X19" i="4"/>
  <c r="J19" i="4" s="1"/>
  <c r="AC10" i="4"/>
  <c r="O10" i="4" s="1"/>
  <c r="Z24" i="4"/>
  <c r="L24" i="4" s="1"/>
  <c r="AE6" i="4"/>
  <c r="Q6" i="4" s="1"/>
  <c r="W6" i="4"/>
  <c r="I6" i="4" s="1"/>
  <c r="AB153" i="4"/>
  <c r="N153" i="4" s="1"/>
  <c r="Y133" i="4"/>
  <c r="K133" i="4" s="1"/>
  <c r="AD73" i="4"/>
  <c r="P73" i="4" s="1"/>
  <c r="AA94" i="4"/>
  <c r="M94" i="4" s="1"/>
  <c r="AF235" i="4"/>
  <c r="X235" i="4"/>
  <c r="J235" i="4" s="1"/>
  <c r="AC175" i="4"/>
  <c r="O175" i="4" s="1"/>
  <c r="Z164" i="4"/>
  <c r="L164" i="4" s="1"/>
  <c r="AE179" i="4"/>
  <c r="Q179" i="4" s="1"/>
  <c r="W179" i="4"/>
  <c r="I179" i="4" s="1"/>
  <c r="AB39" i="4"/>
  <c r="N39" i="4" s="1"/>
  <c r="Y107" i="4"/>
  <c r="K107" i="4" s="1"/>
  <c r="AD184" i="4"/>
  <c r="P184" i="4" s="1"/>
  <c r="AA43" i="4"/>
  <c r="M43" i="4" s="1"/>
  <c r="AF196" i="4"/>
  <c r="X196" i="4"/>
  <c r="J196" i="4" s="1"/>
  <c r="AC120" i="4"/>
  <c r="O120" i="4" s="1"/>
  <c r="Z226" i="4"/>
  <c r="L226" i="4" s="1"/>
  <c r="AE101" i="4"/>
  <c r="Q101" i="4" s="1"/>
  <c r="W101" i="4"/>
  <c r="I101" i="4" s="1"/>
  <c r="AB166" i="4"/>
  <c r="N166" i="4" s="1"/>
  <c r="Y205" i="4"/>
  <c r="K205" i="4" s="1"/>
  <c r="AD45" i="4"/>
  <c r="P45" i="4" s="1"/>
  <c r="AA260" i="4"/>
  <c r="M260" i="4" s="1"/>
  <c r="AF168" i="4"/>
  <c r="X168" i="4"/>
  <c r="J168" i="4" s="1"/>
  <c r="AC136" i="4"/>
  <c r="O136" i="4" s="1"/>
  <c r="AA125" i="4"/>
  <c r="M125" i="4" s="1"/>
  <c r="AB238" i="4"/>
  <c r="N238" i="4" s="1"/>
  <c r="Y186" i="4"/>
  <c r="K186" i="4" s="1"/>
  <c r="AF321" i="4"/>
  <c r="X133" i="4"/>
  <c r="J133" i="4" s="1"/>
  <c r="AE235" i="4"/>
  <c r="Q235" i="4" s="1"/>
  <c r="W235" i="4"/>
  <c r="I235" i="4" s="1"/>
  <c r="Y164" i="4"/>
  <c r="K164" i="4" s="1"/>
  <c r="X107" i="4"/>
  <c r="J107" i="4" s="1"/>
  <c r="AD101" i="4"/>
  <c r="P101" i="4" s="1"/>
  <c r="X205" i="4"/>
  <c r="J205" i="4" s="1"/>
  <c r="AF276" i="4"/>
  <c r="X276" i="4"/>
  <c r="J276" i="4" s="1"/>
  <c r="AC31" i="4"/>
  <c r="O31" i="4" s="1"/>
  <c r="AD31" i="4"/>
  <c r="P31" i="4" s="1"/>
  <c r="AF238" i="4"/>
  <c r="X238" i="4"/>
  <c r="J238" i="4" s="1"/>
  <c r="AC276" i="4"/>
  <c r="O276" i="4" s="1"/>
  <c r="Z31" i="4"/>
  <c r="L31" i="4" s="1"/>
  <c r="Y138" i="4"/>
  <c r="K138" i="4" s="1"/>
  <c r="AA22" i="4"/>
  <c r="M22" i="4" s="1"/>
  <c r="AC186" i="4"/>
  <c r="O186" i="4" s="1"/>
  <c r="Z26" i="4"/>
  <c r="L26" i="4" s="1"/>
  <c r="AE195" i="4"/>
  <c r="Q195" i="4" s="1"/>
  <c r="W195" i="4"/>
  <c r="I195" i="4" s="1"/>
  <c r="AB321" i="4"/>
  <c r="N321" i="4" s="1"/>
  <c r="AD169" i="4"/>
  <c r="P169" i="4" s="1"/>
  <c r="AA19" i="4"/>
  <c r="M19" i="4" s="1"/>
  <c r="AF10" i="4"/>
  <c r="X10" i="4"/>
  <c r="J10" i="4" s="1"/>
  <c r="AC24" i="4"/>
  <c r="O24" i="4" s="1"/>
  <c r="Z6" i="4"/>
  <c r="L6" i="4" s="1"/>
  <c r="AE153" i="4"/>
  <c r="Q153" i="4" s="1"/>
  <c r="W153" i="4"/>
  <c r="I153" i="4" s="1"/>
  <c r="AB133" i="4"/>
  <c r="N133" i="4" s="1"/>
  <c r="Y73" i="4"/>
  <c r="K73" i="4" s="1"/>
  <c r="AD94" i="4"/>
  <c r="P94" i="4" s="1"/>
  <c r="AA235" i="4"/>
  <c r="M235" i="4" s="1"/>
  <c r="AF175" i="4"/>
  <c r="X175" i="4"/>
  <c r="J175" i="4" s="1"/>
  <c r="AC164" i="4"/>
  <c r="O164" i="4" s="1"/>
  <c r="Z179" i="4"/>
  <c r="L179" i="4" s="1"/>
  <c r="AE39" i="4"/>
  <c r="Q39" i="4" s="1"/>
  <c r="W39" i="4"/>
  <c r="I39" i="4" s="1"/>
  <c r="AB107" i="4"/>
  <c r="N107" i="4" s="1"/>
  <c r="Y184" i="4"/>
  <c r="K184" i="4" s="1"/>
  <c r="AD43" i="4"/>
  <c r="P43" i="4" s="1"/>
  <c r="AA196" i="4"/>
  <c r="M196" i="4" s="1"/>
  <c r="AF120" i="4"/>
  <c r="X120" i="4"/>
  <c r="J120" i="4" s="1"/>
  <c r="AC226" i="4"/>
  <c r="O226" i="4" s="1"/>
  <c r="Z101" i="4"/>
  <c r="L101" i="4" s="1"/>
  <c r="AE166" i="4"/>
  <c r="Q166" i="4" s="1"/>
  <c r="W166" i="4"/>
  <c r="I166" i="4" s="1"/>
  <c r="AB205" i="4"/>
  <c r="N205" i="4" s="1"/>
  <c r="Y45" i="4"/>
  <c r="K45" i="4" s="1"/>
  <c r="AD260" i="4"/>
  <c r="P260" i="4" s="1"/>
  <c r="AA168" i="4"/>
  <c r="M168" i="4" s="1"/>
  <c r="AF136" i="4"/>
  <c r="X136" i="4"/>
  <c r="J136" i="4" s="1"/>
  <c r="AD125" i="4"/>
  <c r="P125" i="4" s="1"/>
  <c r="AD26" i="4"/>
  <c r="P26" i="4" s="1"/>
  <c r="X321" i="4"/>
  <c r="J321" i="4" s="1"/>
  <c r="W19" i="4"/>
  <c r="I19" i="4" s="1"/>
  <c r="Y24" i="4"/>
  <c r="K24" i="4" s="1"/>
  <c r="AF133" i="4"/>
  <c r="AC73" i="4"/>
  <c r="O73" i="4" s="1"/>
  <c r="AB175" i="4"/>
  <c r="N175" i="4" s="1"/>
  <c r="AF107" i="4"/>
  <c r="AE196" i="4"/>
  <c r="Q196" i="4" s="1"/>
  <c r="AA166" i="4"/>
  <c r="M166" i="4" s="1"/>
  <c r="Z260" i="4"/>
  <c r="L260" i="4" s="1"/>
  <c r="AB136" i="4"/>
  <c r="N136" i="4" s="1"/>
  <c r="AB138" i="4"/>
  <c r="N138" i="4" s="1"/>
  <c r="AF166" i="4"/>
  <c r="W43" i="4"/>
  <c r="I43" i="4" s="1"/>
  <c r="AF164" i="4"/>
  <c r="AF94" i="4"/>
  <c r="AF153" i="4"/>
  <c r="W24" i="4"/>
  <c r="I24" i="4" s="1"/>
  <c r="W169" i="4"/>
  <c r="I169" i="4" s="1"/>
  <c r="AB26" i="4"/>
  <c r="N26" i="4" s="1"/>
  <c r="AF186" i="4"/>
  <c r="AB22" i="4"/>
  <c r="N22" i="4" s="1"/>
  <c r="AB31" i="4"/>
  <c r="N31" i="4" s="1"/>
  <c r="Z238" i="4"/>
  <c r="L238" i="4" s="1"/>
  <c r="AB168" i="4"/>
  <c r="N168" i="4" s="1"/>
  <c r="AF260" i="4"/>
  <c r="W205" i="4"/>
  <c r="I205" i="4" s="1"/>
  <c r="W226" i="4"/>
  <c r="I226" i="4" s="1"/>
  <c r="AA120" i="4"/>
  <c r="M120" i="4" s="1"/>
  <c r="AA184" i="4"/>
  <c r="M184" i="4" s="1"/>
  <c r="AB179" i="4"/>
  <c r="N179" i="4" s="1"/>
  <c r="AB235" i="4"/>
  <c r="N235" i="4" s="1"/>
  <c r="W133" i="4"/>
  <c r="I133" i="4" s="1"/>
  <c r="AA10" i="4"/>
  <c r="M10" i="4" s="1"/>
  <c r="AC168" i="4"/>
  <c r="O168" i="4" s="1"/>
  <c r="AC205" i="4"/>
  <c r="O205" i="4" s="1"/>
  <c r="X226" i="4"/>
  <c r="J226" i="4" s="1"/>
  <c r="X43" i="4"/>
  <c r="J43" i="4" s="1"/>
  <c r="AB184" i="4"/>
  <c r="N184" i="4" s="1"/>
  <c r="X39" i="4"/>
  <c r="J39" i="4" s="1"/>
  <c r="AC179" i="4"/>
  <c r="O179" i="4" s="1"/>
  <c r="AC235" i="4"/>
  <c r="O235" i="4" s="1"/>
  <c r="AC133" i="4"/>
  <c r="O133" i="4" s="1"/>
  <c r="X24" i="4"/>
  <c r="J24" i="4" s="1"/>
  <c r="X169" i="4"/>
  <c r="J169" i="4" s="1"/>
  <c r="X195" i="4"/>
  <c r="J195" i="4" s="1"/>
  <c r="AC26" i="4"/>
  <c r="O26" i="4" s="1"/>
  <c r="AC22" i="4"/>
  <c r="O22" i="4" s="1"/>
  <c r="Y136" i="4"/>
  <c r="K136" i="4" s="1"/>
  <c r="AD168" i="4"/>
  <c r="P168" i="4" s="1"/>
  <c r="Y39" i="4"/>
  <c r="K39" i="4" s="1"/>
  <c r="Y175" i="4"/>
  <c r="K175" i="4" s="1"/>
  <c r="AD235" i="4"/>
  <c r="P235" i="4" s="1"/>
  <c r="AD133" i="4"/>
  <c r="P133" i="4" s="1"/>
  <c r="AD24" i="4"/>
  <c r="P24" i="4" s="1"/>
  <c r="Y169" i="4"/>
  <c r="K169" i="4" s="1"/>
  <c r="Y195" i="4"/>
  <c r="K195" i="4" s="1"/>
  <c r="AD22" i="4"/>
  <c r="P22" i="4" s="1"/>
  <c r="Z138" i="4"/>
  <c r="L138" i="4" s="1"/>
  <c r="AD205" i="4"/>
  <c r="P205" i="4" s="1"/>
  <c r="AE205" i="4"/>
  <c r="Q205" i="4" s="1"/>
  <c r="AE133" i="4"/>
  <c r="Q133" i="4" s="1"/>
  <c r="AE169" i="4"/>
  <c r="Q169" i="4" s="1"/>
  <c r="Z195" i="4"/>
  <c r="L195" i="4" s="1"/>
  <c r="AA138" i="4"/>
  <c r="M138" i="4" s="1"/>
  <c r="W276" i="4"/>
  <c r="I276" i="4" s="1"/>
  <c r="Y43" i="4"/>
  <c r="K43" i="4" s="1"/>
  <c r="W125" i="4"/>
  <c r="I125" i="4" s="1"/>
  <c r="AE226" i="4"/>
  <c r="Q226" i="4" s="1"/>
  <c r="AE24" i="4"/>
  <c r="Q24" i="4" s="1"/>
  <c r="X125" i="4"/>
  <c r="J125" i="4" s="1"/>
  <c r="AA136" i="4"/>
  <c r="M136" i="4" s="1"/>
  <c r="W260" i="4"/>
  <c r="I260" i="4" s="1"/>
  <c r="AA45" i="4"/>
  <c r="M45" i="4" s="1"/>
  <c r="AB101" i="4"/>
  <c r="N101" i="4" s="1"/>
  <c r="AF226" i="4"/>
  <c r="AB196" i="4"/>
  <c r="N196" i="4" s="1"/>
  <c r="AF43" i="4"/>
  <c r="W107" i="4"/>
  <c r="I107" i="4" s="1"/>
  <c r="AF39" i="4"/>
  <c r="W164" i="4"/>
  <c r="I164" i="4" s="1"/>
  <c r="AA175" i="4"/>
  <c r="M175" i="4" s="1"/>
  <c r="W94" i="4"/>
  <c r="I94" i="4" s="1"/>
  <c r="AA73" i="4"/>
  <c r="M73" i="4" s="1"/>
  <c r="AB6" i="4"/>
  <c r="N6" i="4" s="1"/>
  <c r="AF24" i="4"/>
  <c r="AB19" i="4"/>
  <c r="N19" i="4" s="1"/>
  <c r="AF169" i="4"/>
  <c r="W321" i="4"/>
  <c r="I321" i="4" s="1"/>
  <c r="AF195" i="4"/>
  <c r="W186" i="4"/>
  <c r="I186" i="4" s="1"/>
  <c r="AD276" i="4"/>
  <c r="P276" i="4" s="1"/>
  <c r="AD226" i="4"/>
  <c r="P226" i="4" s="1"/>
  <c r="Z45" i="4"/>
  <c r="L45" i="4" s="1"/>
  <c r="Z175" i="4"/>
  <c r="L175" i="4" s="1"/>
  <c r="Z73" i="4"/>
  <c r="L73" i="4" s="1"/>
  <c r="AA6" i="4"/>
  <c r="M6" i="4" s="1"/>
  <c r="Y125" i="4"/>
  <c r="K125" i="4" s="1"/>
  <c r="X260" i="4"/>
  <c r="J260" i="4" s="1"/>
  <c r="AB45" i="4"/>
  <c r="N45" i="4" s="1"/>
  <c r="X166" i="4"/>
  <c r="J166" i="4" s="1"/>
  <c r="AC101" i="4"/>
  <c r="O101" i="4" s="1"/>
  <c r="AC196" i="4"/>
  <c r="O196" i="4" s="1"/>
  <c r="AC107" i="4"/>
  <c r="O107" i="4" s="1"/>
  <c r="X164" i="4"/>
  <c r="J164" i="4" s="1"/>
  <c r="X94" i="4"/>
  <c r="J94" i="4" s="1"/>
  <c r="AB73" i="4"/>
  <c r="N73" i="4" s="1"/>
  <c r="X153" i="4"/>
  <c r="J153" i="4" s="1"/>
  <c r="AC6" i="4"/>
  <c r="O6" i="4" s="1"/>
  <c r="AC19" i="4"/>
  <c r="O19" i="4" s="1"/>
  <c r="AC321" i="4"/>
  <c r="O321" i="4" s="1"/>
  <c r="X186" i="4"/>
  <c r="J186" i="4" s="1"/>
  <c r="AE276" i="4"/>
  <c r="Q276" i="4" s="1"/>
  <c r="Z136" i="4"/>
  <c r="L136" i="4" s="1"/>
  <c r="AA101" i="4"/>
  <c r="M101" i="4" s="1"/>
  <c r="AE43" i="4"/>
  <c r="Q43" i="4" s="1"/>
  <c r="Z39" i="4"/>
  <c r="L39" i="4" s="1"/>
  <c r="AE125" i="4"/>
  <c r="Q125" i="4" s="1"/>
  <c r="Y260" i="4"/>
  <c r="K260" i="4" s="1"/>
  <c r="Y166" i="4"/>
  <c r="K166" i="4" s="1"/>
  <c r="Y120" i="4"/>
  <c r="K120" i="4" s="1"/>
  <c r="AD196" i="4"/>
  <c r="P196" i="4" s="1"/>
  <c r="AD107" i="4"/>
  <c r="P107" i="4" s="1"/>
  <c r="AD164" i="4"/>
  <c r="P164" i="4" s="1"/>
  <c r="Y94" i="4"/>
  <c r="K94" i="4" s="1"/>
  <c r="Y153" i="4"/>
  <c r="K153" i="4" s="1"/>
  <c r="Y10" i="4"/>
  <c r="K10" i="4" s="1"/>
  <c r="AD19" i="4"/>
  <c r="P19" i="4" s="1"/>
  <c r="AD321" i="4"/>
  <c r="P321" i="4" s="1"/>
  <c r="AD186" i="4"/>
  <c r="P186" i="4" s="1"/>
  <c r="Z17" i="2"/>
  <c r="AE20" i="2"/>
  <c r="AC43" i="2"/>
  <c r="AE34" i="2"/>
  <c r="AG24" i="2"/>
  <c r="AI18" i="2"/>
  <c r="AI13" i="2"/>
  <c r="AI35" i="2"/>
  <c r="AI34" i="2"/>
  <c r="AI22" i="2"/>
  <c r="AI2" i="2"/>
  <c r="Z32" i="2"/>
  <c r="AC41" i="2"/>
  <c r="AD33" i="2"/>
  <c r="AF39" i="2"/>
  <c r="AD37" i="2"/>
  <c r="AI10" i="2"/>
  <c r="AI4" i="2"/>
  <c r="AI33" i="2"/>
  <c r="AI12" i="2"/>
  <c r="AI24" i="2"/>
  <c r="AE8" i="2"/>
  <c r="AF25" i="2"/>
  <c r="AB13" i="2"/>
  <c r="AG14" i="2"/>
  <c r="AA39" i="2"/>
  <c r="AD31" i="2"/>
  <c r="AI11" i="2"/>
  <c r="AI19" i="2"/>
  <c r="AI14" i="2"/>
  <c r="AI15" i="2"/>
  <c r="AI36" i="2"/>
  <c r="AI37" i="2"/>
  <c r="AC14" i="2"/>
  <c r="AI6" i="2"/>
  <c r="Z27" i="2"/>
  <c r="AB25" i="2"/>
  <c r="AD4" i="2"/>
  <c r="AG6" i="2"/>
  <c r="AC32" i="2"/>
  <c r="AB44" i="2"/>
  <c r="AI8" i="2"/>
  <c r="AI26" i="2"/>
  <c r="AI29" i="2"/>
  <c r="AI3" i="2"/>
  <c r="AI31" i="2"/>
  <c r="Z41" i="2"/>
  <c r="AC11" i="2"/>
  <c r="AF26" i="2"/>
  <c r="AD16" i="2"/>
  <c r="AE30" i="2"/>
  <c r="AI27" i="2"/>
  <c r="AI20" i="2"/>
  <c r="AI42" i="2"/>
  <c r="AI16" i="2"/>
  <c r="AI32" i="2"/>
  <c r="AI28" i="2"/>
  <c r="AC25" i="2"/>
  <c r="AB28" i="2"/>
  <c r="AI40" i="2"/>
  <c r="Z19" i="2"/>
  <c r="AF5" i="2"/>
  <c r="AH42" i="2"/>
  <c r="AC38" i="2"/>
  <c r="AG2" i="2"/>
  <c r="AI9" i="2"/>
  <c r="AI41" i="2"/>
  <c r="AI43" i="2"/>
  <c r="AI21" i="2"/>
  <c r="AI23" i="2"/>
  <c r="AI44" i="2"/>
  <c r="AH4" i="2"/>
  <c r="AE3" i="2"/>
  <c r="AI39" i="2"/>
  <c r="Z40" i="2"/>
  <c r="AB5" i="2"/>
  <c r="AD43" i="2"/>
  <c r="AB38" i="2"/>
  <c r="AC2" i="2"/>
  <c r="AI25" i="2"/>
  <c r="AI7" i="2"/>
  <c r="AI17" i="2"/>
  <c r="AI38" i="2"/>
  <c r="AI30" i="2"/>
  <c r="Z7" i="2"/>
  <c r="Z24" i="2"/>
  <c r="AG5" i="2"/>
  <c r="AE13" i="2"/>
  <c r="AE26" i="2"/>
  <c r="AH14" i="2"/>
  <c r="AG21" i="2"/>
  <c r="AE39" i="2"/>
  <c r="AA22" i="2"/>
  <c r="AG31" i="2"/>
  <c r="Z12" i="2"/>
  <c r="AE18" i="2"/>
  <c r="AD20" i="2"/>
  <c r="AH19" i="2"/>
  <c r="AF17" i="2"/>
  <c r="AE29" i="2"/>
  <c r="AB34" i="2"/>
  <c r="AF23" i="2"/>
  <c r="AF24" i="2"/>
  <c r="AG9" i="2"/>
  <c r="Z15" i="2"/>
  <c r="AB18" i="2"/>
  <c r="AG41" i="2"/>
  <c r="AF40" i="2"/>
  <c r="AC17" i="2"/>
  <c r="AH16" i="2"/>
  <c r="AH12" i="2"/>
  <c r="AC23" i="2"/>
  <c r="AA36" i="2"/>
  <c r="AC9" i="2"/>
  <c r="Z3" i="2"/>
  <c r="AG11" i="2"/>
  <c r="AD41" i="2"/>
  <c r="AB40" i="2"/>
  <c r="AB17" i="2"/>
  <c r="AE16" i="2"/>
  <c r="AB15" i="2"/>
  <c r="AB23" i="2"/>
  <c r="AE37" i="2"/>
  <c r="AA27" i="2"/>
  <c r="AD9" i="2"/>
  <c r="AF44" i="2"/>
  <c r="AG28" i="2"/>
  <c r="AA37" i="2"/>
  <c r="AB36" i="2"/>
  <c r="AC24" i="2"/>
  <c r="AD2" i="2"/>
  <c r="AE22" i="2"/>
  <c r="AF30" i="2"/>
  <c r="AG23" i="2"/>
  <c r="AA3" i="2"/>
  <c r="AB39" i="2"/>
  <c r="AC15" i="2"/>
  <c r="AE12" i="2"/>
  <c r="AF34" i="2"/>
  <c r="AG38" i="2"/>
  <c r="AH21" i="2"/>
  <c r="AB29" i="2"/>
  <c r="AC6" i="2"/>
  <c r="AD14" i="2"/>
  <c r="AE33" i="2"/>
  <c r="AF35" i="2"/>
  <c r="AG17" i="2"/>
  <c r="AH43" i="2"/>
  <c r="AB26" i="2"/>
  <c r="AC40" i="2"/>
  <c r="AD19" i="2"/>
  <c r="AE4" i="2"/>
  <c r="AF13" i="2"/>
  <c r="AG7" i="2"/>
  <c r="AH41" i="2"/>
  <c r="AB8" i="2"/>
  <c r="AC5" i="2"/>
  <c r="AD11" i="2"/>
  <c r="AE10" i="2"/>
  <c r="AF18" i="2"/>
  <c r="AG25" i="2"/>
  <c r="Z2" i="2"/>
  <c r="Z38" i="2"/>
  <c r="Z43" i="2"/>
  <c r="Z20" i="2"/>
  <c r="AB27" i="2"/>
  <c r="AE9" i="2"/>
  <c r="AG44" i="2"/>
  <c r="AA31" i="2"/>
  <c r="AB37" i="2"/>
  <c r="AC36" i="2"/>
  <c r="AD24" i="2"/>
  <c r="AE2" i="2"/>
  <c r="AF22" i="2"/>
  <c r="AG30" i="2"/>
  <c r="AA32" i="2"/>
  <c r="AB3" i="2"/>
  <c r="AC39" i="2"/>
  <c r="AD15" i="2"/>
  <c r="AF12" i="2"/>
  <c r="AG34" i="2"/>
  <c r="AH38" i="2"/>
  <c r="AB16" i="2"/>
  <c r="AC29" i="2"/>
  <c r="AD6" i="2"/>
  <c r="AE14" i="2"/>
  <c r="AF33" i="2"/>
  <c r="AG35" i="2"/>
  <c r="AH17" i="2"/>
  <c r="AB42" i="2"/>
  <c r="AC26" i="2"/>
  <c r="AD40" i="2"/>
  <c r="AE19" i="2"/>
  <c r="AF4" i="2"/>
  <c r="AG13" i="2"/>
  <c r="AH7" i="2"/>
  <c r="AB20" i="2"/>
  <c r="AC8" i="2"/>
  <c r="AD5" i="2"/>
  <c r="AE11" i="2"/>
  <c r="AF10" i="2"/>
  <c r="AG18" i="2"/>
  <c r="AH25" i="2"/>
  <c r="Z30" i="2"/>
  <c r="Z21" i="2"/>
  <c r="Z42" i="2"/>
  <c r="Z8" i="2"/>
  <c r="AC27" i="2"/>
  <c r="AF9" i="2"/>
  <c r="AA28" i="2"/>
  <c r="AB31" i="2"/>
  <c r="AC37" i="2"/>
  <c r="AD36" i="2"/>
  <c r="AE24" i="2"/>
  <c r="AF2" i="2"/>
  <c r="AG22" i="2"/>
  <c r="AA23" i="2"/>
  <c r="AB32" i="2"/>
  <c r="AC3" i="2"/>
  <c r="AD39" i="2"/>
  <c r="AE15" i="2"/>
  <c r="AG12" i="2"/>
  <c r="AH34" i="2"/>
  <c r="AB21" i="2"/>
  <c r="AC16" i="2"/>
  <c r="AD29" i="2"/>
  <c r="AE6" i="2"/>
  <c r="AF14" i="2"/>
  <c r="AG33" i="2"/>
  <c r="AH35" i="2"/>
  <c r="AB43" i="2"/>
  <c r="AC42" i="2"/>
  <c r="AD26" i="2"/>
  <c r="AE40" i="2"/>
  <c r="AF19" i="2"/>
  <c r="AG4" i="2"/>
  <c r="AH13" i="2"/>
  <c r="AB41" i="2"/>
  <c r="AC20" i="2"/>
  <c r="AD8" i="2"/>
  <c r="AE5" i="2"/>
  <c r="AF11" i="2"/>
  <c r="AG10" i="2"/>
  <c r="AH18" i="2"/>
  <c r="Z44" i="2"/>
  <c r="Z23" i="2"/>
  <c r="Z16" i="2"/>
  <c r="Z26" i="2"/>
  <c r="Z5" i="2"/>
  <c r="AF27" i="2"/>
  <c r="AC44" i="2"/>
  <c r="AD28" i="2"/>
  <c r="AE31" i="2"/>
  <c r="AF37" i="2"/>
  <c r="AG36" i="2"/>
  <c r="AA2" i="2"/>
  <c r="AB22" i="2"/>
  <c r="AC30" i="2"/>
  <c r="AD23" i="2"/>
  <c r="AE32" i="2"/>
  <c r="AF3" i="2"/>
  <c r="AG39" i="2"/>
  <c r="AB12" i="2"/>
  <c r="AC34" i="2"/>
  <c r="AD38" i="2"/>
  <c r="AE21" i="2"/>
  <c r="AF16" i="2"/>
  <c r="AG29" i="2"/>
  <c r="AH6" i="2"/>
  <c r="AB33" i="2"/>
  <c r="AC35" i="2"/>
  <c r="AD17" i="2"/>
  <c r="AE43" i="2"/>
  <c r="AF42" i="2"/>
  <c r="AG26" i="2"/>
  <c r="AH40" i="2"/>
  <c r="AB4" i="2"/>
  <c r="AC13" i="2"/>
  <c r="AD7" i="2"/>
  <c r="AE41" i="2"/>
  <c r="AF20" i="2"/>
  <c r="AG8" i="2"/>
  <c r="AH5" i="2"/>
  <c r="AB10" i="2"/>
  <c r="AC18" i="2"/>
  <c r="AD25" i="2"/>
  <c r="Z37" i="2"/>
  <c r="Z39" i="2"/>
  <c r="Z14" i="2"/>
  <c r="Z4" i="2"/>
  <c r="Z25" i="2"/>
  <c r="AB9" i="2"/>
  <c r="AD44" i="2"/>
  <c r="AE28" i="2"/>
  <c r="AF31" i="2"/>
  <c r="AG37" i="2"/>
  <c r="AA24" i="2"/>
  <c r="AB2" i="2"/>
  <c r="AC22" i="2"/>
  <c r="AD30" i="2"/>
  <c r="AE23" i="2"/>
  <c r="AF32" i="2"/>
  <c r="AG3" i="2"/>
  <c r="AA15" i="2"/>
  <c r="AC12" i="2"/>
  <c r="AD34" i="2"/>
  <c r="AE38" i="2"/>
  <c r="AF21" i="2"/>
  <c r="AG16" i="2"/>
  <c r="AH29" i="2"/>
  <c r="AB14" i="2"/>
  <c r="AC33" i="2"/>
  <c r="AD35" i="2"/>
  <c r="AE17" i="2"/>
  <c r="AF43" i="2"/>
  <c r="AG42" i="2"/>
  <c r="AH26" i="2"/>
  <c r="AB19" i="2"/>
  <c r="AC4" i="2"/>
  <c r="AD13" i="2"/>
  <c r="AE7" i="2"/>
  <c r="AF41" i="2"/>
  <c r="AG20" i="2"/>
  <c r="AH8" i="2"/>
  <c r="AB11" i="2"/>
  <c r="AC10" i="2"/>
  <c r="AD18" i="2"/>
  <c r="AE25" i="2"/>
  <c r="Z33" i="2"/>
  <c r="Z36" i="2"/>
  <c r="AH10" i="2"/>
  <c r="AF8" i="2"/>
  <c r="AF7" i="2"/>
  <c r="AG19" i="2"/>
  <c r="AE42" i="2"/>
  <c r="AE35" i="2"/>
  <c r="AF6" i="2"/>
  <c r="AD21" i="2"/>
  <c r="AD12" i="2"/>
  <c r="AD3" i="2"/>
  <c r="AB30" i="2"/>
  <c r="AB24" i="2"/>
  <c r="AC31" i="2"/>
  <c r="AE27" i="2"/>
  <c r="Z10" i="2"/>
  <c r="Z6" i="2"/>
  <c r="Z31" i="2"/>
  <c r="AD10" i="2"/>
  <c r="AC7" i="2"/>
  <c r="AC19" i="2"/>
  <c r="AD42" i="2"/>
  <c r="AB35" i="2"/>
  <c r="AB6" i="2"/>
  <c r="AC21" i="2"/>
  <c r="AG15" i="2"/>
  <c r="AG32" i="2"/>
  <c r="AA30" i="2"/>
  <c r="AF36" i="2"/>
  <c r="AF28" i="2"/>
  <c r="AD27" i="2"/>
  <c r="Z11" i="2"/>
  <c r="Z29" i="2"/>
  <c r="Z28" i="2"/>
  <c r="AH11" i="2"/>
  <c r="AH20" i="2"/>
  <c r="AB7" i="2"/>
  <c r="AG40" i="2"/>
  <c r="AG43" i="2"/>
  <c r="AH33" i="2"/>
  <c r="AF29" i="2"/>
  <c r="AF38" i="2"/>
  <c r="AF15" i="2"/>
  <c r="AD32" i="2"/>
  <c r="AD22" i="2"/>
  <c r="AE36" i="2"/>
  <c r="AC28" i="2"/>
  <c r="AA44" i="2"/>
  <c r="AA9" i="2"/>
  <c r="Z18" i="2"/>
  <c r="Z13" i="2"/>
  <c r="Z35" i="2"/>
  <c r="Z34" i="2"/>
  <c r="Z22" i="2"/>
  <c r="Z9" i="2"/>
  <c r="AA25" i="2"/>
  <c r="AA18" i="2"/>
  <c r="AA10" i="2"/>
  <c r="AA11" i="2"/>
  <c r="AA5" i="2"/>
  <c r="AA8" i="2"/>
  <c r="AA20" i="2"/>
  <c r="AA41" i="2"/>
  <c r="AA7" i="2"/>
  <c r="AA13" i="2"/>
  <c r="AA4" i="2"/>
  <c r="AA19" i="2"/>
  <c r="AA40" i="2"/>
  <c r="AA26" i="2"/>
  <c r="AA42" i="2"/>
  <c r="AA43" i="2"/>
  <c r="AA17" i="2"/>
  <c r="AA35" i="2"/>
  <c r="AA33" i="2"/>
  <c r="AA14" i="2"/>
  <c r="AA6" i="2"/>
  <c r="AA29" i="2"/>
  <c r="AA16" i="2"/>
  <c r="AA21" i="2"/>
  <c r="AA38" i="2"/>
  <c r="AA34" i="2"/>
  <c r="AA12" i="2"/>
  <c r="AH39" i="2"/>
  <c r="AH3" i="2"/>
  <c r="AH32" i="2"/>
  <c r="AH23" i="2"/>
  <c r="AH30" i="2"/>
  <c r="AH22" i="2"/>
  <c r="AH2" i="2"/>
  <c r="AH24" i="2"/>
  <c r="AH36" i="2"/>
  <c r="AH37" i="2"/>
  <c r="AH31" i="2"/>
  <c r="AH28" i="2"/>
  <c r="AH44" i="2"/>
  <c r="AH9" i="2"/>
  <c r="AH27" i="2"/>
  <c r="AH15" i="2"/>
  <c r="AG27" i="2"/>
</calcChain>
</file>

<file path=xl/sharedStrings.xml><?xml version="1.0" encoding="utf-8"?>
<sst xmlns="http://schemas.openxmlformats.org/spreadsheetml/2006/main" count="3768" uniqueCount="929">
  <si>
    <t>Player</t>
  </si>
  <si>
    <t>Year</t>
  </si>
  <si>
    <t>YS Next</t>
  </si>
  <si>
    <t>MLS (CTD)</t>
  </si>
  <si>
    <t>G (CTD)</t>
  </si>
  <si>
    <t>AVG (CTD)</t>
  </si>
  <si>
    <t>R (CTD)</t>
  </si>
  <si>
    <t>HR (CTD)</t>
  </si>
  <si>
    <t>RBI (CTD)</t>
  </si>
  <si>
    <t>Awards</t>
  </si>
  <si>
    <t>Awards (PY-1)</t>
  </si>
  <si>
    <t>Awards (PY-2)</t>
  </si>
  <si>
    <t>Awards (PY-3)</t>
  </si>
  <si>
    <t>G</t>
  </si>
  <si>
    <t>YS</t>
  </si>
  <si>
    <t>AVG</t>
  </si>
  <si>
    <t>R</t>
  </si>
  <si>
    <t>HR</t>
  </si>
  <si>
    <t>RBI</t>
  </si>
  <si>
    <t>IL</t>
  </si>
  <si>
    <t>IL (CTD)</t>
  </si>
  <si>
    <t>PA</t>
  </si>
  <si>
    <t>PA (CTD)</t>
  </si>
  <si>
    <t>BB</t>
  </si>
  <si>
    <t>BB (CTD)</t>
  </si>
  <si>
    <t>2B</t>
  </si>
  <si>
    <t>2B (CTD)</t>
  </si>
  <si>
    <t>SB</t>
  </si>
  <si>
    <t>SB (CTD)</t>
  </si>
  <si>
    <t>DRS</t>
  </si>
  <si>
    <t>DRS (CTD)</t>
  </si>
  <si>
    <t>rWAR</t>
  </si>
  <si>
    <t>rWAR (CTD)</t>
  </si>
  <si>
    <t>fWAR</t>
  </si>
  <si>
    <t>fWAR (CTD)</t>
  </si>
  <si>
    <t>K</t>
  </si>
  <si>
    <t>K (CTD)</t>
  </si>
  <si>
    <t>Will Venable</t>
  </si>
  <si>
    <t>GG-9(OF)</t>
  </si>
  <si>
    <t>Brandon Barnes</t>
  </si>
  <si>
    <t>FBA-7, GG-7(CF)</t>
  </si>
  <si>
    <t>J.P. Arencibia</t>
  </si>
  <si>
    <t>Todd Frazier</t>
  </si>
  <si>
    <t>AS, GG-5(3B)</t>
  </si>
  <si>
    <t>FBA-7, GG-4(3B)</t>
  </si>
  <si>
    <t>ROY-3</t>
  </si>
  <si>
    <t>Brennan Boesch</t>
  </si>
  <si>
    <t>ROY-5</t>
  </si>
  <si>
    <t>Andrew Romine</t>
  </si>
  <si>
    <t>Chris Johnson</t>
  </si>
  <si>
    <t>Wilson Ramos</t>
  </si>
  <si>
    <t>ROY-4, GG-7(C)</t>
  </si>
  <si>
    <t>Wilson Valdez</t>
  </si>
  <si>
    <t>Darnell McDonald</t>
  </si>
  <si>
    <t>Desmond Jennings</t>
  </si>
  <si>
    <t>GG-8(CF)</t>
  </si>
  <si>
    <t>GG-10(CF)</t>
  </si>
  <si>
    <t>FBA-2, GG-2(LF)</t>
  </si>
  <si>
    <t>ROY-7</t>
  </si>
  <si>
    <t>David Peralta</t>
  </si>
  <si>
    <t>GG-10(RF)</t>
  </si>
  <si>
    <t>GG-7(LF)</t>
  </si>
  <si>
    <t>Don Kelly</t>
  </si>
  <si>
    <t>Jason Bourgeois</t>
  </si>
  <si>
    <t>Carlos Santana</t>
  </si>
  <si>
    <t>MVP-15, GG-6(C)</t>
  </si>
  <si>
    <t>Jose Tabata</t>
  </si>
  <si>
    <t>ROY-8, FBA-3</t>
  </si>
  <si>
    <t>Darwin Barney</t>
  </si>
  <si>
    <t>FBA-2, GG-2(2B)</t>
  </si>
  <si>
    <t>FBA-1, GG-1(2B)</t>
  </si>
  <si>
    <t>Pedro Alvarez</t>
  </si>
  <si>
    <t>SS(3B), AS, GG-7(3B)</t>
  </si>
  <si>
    <t>Lucas Duda</t>
  </si>
  <si>
    <t>Hank Conger</t>
  </si>
  <si>
    <t>FBA-7</t>
  </si>
  <si>
    <t>Yonder Alonso</t>
  </si>
  <si>
    <t>FBA-5</t>
  </si>
  <si>
    <t>ROY-6</t>
  </si>
  <si>
    <t>Peter Bourjos</t>
  </si>
  <si>
    <t>FBA-5, GG-4(OF)</t>
  </si>
  <si>
    <t>Zack Cozart</t>
  </si>
  <si>
    <t>FBA-2, GG-2(SS)</t>
  </si>
  <si>
    <t>GG-8(SS)</t>
  </si>
  <si>
    <t>FBA-4, GG-3(SS)</t>
  </si>
  <si>
    <t>Brandon Guyer</t>
  </si>
  <si>
    <t>Jordan Pacheco</t>
  </si>
  <si>
    <t>Garrett Jones</t>
  </si>
  <si>
    <t>Tony Cruz</t>
  </si>
  <si>
    <t>Manny Pina</t>
  </si>
  <si>
    <t>GG-3(C)</t>
  </si>
  <si>
    <t>GG-6(C)</t>
  </si>
  <si>
    <t>Travis Snider</t>
  </si>
  <si>
    <t>Roberto Perez</t>
  </si>
  <si>
    <t>Emmanuel Burriss</t>
  </si>
  <si>
    <t>Tommy Pham</t>
  </si>
  <si>
    <t>MVP-11, FBA-4, GG-4(LF)</t>
  </si>
  <si>
    <t>Mitch Moreland</t>
  </si>
  <si>
    <t>GG-8(1B)</t>
  </si>
  <si>
    <t>Jesus Guzman</t>
  </si>
  <si>
    <t>Gregor Blanco</t>
  </si>
  <si>
    <t>Robinson Chirinos</t>
  </si>
  <si>
    <t>GG-5(C)</t>
  </si>
  <si>
    <t>Domonic Brown</t>
  </si>
  <si>
    <t>AS</t>
  </si>
  <si>
    <t>Welington Castillo</t>
  </si>
  <si>
    <t>FBA-4, GG-4(C)</t>
  </si>
  <si>
    <t>Charlie Culberson</t>
  </si>
  <si>
    <t>Matt Joyce</t>
  </si>
  <si>
    <t>Gaby Sanchez</t>
  </si>
  <si>
    <t>AS, GG-6(1B)</t>
  </si>
  <si>
    <t>ROY-4</t>
  </si>
  <si>
    <t>Alejandro De Aza</t>
  </si>
  <si>
    <t>Nick Hundley</t>
  </si>
  <si>
    <t>Chris Getz</t>
  </si>
  <si>
    <t>John Mayberry</t>
  </si>
  <si>
    <t>Cliff Pennington</t>
  </si>
  <si>
    <t>FBA-7, GG-7(SS)</t>
  </si>
  <si>
    <t>Trevor Crowe</t>
  </si>
  <si>
    <t>Drew Butera</t>
  </si>
  <si>
    <t>Allen Craig</t>
  </si>
  <si>
    <t>MVP-18, AS, GG-8(1B)</t>
  </si>
  <si>
    <t>MVP-19</t>
  </si>
  <si>
    <t>Anthony Rizzo</t>
  </si>
  <si>
    <t>MVP-10, AS, FBA-2, GG-4(1B)</t>
  </si>
  <si>
    <t>FBA-2, GG-2(1B)</t>
  </si>
  <si>
    <t>Brent Lillibridge</t>
  </si>
  <si>
    <t>Eric Hosmer</t>
  </si>
  <si>
    <t>FBA-7, GG-1(1B)</t>
  </si>
  <si>
    <t>GG-3(1B)</t>
  </si>
  <si>
    <t>Eli Whiteside</t>
  </si>
  <si>
    <t>Shelley Duncan</t>
  </si>
  <si>
    <t>Rene Rivera</t>
  </si>
  <si>
    <t>FBA-6, GG-5(C)</t>
  </si>
  <si>
    <t>Brooks Conrad</t>
  </si>
  <si>
    <t>Jack Hannahan</t>
  </si>
  <si>
    <t>FBA-6, GG-3(3B)</t>
  </si>
  <si>
    <t>FBA-8</t>
  </si>
  <si>
    <t>FBA-4, GG-5(3B)</t>
  </si>
  <si>
    <t>Eric Thames</t>
  </si>
  <si>
    <t>GG-6(1B)</t>
  </si>
  <si>
    <t>Jayson Nix</t>
  </si>
  <si>
    <t>Joaquin Arias</t>
  </si>
  <si>
    <t>Chris Stewart</t>
  </si>
  <si>
    <t>FBA-9, GG-5(C)</t>
  </si>
  <si>
    <t>Josh Reddick</t>
  </si>
  <si>
    <t>FBA-5, GG-3(RF)</t>
  </si>
  <si>
    <t>MVP-16, FBA-2, GG-1(RF)</t>
  </si>
  <si>
    <t>Dayan Viciedo</t>
  </si>
  <si>
    <t>FBA-8, GG-4(LF)</t>
  </si>
  <si>
    <t>Chris Heisey</t>
  </si>
  <si>
    <t>Emilio Bonifacio</t>
  </si>
  <si>
    <t>Dexter Fowler</t>
  </si>
  <si>
    <t>GG-16(OF)</t>
  </si>
  <si>
    <t>ROY-8</t>
  </si>
  <si>
    <t>Michael Brantley</t>
  </si>
  <si>
    <t>FBA-6, GG-6(LF)</t>
  </si>
  <si>
    <t>GG-7(CF)</t>
  </si>
  <si>
    <t>FBA-9, GG-5(OF)</t>
  </si>
  <si>
    <t>Gorkys Hernandez</t>
  </si>
  <si>
    <t>Jonathan Herrera</t>
  </si>
  <si>
    <t>Jose Lobaton</t>
  </si>
  <si>
    <t>Brett Hayes</t>
  </si>
  <si>
    <t>Matt Wieters</t>
  </si>
  <si>
    <t>MVP-21, AS, FBA-2, GG-1(C)</t>
  </si>
  <si>
    <t>AS, FBA-1, GG-1(C)</t>
  </si>
  <si>
    <t>FBA-7, GG-5(C)</t>
  </si>
  <si>
    <t>Daniel Murphy</t>
  </si>
  <si>
    <t>FBA-10</t>
  </si>
  <si>
    <t>Scott Van Slyke</t>
  </si>
  <si>
    <t>Jed Lowrie</t>
  </si>
  <si>
    <t>Mike Baxter</t>
  </si>
  <si>
    <t>Brandon Moss</t>
  </si>
  <si>
    <t>Starlin Castro</t>
  </si>
  <si>
    <t>AS, GG-7(SS)</t>
  </si>
  <si>
    <t>MVP-23, AS</t>
  </si>
  <si>
    <t>Ben Revere</t>
  </si>
  <si>
    <t>FBA-4</t>
  </si>
  <si>
    <t>GG-8(OF)</t>
  </si>
  <si>
    <t>Elliot Johnson</t>
  </si>
  <si>
    <t>Travis Ishikawa</t>
  </si>
  <si>
    <t>Jarrod Dyson</t>
  </si>
  <si>
    <t>Nyjer Morgan</t>
  </si>
  <si>
    <t>GG-22(OF)</t>
  </si>
  <si>
    <t>FBA-2, GG-6(OF)</t>
  </si>
  <si>
    <t>Mike Moustakas</t>
  </si>
  <si>
    <t>GG-9(3B)</t>
  </si>
  <si>
    <t>GG-7(3B)</t>
  </si>
  <si>
    <t>FBA-2, GG-2(3B)</t>
  </si>
  <si>
    <t>Robert Andino</t>
  </si>
  <si>
    <t>Ender Inciarte</t>
  </si>
  <si>
    <t>FBA-5, GG-1(CF)</t>
  </si>
  <si>
    <t>FBA-1, GG-5(RF)</t>
  </si>
  <si>
    <t>ROY-5, FBA-9, GG-6(CF)</t>
  </si>
  <si>
    <t>Jason Heyward</t>
  </si>
  <si>
    <t>MVP-28, FBA-1, GG-1(RF)</t>
  </si>
  <si>
    <t>FBA-2</t>
  </si>
  <si>
    <t>MVP-20, ROY-2, ASE(OF), FBA-3</t>
  </si>
  <si>
    <t>Giancarlo Stanton</t>
  </si>
  <si>
    <t>MVP-24, AS, FBA-6</t>
  </si>
  <si>
    <t>MVP-23, FBA-3, GG-7(OF)</t>
  </si>
  <si>
    <t>Ryan Hanigan</t>
  </si>
  <si>
    <t>Luis Valbuena</t>
  </si>
  <si>
    <t>Stephen Vogt</t>
  </si>
  <si>
    <t>AS, GG-7(C)</t>
  </si>
  <si>
    <t>AS, GG-10(C)</t>
  </si>
  <si>
    <t>Josh Donaldson</t>
  </si>
  <si>
    <t>MVP-8, ASE(3B), FBA-1, GG-3(3B)</t>
  </si>
  <si>
    <t>MVP-4, FBA-4, GG-4(3B)</t>
  </si>
  <si>
    <t>Tony Abreu</t>
  </si>
  <si>
    <t>Jefry Marte</t>
  </si>
  <si>
    <t>Cameron Maybin</t>
  </si>
  <si>
    <t>FBA-6</t>
  </si>
  <si>
    <t>FBA-8, GG-7(OF)</t>
  </si>
  <si>
    <t>Jon Jay</t>
  </si>
  <si>
    <t>GG-6(CF)</t>
  </si>
  <si>
    <t>Justin Turner</t>
  </si>
  <si>
    <t>Brett Lawrie</t>
  </si>
  <si>
    <t>Robbie Grossman</t>
  </si>
  <si>
    <t>Sandy Leon</t>
  </si>
  <si>
    <t>Pedro Ciriaco</t>
  </si>
  <si>
    <t>Aaron Hicks</t>
  </si>
  <si>
    <t>FBA-8, GG-5(RF)</t>
  </si>
  <si>
    <t>Alex Presley</t>
  </si>
  <si>
    <t>Tyler Colvin</t>
  </si>
  <si>
    <t>Brandon Crawford</t>
  </si>
  <si>
    <t>FBA-7, GG-6(SS)</t>
  </si>
  <si>
    <t>GG-7(SS)</t>
  </si>
  <si>
    <t>FBA-9, GG-5(SS)</t>
  </si>
  <si>
    <t>Yangervis Solarte</t>
  </si>
  <si>
    <t>Freddie Freeman</t>
  </si>
  <si>
    <t>MVP-5, AS, FBA-4, GG-4(1B)</t>
  </si>
  <si>
    <t>FBA-8, GG-3(1B)</t>
  </si>
  <si>
    <t>ROY-2, GG-6(1B)</t>
  </si>
  <si>
    <t>Juan Lagares</t>
  </si>
  <si>
    <t>FBA-1, GG-1(CF)</t>
  </si>
  <si>
    <t>FBA-2, GG-4(CF)</t>
  </si>
  <si>
    <t>Pablo Sandoval</t>
  </si>
  <si>
    <t>MVP-17, AS, FBA-3, GG-5(3B)</t>
  </si>
  <si>
    <t>MVP-7</t>
  </si>
  <si>
    <t>Jose Altuve</t>
  </si>
  <si>
    <t>MVP-13, SS(2B), AS</t>
  </si>
  <si>
    <t>Daniel Nava</t>
  </si>
  <si>
    <t>FBA-7, GG-6(RF)</t>
  </si>
  <si>
    <t>Ji-Man Choi</t>
  </si>
  <si>
    <t>Jimmy Paredes</t>
  </si>
  <si>
    <t>Abraham Almonte</t>
  </si>
  <si>
    <t>Austin Romine</t>
  </si>
  <si>
    <t>Marwin Gonzalez</t>
  </si>
  <si>
    <t>George Kottaras</t>
  </si>
  <si>
    <t>Ruben Tejada</t>
  </si>
  <si>
    <t>Carlos Corporan</t>
  </si>
  <si>
    <t>Mitch Maier</t>
  </si>
  <si>
    <t>Ryan Roberts</t>
  </si>
  <si>
    <t>Devin Mesoraco</t>
  </si>
  <si>
    <t>MVP-21, AS, GG-9(C)</t>
  </si>
  <si>
    <t>Steven Souza Jr.</t>
  </si>
  <si>
    <t>GG-11(RF)</t>
  </si>
  <si>
    <t>A.J. Ellis</t>
  </si>
  <si>
    <t>Hernan Perez</t>
  </si>
  <si>
    <t>FBA-7, GG-6(LF)</t>
  </si>
  <si>
    <t>GG-8(3B)</t>
  </si>
  <si>
    <t>Avisail Garcia</t>
  </si>
  <si>
    <t>GG-5(RF)</t>
  </si>
  <si>
    <t>Wilmer Flores</t>
  </si>
  <si>
    <t>John Jaso</t>
  </si>
  <si>
    <t>Leury Garcia</t>
  </si>
  <si>
    <t>Daric Barton</t>
  </si>
  <si>
    <t>FBA-1, GG-5(1B)</t>
  </si>
  <si>
    <t>Jean Segura</t>
  </si>
  <si>
    <t>GG-5(SS)</t>
  </si>
  <si>
    <t>GG-9(SS)</t>
  </si>
  <si>
    <t>AS, GG-5(SS)</t>
  </si>
  <si>
    <t>Xavier Paul</t>
  </si>
  <si>
    <t>Mike Aviles</t>
  </si>
  <si>
    <t>Didi Gregorius</t>
  </si>
  <si>
    <t>FBA-7, GG-3(SS)</t>
  </si>
  <si>
    <t>Casey McGehee</t>
  </si>
  <si>
    <t>GG-6(3B)</t>
  </si>
  <si>
    <t>Eduardo Escobar</t>
  </si>
  <si>
    <t>J.D. Martinez</t>
  </si>
  <si>
    <t>Nate Schierholtz</t>
  </si>
  <si>
    <t>Alcides Escobar</t>
  </si>
  <si>
    <t>Danny Valencia</t>
  </si>
  <si>
    <t>Kirk Nieuwenhuis</t>
  </si>
  <si>
    <t>Roger Bernadina</t>
  </si>
  <si>
    <t>Andy Dirks</t>
  </si>
  <si>
    <t>FBA-5, GG-2(LF)</t>
  </si>
  <si>
    <t>Jordy Mercer</t>
  </si>
  <si>
    <t>GG-6(SS)</t>
  </si>
  <si>
    <t>FBA-6, GG-7(SS)</t>
  </si>
  <si>
    <t>Bobby Wilson</t>
  </si>
  <si>
    <t>Sean Rodriguez</t>
  </si>
  <si>
    <t>Brandon Wood</t>
  </si>
  <si>
    <t>Freddy Galvis</t>
  </si>
  <si>
    <t>JB Shuck</t>
  </si>
  <si>
    <t>Johnny Giavotella</t>
  </si>
  <si>
    <t>Justin Maxwell</t>
  </si>
  <si>
    <t>Eduardo Nunez</t>
  </si>
  <si>
    <t>Derek Norris</t>
  </si>
  <si>
    <t>GG-4(C)</t>
  </si>
  <si>
    <t>Mark Trumbo</t>
  </si>
  <si>
    <t>GG-7(1B)</t>
  </si>
  <si>
    <t>AS, FBA-10</t>
  </si>
  <si>
    <t>ROY-2, FBA-7, GG-4(1B)</t>
  </si>
  <si>
    <t>Chris Coghlan</t>
  </si>
  <si>
    <t>Ian Desmond</t>
  </si>
  <si>
    <t>MVP-16, SS(SS), AS, GG-3(SS)</t>
  </si>
  <si>
    <t>Martin Maldonado</t>
  </si>
  <si>
    <t>Juan Francisco</t>
  </si>
  <si>
    <t>Will Middlebrooks</t>
  </si>
  <si>
    <t>Caleb Joseph</t>
  </si>
  <si>
    <t>GG-7(C)</t>
  </si>
  <si>
    <t>Chris Dickerson</t>
  </si>
  <si>
    <t>Eric Young Jr.</t>
  </si>
  <si>
    <t>GG-3(LF)</t>
  </si>
  <si>
    <t>Logan Forsythe</t>
  </si>
  <si>
    <t>David Lough</t>
  </si>
  <si>
    <t>ROY-8, FBA-9</t>
  </si>
  <si>
    <t>Matt Davidson</t>
  </si>
  <si>
    <t>Tyler Moore</t>
  </si>
  <si>
    <t>Collin Cowgill</t>
  </si>
  <si>
    <t>Carlos Gonzalez</t>
  </si>
  <si>
    <t>FBA-7, GG-3(OF)</t>
  </si>
  <si>
    <t>MVP-3, SS(OF), GG-1(OF)</t>
  </si>
  <si>
    <t>Salvador Perez</t>
  </si>
  <si>
    <t>AS, FBA-4, GG-1(C)</t>
  </si>
  <si>
    <t>MVP-22, AS, FBA-3, GG-1(C)</t>
  </si>
  <si>
    <t>Chris Gimenez</t>
  </si>
  <si>
    <t>Seth Smith</t>
  </si>
  <si>
    <t>Michael Martinez</t>
  </si>
  <si>
    <t>Matt Tolbert</t>
  </si>
  <si>
    <t>Paul Janish</t>
  </si>
  <si>
    <t>FBA-9</t>
  </si>
  <si>
    <t>Trevor Plouffe</t>
  </si>
  <si>
    <t>Alex Avila</t>
  </si>
  <si>
    <t>FBA-9, GG-2(C)</t>
  </si>
  <si>
    <t>MVP-12, SS(C), ASE(C), FBA-8, GG-2(C)</t>
  </si>
  <si>
    <t>Mike Carp</t>
  </si>
  <si>
    <t>Blake DeWitt</t>
  </si>
  <si>
    <t>Neil Walker</t>
  </si>
  <si>
    <t>GG-4(2B)</t>
  </si>
  <si>
    <t>GG-2(2B)</t>
  </si>
  <si>
    <t>Lonnie Chisenhall</t>
  </si>
  <si>
    <t>Lou Marson</t>
  </si>
  <si>
    <t>Justin Ruggiano</t>
  </si>
  <si>
    <t>Travis d'Arnaud</t>
  </si>
  <si>
    <t>Miguel Rojas</t>
  </si>
  <si>
    <t>Charlie Blackmon</t>
  </si>
  <si>
    <t>Jonathan Lucroy</t>
  </si>
  <si>
    <t>FBA-6, GG-6(C)</t>
  </si>
  <si>
    <t>Ryan Flaherty</t>
  </si>
  <si>
    <t>Eric Sogard</t>
  </si>
  <si>
    <t>GG-6(2B)</t>
  </si>
  <si>
    <t>Tim Beckham</t>
  </si>
  <si>
    <t>Jose Martinez</t>
  </si>
  <si>
    <t>Wilin Rosario</t>
  </si>
  <si>
    <t>Rob Johnson</t>
  </si>
  <si>
    <t>Matt Carpenter</t>
  </si>
  <si>
    <t>MVP-4, SS(2B), AS, GG-7(2B)</t>
  </si>
  <si>
    <t>Everth Cabrera</t>
  </si>
  <si>
    <t>Chris Nelson</t>
  </si>
  <si>
    <t>Josh Harrison</t>
  </si>
  <si>
    <t>MVP-9, AS, FBA-3, GG-6(3B)</t>
  </si>
  <si>
    <t>Dee Strange-Gordon</t>
  </si>
  <si>
    <t>MVP-25, AS, GG-4(2B)</t>
  </si>
  <si>
    <t>Sam Fuld</t>
  </si>
  <si>
    <t>FBA-5, GG-7(OF)</t>
  </si>
  <si>
    <t>Denard Span</t>
  </si>
  <si>
    <t>GG-12(OF)</t>
  </si>
  <si>
    <t>GG-17(OF)</t>
  </si>
  <si>
    <t>ROY-6, FBA-3, GG-14(OF)</t>
  </si>
  <si>
    <t>Landon Powell</t>
  </si>
  <si>
    <t>Daniel Descalso</t>
  </si>
  <si>
    <t>Ike Davis</t>
  </si>
  <si>
    <t>ROY-7, FBA-3, GG-6(1B)</t>
  </si>
  <si>
    <t>Brett Wallace</t>
  </si>
  <si>
    <t>Gerardo Parra</t>
  </si>
  <si>
    <t>GG-4(LF)</t>
  </si>
  <si>
    <t>FBA-3, GG-1(OF)</t>
  </si>
  <si>
    <t>Elvis Andrus</t>
  </si>
  <si>
    <t>FBA-6, GG-8(SS)</t>
  </si>
  <si>
    <t>AS, FBA-5, GG-2(SS)</t>
  </si>
  <si>
    <t>ROY-2, FBA-3, GG-6(SS)</t>
  </si>
  <si>
    <t>Jason Castro</t>
  </si>
  <si>
    <t>AS, GG-6(C)</t>
  </si>
  <si>
    <t>Ramiro Pena</t>
  </si>
  <si>
    <t>Conor Gillaspie</t>
  </si>
  <si>
    <t>Gordon Beckham</t>
  </si>
  <si>
    <t>FBA-9, GG-3(2B)</t>
  </si>
  <si>
    <t>Ezequiel Carrera</t>
  </si>
  <si>
    <t>Justin Smoak</t>
  </si>
  <si>
    <t>Alexi Amarista</t>
  </si>
  <si>
    <t>Lorenzo Cain</t>
  </si>
  <si>
    <t>LCSMVP, FBA-1, GG-4(CF)</t>
  </si>
  <si>
    <t>FBA-4, GG-3(CF)</t>
  </si>
  <si>
    <t>Khris Davis</t>
  </si>
  <si>
    <t>Tyler Flowers</t>
  </si>
  <si>
    <t>Buster Posey</t>
  </si>
  <si>
    <t>MVP-1, SS(C), CPOY, ASE(C), FBA-5</t>
  </si>
  <si>
    <t>MVP-11, ROY-1, FBA-10</t>
  </si>
  <si>
    <t>Logan Morrison</t>
  </si>
  <si>
    <t>Paul Goldschmidt</t>
  </si>
  <si>
    <t>ASE(1B), FBA-8, GG-6(1B)</t>
  </si>
  <si>
    <t>MVP-2, SS(1B), AS, FBA-1, GG-1(1B)</t>
  </si>
  <si>
    <t>Danny Espinosa</t>
  </si>
  <si>
    <t>GG-9(2B)</t>
  </si>
  <si>
    <t>FBA-9, GG-4(2B)</t>
  </si>
  <si>
    <t>ROY-6, FBA-10, GG-5(2B)</t>
  </si>
  <si>
    <t>Starling Marte</t>
  </si>
  <si>
    <t>FBA-1, GG-1(LF)</t>
  </si>
  <si>
    <t>FBA-4, GG-2(LF)</t>
  </si>
  <si>
    <t>FBA-1, GG-2(LF)</t>
  </si>
  <si>
    <t>Keon Broxton</t>
  </si>
  <si>
    <t>A.J. Pollock</t>
  </si>
  <si>
    <t>MVP-14, AS, FBA-4, GG-1(CF)</t>
  </si>
  <si>
    <t>FBA-5, GG-5(CF)</t>
  </si>
  <si>
    <t>Chris Davis</t>
  </si>
  <si>
    <t>Chris Herrmann</t>
  </si>
  <si>
    <t>Josh Phegley</t>
  </si>
  <si>
    <t>Drew Stubbs</t>
  </si>
  <si>
    <t>GG-3(CF)</t>
  </si>
  <si>
    <t>GG-5(OF)</t>
  </si>
  <si>
    <t>GG-20(OF)</t>
  </si>
  <si>
    <t>Brock Holt</t>
  </si>
  <si>
    <t>AS, FBA-5, GG-9(2B)</t>
  </si>
  <si>
    <t>ROY-8, FBA-6</t>
  </si>
  <si>
    <t>Matt Adams</t>
  </si>
  <si>
    <t>FBA-6, GG-9(1B)</t>
  </si>
  <si>
    <t>David Freese</t>
  </si>
  <si>
    <t>LCSMVP, WSMVP</t>
  </si>
  <si>
    <t>Craig Gentry</t>
  </si>
  <si>
    <t>Yan Gomes</t>
  </si>
  <si>
    <t>GG-8(C)</t>
  </si>
  <si>
    <t>SS(C), FBA-5, GG-3(C)</t>
  </si>
  <si>
    <t>Michael McKenry</t>
  </si>
  <si>
    <t>Josh Thole</t>
  </si>
  <si>
    <t>Casper Wells</t>
  </si>
  <si>
    <t>Justin Bour</t>
  </si>
  <si>
    <t>Christian Vazquez</t>
  </si>
  <si>
    <t>FBA-7, GG-4(C)</t>
  </si>
  <si>
    <t>Jason Kipnis</t>
  </si>
  <si>
    <t>MVP-11, AS</t>
  </si>
  <si>
    <t>Nolan Arenado</t>
  </si>
  <si>
    <t>MVP-8, SS(3B), AS, FBA-1, GG-1(3B)</t>
  </si>
  <si>
    <t>FBA-2, GG-1(3B)</t>
  </si>
  <si>
    <t>ROY-7, FBA-2, GG-1(3B)</t>
  </si>
  <si>
    <t>Kyle Seager</t>
  </si>
  <si>
    <t>MVP-20, AS, FBA-9, GG-1(3B)</t>
  </si>
  <si>
    <t>GG-4(3B)</t>
  </si>
  <si>
    <t>Ryan Goins</t>
  </si>
  <si>
    <t>FBA-4, GG-6(2B)</t>
  </si>
  <si>
    <t>Brian Dozier</t>
  </si>
  <si>
    <t>MVP-28, AS, GG-3(2B)</t>
  </si>
  <si>
    <t>GG-5(2B)</t>
  </si>
  <si>
    <t>FBA-8, GG-4(2B)</t>
  </si>
  <si>
    <t>Andrew McCutchen</t>
  </si>
  <si>
    <t>MVP-3, SS(OF), AS, FBA-10, GG-1(CF)</t>
  </si>
  <si>
    <t>AS, GG-6(OF)</t>
  </si>
  <si>
    <t>ROY-4, GG-10(OF)</t>
  </si>
  <si>
    <t>Austin Jackson</t>
  </si>
  <si>
    <t>FBA-5, GG-3(CF)</t>
  </si>
  <si>
    <t>FBA-1, GG-2(OF)</t>
  </si>
  <si>
    <t>ROY-2, FBA-4, GG-6(OF)</t>
  </si>
  <si>
    <t>DJ LeMahieu</t>
  </si>
  <si>
    <t>AS, FBA-5, GG-3(2B)</t>
  </si>
  <si>
    <t>FBA-3, GG-1(2B)</t>
  </si>
  <si>
    <t>Jordan Schafer</t>
  </si>
  <si>
    <t>Colby Rasmus</t>
  </si>
  <si>
    <t>Chris Carter</t>
  </si>
  <si>
    <t>Brett Gardner</t>
  </si>
  <si>
    <t>FBA-1, GG-10(OF)</t>
  </si>
  <si>
    <t>Steve Pearce</t>
  </si>
  <si>
    <t>Michael Saunders</t>
  </si>
  <si>
    <t>Chris Owings</t>
  </si>
  <si>
    <t>Wil Myers</t>
  </si>
  <si>
    <t>AS, FBA-6, GG-3(1B)</t>
  </si>
  <si>
    <t>ROY-1</t>
  </si>
  <si>
    <t>Max Stassi</t>
  </si>
  <si>
    <t>Jonathan Villar</t>
  </si>
  <si>
    <t>Dustin Ackley</t>
  </si>
  <si>
    <t>FBA-6, GG-4(LF)</t>
  </si>
  <si>
    <t>FBA-6, GG-2(2B)</t>
  </si>
  <si>
    <t>Mike Trout</t>
  </si>
  <si>
    <t>MVP-1, SS(OF), ASMVP, ASE(OF), GG-5(CF)</t>
  </si>
  <si>
    <t>MVP-2, SS(OF), ASE(OF), FBA-10, GG-4(CF)</t>
  </si>
  <si>
    <t>MVP-2, SS(OF), ROY-1, AS, FBA-1, GG-2(CF)</t>
  </si>
  <si>
    <t>Nick Franklin</t>
  </si>
  <si>
    <t>Billy Hamilton</t>
  </si>
  <si>
    <t>FBA-3, GG-2(CF)</t>
  </si>
  <si>
    <t>FBA-5, GG-2(CF)</t>
  </si>
  <si>
    <t>ROY-2, FBA-3, GG-2(CF)</t>
  </si>
  <si>
    <t>Tucker Barnhart</t>
  </si>
  <si>
    <t>FBA-6, GG-1(C)</t>
  </si>
  <si>
    <t>GG-9(C)</t>
  </si>
  <si>
    <t>Jose Iglesias</t>
  </si>
  <si>
    <t>AS, FBA-10, GG-5(SS)</t>
  </si>
  <si>
    <t>ROY-2, FBA-9</t>
  </si>
  <si>
    <t>Randal Grichuk</t>
  </si>
  <si>
    <t>GG-8(LF)</t>
  </si>
  <si>
    <t>Brandon Belt</t>
  </si>
  <si>
    <t>FBA-8, GG-5(1B)</t>
  </si>
  <si>
    <t>Hector Sanchez</t>
  </si>
  <si>
    <t>Oswaldo Arcia</t>
  </si>
  <si>
    <t>Danny Santana</t>
  </si>
  <si>
    <t>Marcell Ozuna</t>
  </si>
  <si>
    <t>Scooter Gennett</t>
  </si>
  <si>
    <t>John Ryan Murphy</t>
  </si>
  <si>
    <t>Domingo Santana</t>
  </si>
  <si>
    <t>Adeiny Hechavarria</t>
  </si>
  <si>
    <t>GG-3(SS)</t>
  </si>
  <si>
    <t>Kike Hernandez</t>
  </si>
  <si>
    <t>Cheslor Cuthbert</t>
  </si>
  <si>
    <t>Derek Dietrich</t>
  </si>
  <si>
    <t>Cesar Hernandez</t>
  </si>
  <si>
    <t>Gio Urshela</t>
  </si>
  <si>
    <t>Corey Dickerson</t>
  </si>
  <si>
    <t>Tyler Saladino</t>
  </si>
  <si>
    <t>Jedd Gyorko</t>
  </si>
  <si>
    <t>ROY-6, GG-5(2B)</t>
  </si>
  <si>
    <t>Andrelton Simmons</t>
  </si>
  <si>
    <t>FBA-1, GG-2(SS)</t>
  </si>
  <si>
    <t>FBA-1, GG-1(SS)</t>
  </si>
  <si>
    <t>MVP-14, FBA-1, GG-1(SS)</t>
  </si>
  <si>
    <t>Adam Duvall</t>
  </si>
  <si>
    <t>FBA-2, GG-3(LF)</t>
  </si>
  <si>
    <t>FBA-7, GG-2(LF)</t>
  </si>
  <si>
    <t>AS, FBA-3, GG-3(LF)</t>
  </si>
  <si>
    <t>Greg Garcia</t>
  </si>
  <si>
    <t>Evan Gattis</t>
  </si>
  <si>
    <t>Kevin Kiermaier</t>
  </si>
  <si>
    <t>FBA-2, GG-1(CF)</t>
  </si>
  <si>
    <t>MVP-17, FBA-1, GG-1(CF)</t>
  </si>
  <si>
    <t>FBA-2, GG-2(RF)</t>
  </si>
  <si>
    <t>Cameron Rupp</t>
  </si>
  <si>
    <t>Kole Calhoun</t>
  </si>
  <si>
    <t>FBA-5, GG-1(RF)</t>
  </si>
  <si>
    <t>FBA-10, GG-3(RF)</t>
  </si>
  <si>
    <t>Adam Eaton</t>
  </si>
  <si>
    <t>FBA-7, GG-3(CF)</t>
  </si>
  <si>
    <t>Matt Szczur</t>
  </si>
  <si>
    <t>Jonathan Schoop</t>
  </si>
  <si>
    <t>FBA-6, GG-6(2B)</t>
  </si>
  <si>
    <t>Aaron Altherr</t>
  </si>
  <si>
    <t>Whit Merrifield</t>
  </si>
  <si>
    <t>AS, FBA-5, GG-5(2B)</t>
  </si>
  <si>
    <t>MVP-17, FBA-8, GG-6(2B)</t>
  </si>
  <si>
    <t>Bryan Holaday</t>
  </si>
  <si>
    <t>Jake Marisnick</t>
  </si>
  <si>
    <t>Jesus Aguilar</t>
  </si>
  <si>
    <t>MVP-16, AS, FBA-7, GG-8(1B)</t>
  </si>
  <si>
    <t>Yasmani Grandal</t>
  </si>
  <si>
    <t>AS, GG-5(C)</t>
  </si>
  <si>
    <t>Delino DeShields</t>
  </si>
  <si>
    <t>GG-4(CF)</t>
  </si>
  <si>
    <t>Ronald Torreyes</t>
  </si>
  <si>
    <t>Gary Sanchez</t>
  </si>
  <si>
    <t>ASE(C)</t>
  </si>
  <si>
    <t>MVP-22, SS(C), AS, GG-11(C)</t>
  </si>
  <si>
    <t>ROY-2</t>
  </si>
  <si>
    <t>Mark Canha</t>
  </si>
  <si>
    <t>Tony Wolters</t>
  </si>
  <si>
    <t>Odubel Herrera</t>
  </si>
  <si>
    <t>AS, GG-3(CF)</t>
  </si>
  <si>
    <t>FBA-9, GG-4(CF)</t>
  </si>
  <si>
    <t>Christian Yelich</t>
  </si>
  <si>
    <t>MVP-19, SS(OF), FBA-6, GG-2(LF)</t>
  </si>
  <si>
    <t>FBA-2, GG-1(LF)</t>
  </si>
  <si>
    <t>Michael A. Taylor</t>
  </si>
  <si>
    <t>FBA-10, GG-3(CF)</t>
  </si>
  <si>
    <t>Manny Machado</t>
  </si>
  <si>
    <t>MVP-4, AS, FBA-3, GG-1(3B)</t>
  </si>
  <si>
    <t>MVP-9, AS, FBA-1, GG-1(3B)</t>
  </si>
  <si>
    <t>Bryce Harper</t>
  </si>
  <si>
    <t>ASE(OF), FBA-9, GG-4(LF)</t>
  </si>
  <si>
    <t>MVP-30, ROY-1, AS, FBA-7</t>
  </si>
  <si>
    <t>Yolmer Sanchez</t>
  </si>
  <si>
    <t>FBA-3, GG-7(2B)</t>
  </si>
  <si>
    <t>GG-10(2B)</t>
  </si>
  <si>
    <t>Willson Contreras</t>
  </si>
  <si>
    <t>ASE(C), GG-5(C)</t>
  </si>
  <si>
    <t>Elias Diaz</t>
  </si>
  <si>
    <t>Nick Castellanos</t>
  </si>
  <si>
    <t>J.T. Realmuto</t>
  </si>
  <si>
    <t>Leonys Martin</t>
  </si>
  <si>
    <t>FBA-5, GG-6(CF)</t>
  </si>
  <si>
    <t>FBA-8, GG-5(CF)</t>
  </si>
  <si>
    <t>Tyler Austin</t>
  </si>
  <si>
    <t>Joc Pederson</t>
  </si>
  <si>
    <t>ROY-6, AS, GG-10(CF)</t>
  </si>
  <si>
    <t>Hanser Alberto</t>
  </si>
  <si>
    <t>Joe Panik</t>
  </si>
  <si>
    <t>FBA-9, GG-1(2B)</t>
  </si>
  <si>
    <t>AS, GG-7(2B)</t>
  </si>
  <si>
    <t>Travis Shaw</t>
  </si>
  <si>
    <t>FBA-4, GG-2(3B)</t>
  </si>
  <si>
    <t>FBA-9, GG-7(3B)</t>
  </si>
  <si>
    <t>Cody Asche</t>
  </si>
  <si>
    <t>Niko Goodrum</t>
  </si>
  <si>
    <t>GG-2(SS)</t>
  </si>
  <si>
    <t>Max Kepler</t>
  </si>
  <si>
    <t>FBA-3, GG-4(RF)</t>
  </si>
  <si>
    <t>FBA-10, GG-10(RF)</t>
  </si>
  <si>
    <t>Nick Ahmed</t>
  </si>
  <si>
    <t>FBA-6, GG-5(SS)</t>
  </si>
  <si>
    <t>FBA-3, GG-4(SS)</t>
  </si>
  <si>
    <t>Eddie Rosario</t>
  </si>
  <si>
    <t>FBA-5, GG-6(LF)</t>
  </si>
  <si>
    <t>ROY-6, FBA-5, GG-5(LF)</t>
  </si>
  <si>
    <t>Austin Barnes</t>
  </si>
  <si>
    <t>Ben Gamel</t>
  </si>
  <si>
    <t>Xander Bogaerts</t>
  </si>
  <si>
    <t>SS(SS), ASE(SS)</t>
  </si>
  <si>
    <t>SS(SS), GG-2(SS)</t>
  </si>
  <si>
    <t>Miguel Sano</t>
  </si>
  <si>
    <t>Maikel Franco</t>
  </si>
  <si>
    <t>GG-10(3B)</t>
  </si>
  <si>
    <t>Rougned Odor</t>
  </si>
  <si>
    <t>GG-11(2B)</t>
  </si>
  <si>
    <t>GG-7(2B)</t>
  </si>
  <si>
    <t>Kevan Smith</t>
  </si>
  <si>
    <t>Cory Spangenberg</t>
  </si>
  <si>
    <t>Jace Peterson</t>
  </si>
  <si>
    <t>Tommy La Stella</t>
  </si>
  <si>
    <t>Ryan Rua</t>
  </si>
  <si>
    <t>Kevin Pillar</t>
  </si>
  <si>
    <t>FBA-3, GG-3(CF)</t>
  </si>
  <si>
    <t>FBA-1, GG-2(CF)</t>
  </si>
  <si>
    <t>Curt Casali</t>
  </si>
  <si>
    <t>FBA-9, GG-4(C)</t>
  </si>
  <si>
    <t>Kolten Wong</t>
  </si>
  <si>
    <t>FBA-8, GG-6(2B)</t>
  </si>
  <si>
    <t>ROY-3, GG-6(2B)</t>
  </si>
  <si>
    <t>Marcus Semien</t>
  </si>
  <si>
    <t>C.J. Cron</t>
  </si>
  <si>
    <t>John Hicks</t>
  </si>
  <si>
    <t>Eugenio Suarez</t>
  </si>
  <si>
    <t>GG-11(3B)</t>
  </si>
  <si>
    <t>Trevor Story</t>
  </si>
  <si>
    <t>MVP-8, SS(SS), AS, GG-5(SS)</t>
  </si>
  <si>
    <t>FBA-5, GG-6(SS)</t>
  </si>
  <si>
    <t>ROY-4, GG-12(SS)</t>
  </si>
  <si>
    <t>Brad Miller</t>
  </si>
  <si>
    <t>George Springer</t>
  </si>
  <si>
    <t>FBA-4, GG-3(RF)</t>
  </si>
  <si>
    <t>Brian Goodwin</t>
  </si>
  <si>
    <t>GG-5(LF)</t>
  </si>
  <si>
    <t>James McCann</t>
  </si>
  <si>
    <t>FBA-8, GG-2(C)</t>
  </si>
  <si>
    <t>Anthony Rendon</t>
  </si>
  <si>
    <t>MVP-5, SS(3B), FBA-8, GG-4(3B)</t>
  </si>
  <si>
    <t>Gregory Polanco</t>
  </si>
  <si>
    <t>GG-7(RF)</t>
  </si>
  <si>
    <t>FBA-8, GG-7(RF)</t>
  </si>
  <si>
    <t>FBA-8, GG-6(RF)</t>
  </si>
  <si>
    <t>Francisco Lindor</t>
  </si>
  <si>
    <t>MVP-6, SS(SS), AS, FBA-3, GG-2(SS)</t>
  </si>
  <si>
    <t>MVP-5, SS(SS), AS, FBA-4, GG-2(SS)</t>
  </si>
  <si>
    <t>MVP-9, AS, FBA-3, GG-1(SS)</t>
  </si>
  <si>
    <t>ROY-2, FBA-5</t>
  </si>
  <si>
    <t>Brandon Nimmo</t>
  </si>
  <si>
    <t>Austin Hedges</t>
  </si>
  <si>
    <t>FBA-3, GG-6(C)</t>
  </si>
  <si>
    <t>FBA-2, GG-5(C)</t>
  </si>
  <si>
    <t>Javier Baez</t>
  </si>
  <si>
    <t>MVP-2, SS(2B), ASE(2B), FBA-1, GG-2(2B)</t>
  </si>
  <si>
    <t>FBA-1, GG-8(SS)</t>
  </si>
  <si>
    <t>LCSMVP, FBA-1, GG-5(2B)</t>
  </si>
  <si>
    <t>Jackie Bradley Jr.</t>
  </si>
  <si>
    <t>ASE(CF), FBA-4, GG-3(CF)</t>
  </si>
  <si>
    <t>FBA-3</t>
  </si>
  <si>
    <t>FBA-2, GG-2(CF)</t>
  </si>
  <si>
    <t>Teoscar Hernandez</t>
  </si>
  <si>
    <t>MVP-11, SS(OF)</t>
  </si>
  <si>
    <t>Nori Aoki</t>
  </si>
  <si>
    <t>FBA-6, GG-5(RF)</t>
  </si>
  <si>
    <t>ROY-5, FBA-9</t>
  </si>
  <si>
    <t>Yoenis Cespedes</t>
  </si>
  <si>
    <t>AS, FBA-3, GG-2(LF)</t>
  </si>
  <si>
    <t>FBA-7, GG-3(LF)</t>
  </si>
  <si>
    <t>MVP-10, ROY-2</t>
  </si>
  <si>
    <t>Josh Bell</t>
  </si>
  <si>
    <t>ROY-3, FBA-9</t>
  </si>
  <si>
    <t>Jorge Polanco</t>
  </si>
  <si>
    <t>MVP-13, ASE(SS)</t>
  </si>
  <si>
    <t>Marco Hernandez</t>
  </si>
  <si>
    <t>Blake Swihart</t>
  </si>
  <si>
    <t>Orlando Arcia</t>
  </si>
  <si>
    <t>FBA-9, GG-4(SS)</t>
  </si>
  <si>
    <t>Mike Zunino</t>
  </si>
  <si>
    <t>Joey Rickard</t>
  </si>
  <si>
    <t>Max Muncy</t>
  </si>
  <si>
    <t>MVP-15, AS, FBA-2</t>
  </si>
  <si>
    <t>MVP-15</t>
  </si>
  <si>
    <t>Jake Lamb</t>
  </si>
  <si>
    <t>Omar Narvaez</t>
  </si>
  <si>
    <t>Luke Maile</t>
  </si>
  <si>
    <t>Tyler Naquin</t>
  </si>
  <si>
    <t>Stephen Piscotty</t>
  </si>
  <si>
    <t>GG-6(RF)</t>
  </si>
  <si>
    <t>Erik Gonzalez</t>
  </si>
  <si>
    <t>Jose Ramirez</t>
  </si>
  <si>
    <t>MVP-3, SS(3B), ASE(3B), FBA-2, GG-3(3B)</t>
  </si>
  <si>
    <t>MVP-17, FBA-10, GG-8(3B)</t>
  </si>
  <si>
    <t>Jesse Winker</t>
  </si>
  <si>
    <t>Jose Peraza</t>
  </si>
  <si>
    <t>Mallex Smith</t>
  </si>
  <si>
    <t>GG-9(CF)</t>
  </si>
  <si>
    <t>Mookie Betts</t>
  </si>
  <si>
    <t>MVP-6, AS, FBA-1, GG-1(RF)</t>
  </si>
  <si>
    <t>MVP-2, SS(OF), ASE(RF), FBA-1, GG-1(RF)</t>
  </si>
  <si>
    <t>MVP-19, FBA-6, GG-9(CF)</t>
  </si>
  <si>
    <t>Ketel Marte</t>
  </si>
  <si>
    <t>FBA-9, GG-5(2B)</t>
  </si>
  <si>
    <t>Carson Kelly</t>
  </si>
  <si>
    <t>GG-10(C)</t>
  </si>
  <si>
    <t>Jeimer Candelario</t>
  </si>
  <si>
    <t>Corey Seager</t>
  </si>
  <si>
    <t>MVP-17, SS(SS), AS, FBA-6, GG-3(SS)</t>
  </si>
  <si>
    <t>MVP-3, SS(SS), ROY-1, AS, GG-6(SS)</t>
  </si>
  <si>
    <t>Jacob Stallings</t>
  </si>
  <si>
    <t>FBA-3, GG-2(C)</t>
  </si>
  <si>
    <t>David Dahl</t>
  </si>
  <si>
    <t>AS, GG-8(LF)</t>
  </si>
  <si>
    <t>Chris Taylor</t>
  </si>
  <si>
    <t>FBA-8, GG-10(SS)</t>
  </si>
  <si>
    <t>LCSMVP, FBA-5, GG-5(LF)</t>
  </si>
  <si>
    <t>Travis Jankowski</t>
  </si>
  <si>
    <t>Adalberto Mondesi</t>
  </si>
  <si>
    <t>FBA-9, GG-6(SS)</t>
  </si>
  <si>
    <t>Kevin Plawecki</t>
  </si>
  <si>
    <t>Joey Wendle</t>
  </si>
  <si>
    <t>ROY-4, FBA-3, GG-5(2B)</t>
  </si>
  <si>
    <t>Devon Travis</t>
  </si>
  <si>
    <t>Addison Russell</t>
  </si>
  <si>
    <t>FBA-2, GG-5(SS)</t>
  </si>
  <si>
    <t>MVP-19, ASE(SS), FBA-4, GG-2(SS)</t>
  </si>
  <si>
    <t>FBA-2, GG-4(2B)</t>
  </si>
  <si>
    <t>Albert Almora Jr.</t>
  </si>
  <si>
    <t>Joey Gallo</t>
  </si>
  <si>
    <t>Daniel Vogelbach</t>
  </si>
  <si>
    <t>Greg Bird</t>
  </si>
  <si>
    <t>Daniel Robertson</t>
  </si>
  <si>
    <t>Carlos Correa</t>
  </si>
  <si>
    <t>MVP-17, ASE(SS), GG-6(SS)</t>
  </si>
  <si>
    <t>MVP-24, ROY-1</t>
  </si>
  <si>
    <t>Jorge Soler</t>
  </si>
  <si>
    <t>Yasiel Puig</t>
  </si>
  <si>
    <t>MVP-19, ASE(OF), GG-7(RF)</t>
  </si>
  <si>
    <t>MVP-15, ROY-2, FBA-8</t>
  </si>
  <si>
    <t>Mitch Haniger</t>
  </si>
  <si>
    <t>MVP-11, AS, FBA-4, GG-5(RF)</t>
  </si>
  <si>
    <t>Wilmer Difo</t>
  </si>
  <si>
    <t>Matt Olson</t>
  </si>
  <si>
    <t>FBA-1, GG-3(1B)</t>
  </si>
  <si>
    <t>MVP-21, FBA-1, GG-1(1B)</t>
  </si>
  <si>
    <t>FBA-1, GG-1(1B)</t>
  </si>
  <si>
    <t>Raimel Tapia</t>
  </si>
  <si>
    <t>Renato Nunez</t>
  </si>
  <si>
    <t>Pedro Severino</t>
  </si>
  <si>
    <t>Anthony Santander</t>
  </si>
  <si>
    <t>FBA-3, GG-3(RF)</t>
  </si>
  <si>
    <t>Nomar Mazara</t>
  </si>
  <si>
    <t>ROY-5, GG-5(RF)</t>
  </si>
  <si>
    <t>Manuel Margot</t>
  </si>
  <si>
    <t>FBA-9, GG-5(CF)</t>
  </si>
  <si>
    <t>ROY-6, GG-4(CF)</t>
  </si>
  <si>
    <t>Luke Voit</t>
  </si>
  <si>
    <t>MVP-9</t>
  </si>
  <si>
    <t>JaCoby Jones</t>
  </si>
  <si>
    <t>FBA-4, GG-5(LF)</t>
  </si>
  <si>
    <t>Pat Valaika</t>
  </si>
  <si>
    <t>Tony Kemp</t>
  </si>
  <si>
    <t>Andrew Knapp</t>
  </si>
  <si>
    <t>Johan Camargo</t>
  </si>
  <si>
    <t>FBA-7, GG-5(3B)</t>
  </si>
  <si>
    <t>Victor Caratini</t>
  </si>
  <si>
    <t>Ryan McMahon</t>
  </si>
  <si>
    <t>Hunter Dozier</t>
  </si>
  <si>
    <t>Trey Mancini</t>
  </si>
  <si>
    <t>Tim Anderson</t>
  </si>
  <si>
    <t>Chad Pinder</t>
  </si>
  <si>
    <t>Adam Frazier</t>
  </si>
  <si>
    <t>FBA-6, GG-3(2B)</t>
  </si>
  <si>
    <t>Garrett Cooper</t>
  </si>
  <si>
    <t>Kris Bryant</t>
  </si>
  <si>
    <t>MVP-7, GG-7(3B)</t>
  </si>
  <si>
    <t>MVP-1, ASE(3B), FBA-3, GG-5(3B)</t>
  </si>
  <si>
    <t>MVP-11, ROY-1, AS, GG-8(3B)</t>
  </si>
  <si>
    <t>Ryon Healy</t>
  </si>
  <si>
    <t>Hunter Renfroe</t>
  </si>
  <si>
    <t>FBA-4, GG-3(LF)</t>
  </si>
  <si>
    <t>J.P. Crawford</t>
  </si>
  <si>
    <t>GG-1(SS)</t>
  </si>
  <si>
    <t>Amed Rosario</t>
  </si>
  <si>
    <t>Aaron Judge</t>
  </si>
  <si>
    <t>MVP-12, ASE(RF), FBA-2, GG-3(RF)</t>
  </si>
  <si>
    <t>MVP-2, SS(LF), ROY-1, ASE(RF), FBA-4, GG-3(RF)</t>
  </si>
  <si>
    <t>Dominic Smith</t>
  </si>
  <si>
    <t>MVP-13</t>
  </si>
  <si>
    <t>Jose Abreu</t>
  </si>
  <si>
    <t>MVP-21</t>
  </si>
  <si>
    <t>MVP-4, SS(1B), ROY-1, AS</t>
  </si>
  <si>
    <t>Aledmys Diaz</t>
  </si>
  <si>
    <t>ROY-5, AS, GG-10(SS)</t>
  </si>
  <si>
    <t>Clint Frazier</t>
  </si>
  <si>
    <t>GG-2(RF)</t>
  </si>
  <si>
    <t>Cody Bellinger</t>
  </si>
  <si>
    <t>MVP-1, SS(OF), ASE(OF), FBA-1, GG-1(RF)</t>
  </si>
  <si>
    <t>LCSMVP, FBA-10, GG-7(1B)</t>
  </si>
  <si>
    <t>MVP-9, ROY-1, AS, FBA-6, GG-5(1B)</t>
  </si>
  <si>
    <t>Austin Slater</t>
  </si>
  <si>
    <t>J.D. Davis</t>
  </si>
  <si>
    <t>Trea Turner</t>
  </si>
  <si>
    <t>GG-11(SS)</t>
  </si>
  <si>
    <t>Michael Conforto</t>
  </si>
  <si>
    <t>GG-9(LF)</t>
  </si>
  <si>
    <t>AS, GG-9(LF)</t>
  </si>
  <si>
    <t>Rhys Hoskins</t>
  </si>
  <si>
    <t>Kyle Schwarber</t>
  </si>
  <si>
    <t>Matt Chapman</t>
  </si>
  <si>
    <t>MVP-6, AS, FBA-1, GG-1(3B)</t>
  </si>
  <si>
    <t>MVP-7, FBA-1, GG-1(3B)</t>
  </si>
  <si>
    <t>Isiah Kiner-Falefa</t>
  </si>
  <si>
    <t>FBA-3, GG-1(3B)</t>
  </si>
  <si>
    <t>GG-5(3B)</t>
  </si>
  <si>
    <t>Ozzie Albies</t>
  </si>
  <si>
    <t>SS(2B), FBA-3, GG-2(2B)</t>
  </si>
  <si>
    <t>AS, FBA-3, GG-4(2B)</t>
  </si>
  <si>
    <t>Colin Moran</t>
  </si>
  <si>
    <t>Gleyber Torres</t>
  </si>
  <si>
    <t>MVP-17, AS, GG-7(SS)</t>
  </si>
  <si>
    <t>ROY-3, AS</t>
  </si>
  <si>
    <t>Yasmany Tomas</t>
  </si>
  <si>
    <t>Jung Ho Kang</t>
  </si>
  <si>
    <t>Yoan Moncada</t>
  </si>
  <si>
    <t>GG-3(3B)</t>
  </si>
  <si>
    <t>Rafael Devers</t>
  </si>
  <si>
    <t>MVP-12, GG-6(3B)</t>
  </si>
  <si>
    <t>JT Riddle</t>
  </si>
  <si>
    <t>Alex Bregman</t>
  </si>
  <si>
    <t>MVP-2, SS(3B), ASE(3B), FBA-4, GG-2(3B)</t>
  </si>
  <si>
    <t>MVP-5, ASMVP, AS, FBA-5, GG-3(3B)</t>
  </si>
  <si>
    <t>Andrew Benintendi</t>
  </si>
  <si>
    <t>FBA-6, GG-2(LF)</t>
  </si>
  <si>
    <t>ROY-2, FBA-6, GG-5(LF)</t>
  </si>
  <si>
    <t>Ian Happ</t>
  </si>
  <si>
    <t>MVP-18</t>
  </si>
  <si>
    <t>Scott Kingery</t>
  </si>
  <si>
    <t>Paul DeJong</t>
  </si>
  <si>
    <t>FBA-7, GG-4(SS)</t>
  </si>
  <si>
    <t>ROY-2, GG-9(SS)</t>
  </si>
  <si>
    <t>Harrison Bader</t>
  </si>
  <si>
    <t>ROY-6, FBA-2, GG-7(CF)</t>
  </si>
  <si>
    <t>Brian Anderson</t>
  </si>
  <si>
    <t>FBA-5, GG-4(3B)</t>
  </si>
  <si>
    <t>ROY-4, GG-7(RF)</t>
  </si>
  <si>
    <t>Dansby Swanson</t>
  </si>
  <si>
    <t>FBA-4, GG-7(SS)</t>
  </si>
  <si>
    <t>Ronald Acuna Jr.</t>
  </si>
  <si>
    <t>MVP-12, SS(OF), GG-3(CF)</t>
  </si>
  <si>
    <t>MVP-5, SS(OF), ASE(OF), GG-4(CF)</t>
  </si>
  <si>
    <t>MVP-12, ROY-1, GG-11(LF)</t>
  </si>
  <si>
    <t>Guillermo Heredia</t>
  </si>
  <si>
    <t>FBA-10, GG-6(LF)</t>
  </si>
  <si>
    <t>Yuli Gurriel</t>
  </si>
  <si>
    <t>FBA-10, GG-2(1B)</t>
  </si>
  <si>
    <t>Shohei Ohtani</t>
  </si>
  <si>
    <t>Juan Soto</t>
  </si>
  <si>
    <t>MVP-5, SS(OF)</t>
  </si>
  <si>
    <t>MVP-9, FBA-10, GG-2(LF)</t>
  </si>
  <si>
    <t>AVG_WAR</t>
  </si>
  <si>
    <t>Avg WAR (CTD)</t>
  </si>
  <si>
    <t>G (CTD,pre-extrap)</t>
  </si>
  <si>
    <t>Midpoint between Extrap &amp; One Year</t>
  </si>
  <si>
    <t>Pro-rated %</t>
  </si>
  <si>
    <t>2020 PA fix</t>
  </si>
  <si>
    <t>2018 Bux only reached 94 PA</t>
  </si>
  <si>
    <t>No alteration to 2020 IL</t>
  </si>
  <si>
    <t>Although finishing year on IL pretty impactful (Ott)</t>
  </si>
  <si>
    <t>Kevin Kiermaier***</t>
  </si>
  <si>
    <t>Max Kepler***</t>
  </si>
  <si>
    <t xml:space="preserve">***Salaries agreed to in ARB process before extensions signed shortly thereafter </t>
  </si>
  <si>
    <t>Kiermaier</t>
  </si>
  <si>
    <t>Kepler</t>
  </si>
  <si>
    <t>Max Kepler**</t>
  </si>
  <si>
    <t>Kevin Kiermaier**</t>
  </si>
  <si>
    <t>Fix Kepler &amp; Kiermaier MERGES</t>
  </si>
  <si>
    <t xml:space="preserve">Rate stats not adjusted per 2020 extrapolation </t>
  </si>
  <si>
    <t>G (Platform)</t>
  </si>
  <si>
    <t>IL (P)</t>
  </si>
  <si>
    <t>AVG (P)</t>
  </si>
  <si>
    <t>R (P)</t>
  </si>
  <si>
    <t>HR (P)</t>
  </si>
  <si>
    <t>RBI (P)</t>
  </si>
  <si>
    <t>PA (P)</t>
  </si>
  <si>
    <t>BB (P)</t>
  </si>
  <si>
    <t>K (P)</t>
  </si>
  <si>
    <t>2B (P)</t>
  </si>
  <si>
    <t>SB (P)</t>
  </si>
  <si>
    <t>DRS (P)</t>
  </si>
  <si>
    <t>WAR avg (CTD)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</si>
  <si>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</si>
  <si>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</si>
  <si>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</si>
  <si>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</si>
  <si>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</si>
  <si>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</si>
  <si>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</si>
  <si>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</si>
  <si>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</si>
  <si>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</si>
  <si>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</si>
  <si>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</si>
  <si>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</si>
  <si>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</si>
  <si>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</si>
  <si>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</si>
  <si>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</si>
  <si>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</si>
  <si>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</si>
  <si>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</si>
  <si>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</si>
  <si>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</si>
  <si>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</si>
  <si>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</si>
  <si>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All-Star (P)</t>
  </si>
  <si>
    <t>All-Star</t>
  </si>
  <si>
    <t>All-Star (CTD)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</si>
</sst>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.000"/>
    <numFmt numFmtId="165" formatCode="0.0"/>
    <numFmt numFmtId="166" formatCode="&quot;$&quot;#,##0"/>
    <numFmt numFmtId="167" formatCode="0.000"/>
  </numFmts>
  <fonts count="7">
    <font>
      <sz val="10"/>
      <color rgb="FF333333"/>
      <name val="Arial Dark"/>
    </font>
    <font>
      <sz val="10"/>
      <color rgb="FF333333"/>
      <name val="Arial Dark"/>
    </font>
    <font>
      <b/>
      <sz val="10"/>
      <color rgb="FF333333"/>
      <name val="Arial Dark"/>
    </font>
    <font>
      <u/>
      <sz val="10"/>
      <color theme="10"/>
      <name val="Arial Dark"/>
    </font>
    <font>
      <i/>
      <sz val="10"/>
      <color rgb="FF333333"/>
      <name val="Arial Dark"/>
    </font>
    <font>
      <sz val="8"/>
      <name val="Arial Dark"/>
    </font>
    <font>
      <sz val="12"/>
      <color rgb="FF07376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FFB5B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0" fillId="0" borderId="0" xfId="0" applyNumberFormat="1"/>
    <xf numFmtId="166" fontId="0" fillId="0" borderId="0" xfId="0" applyNumberFormat="1" applyBorder="1"/>
    <xf numFmtId="166" fontId="0" fillId="0" borderId="1" xfId="0" applyNumberFormat="1" applyBorder="1"/>
    <xf numFmtId="166" fontId="0" fillId="0" borderId="0" xfId="1" applyNumberFormat="1" applyFont="1" applyAlignment="1">
      <alignment horizontal="right" vertical="center"/>
    </xf>
    <xf numFmtId="166" fontId="0" fillId="0" borderId="0" xfId="1" applyNumberFormat="1" applyFont="1" applyBorder="1" applyAlignment="1">
      <alignment horizontal="right" vertical="center"/>
    </xf>
    <xf numFmtId="166" fontId="0" fillId="0" borderId="1" xfId="1" applyNumberFormat="1" applyFont="1" applyBorder="1" applyAlignment="1">
      <alignment horizontal="right" vertical="center"/>
    </xf>
    <xf numFmtId="166" fontId="0" fillId="0" borderId="0" xfId="1" applyNumberFormat="1" applyFont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0" xfId="0" applyFill="1"/>
    <xf numFmtId="166" fontId="0" fillId="9" borderId="0" xfId="0" applyNumberFormat="1" applyFill="1"/>
    <xf numFmtId="0" fontId="3" fillId="0" borderId="0" xfId="2" applyNumberFormat="1" applyAlignment="1">
      <alignment horizontal="right"/>
    </xf>
    <xf numFmtId="0" fontId="0" fillId="0" borderId="0" xfId="0" applyFill="1" applyBorder="1" applyAlignment="1">
      <alignment horizontal="center" vertical="center"/>
    </xf>
    <xf numFmtId="166" fontId="0" fillId="0" borderId="0" xfId="0" applyNumberForma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6" fontId="0" fillId="9" borderId="0" xfId="0" applyNumberFormat="1" applyFill="1" applyBorder="1"/>
    <xf numFmtId="0" fontId="3" fillId="0" borderId="1" xfId="2" applyNumberFormat="1" applyBorder="1" applyAlignment="1">
      <alignment horizontal="right"/>
    </xf>
    <xf numFmtId="0" fontId="0" fillId="6" borderId="1" xfId="0" applyFill="1" applyBorder="1"/>
    <xf numFmtId="0" fontId="0" fillId="0" borderId="0" xfId="0" applyFill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4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Continuous"/>
    </xf>
    <xf numFmtId="0" fontId="0" fillId="10" borderId="0" xfId="0" applyFill="1" applyBorder="1" applyAlignment="1"/>
    <xf numFmtId="0" fontId="0" fillId="3" borderId="0" xfId="0" applyFill="1" applyBorder="1" applyAlignment="1"/>
    <xf numFmtId="0" fontId="2" fillId="8" borderId="2" xfId="0" applyFont="1" applyFill="1" applyBorder="1" applyAlignment="1">
      <alignment horizontal="center" vertical="center"/>
    </xf>
    <xf numFmtId="0" fontId="0" fillId="10" borderId="10" xfId="0" applyFill="1" applyBorder="1" applyAlignment="1"/>
    <xf numFmtId="165" fontId="0" fillId="0" borderId="0" xfId="0" applyNumberFormat="1" applyFill="1" applyBorder="1" applyAlignment="1"/>
    <xf numFmtId="0" fontId="2" fillId="8" borderId="0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165" fontId="0" fillId="10" borderId="0" xfId="0" applyNumberFormat="1" applyFill="1" applyBorder="1" applyAlignment="1"/>
    <xf numFmtId="165" fontId="0" fillId="10" borderId="10" xfId="0" applyNumberFormat="1" applyFill="1" applyBorder="1" applyAlignment="1"/>
    <xf numFmtId="3" fontId="0" fillId="0" borderId="8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6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B5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lbtraderumors.com/arbtracker2019" TargetMode="External"/><Relationship Id="rId1" Type="http://schemas.openxmlformats.org/officeDocument/2006/relationships/hyperlink" Target="https://www.mlbtraderumors.com/arbtracker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1AD0-3BA4-F148-BC3B-9D8F7EB828DB}">
  <dimension ref="A1:I31"/>
  <sheetViews>
    <sheetView tabSelected="1" workbookViewId="0">
      <selection activeCell="F7" sqref="F7"/>
    </sheetView>
  </sheetViews>
  <sheetFormatPr baseColWidth="10" defaultRowHeight="13"/>
  <sheetData>
    <row r="1" spans="1:9">
      <c r="A1" t="s">
        <v>902</v>
      </c>
    </row>
    <row r="2" spans="1:9" ht="14" thickBot="1"/>
    <row r="3" spans="1:9">
      <c r="A3" s="74" t="s">
        <v>903</v>
      </c>
      <c r="B3" s="74"/>
    </row>
    <row r="4" spans="1:9" ht="16">
      <c r="A4" s="71" t="s">
        <v>904</v>
      </c>
      <c r="B4" s="71">
        <v>0.85673135403463174</v>
      </c>
      <c r="E4" s="86"/>
    </row>
    <row r="5" spans="1:9">
      <c r="A5" s="71" t="s">
        <v>905</v>
      </c>
      <c r="B5" s="71">
        <v>0.73398861298601348</v>
      </c>
    </row>
    <row r="6" spans="1:9" ht="16">
      <c r="A6" s="71" t="s">
        <v>906</v>
      </c>
      <c r="B6" s="71">
        <v>0.72277126534084535</v>
      </c>
      <c r="E6" s="86"/>
    </row>
    <row r="7" spans="1:9">
      <c r="A7" s="71" t="s">
        <v>907</v>
      </c>
      <c r="B7" s="71">
        <v>847748.7380841634</v>
      </c>
    </row>
    <row r="8" spans="1:9" ht="14" thickBot="1">
      <c r="A8" s="72" t="s">
        <v>908</v>
      </c>
      <c r="B8" s="72">
        <v>347</v>
      </c>
    </row>
    <row r="10" spans="1:9" ht="14" thickBot="1">
      <c r="A10" t="s">
        <v>909</v>
      </c>
    </row>
    <row r="11" spans="1:9">
      <c r="A11" s="73"/>
      <c r="B11" s="73" t="s">
        <v>914</v>
      </c>
      <c r="C11" s="73" t="s">
        <v>915</v>
      </c>
      <c r="D11" s="73" t="s">
        <v>916</v>
      </c>
      <c r="E11" s="73" t="s">
        <v>917</v>
      </c>
      <c r="F11" s="73" t="s">
        <v>918</v>
      </c>
    </row>
    <row r="12" spans="1:9">
      <c r="A12" s="71" t="s">
        <v>910</v>
      </c>
      <c r="B12" s="71">
        <v>14</v>
      </c>
      <c r="C12" s="71">
        <v>658357037619584.75</v>
      </c>
      <c r="D12" s="71">
        <v>47025502687113.195</v>
      </c>
      <c r="E12" s="71">
        <v>65.433348078694905</v>
      </c>
      <c r="F12" s="71">
        <v>1.7815842203273157E-86</v>
      </c>
    </row>
    <row r="13" spans="1:9">
      <c r="A13" s="71" t="s">
        <v>911</v>
      </c>
      <c r="B13" s="71">
        <v>332</v>
      </c>
      <c r="C13" s="71">
        <v>238601070410532.75</v>
      </c>
      <c r="D13" s="71">
        <v>718677922923.29138</v>
      </c>
      <c r="E13" s="71"/>
      <c r="F13" s="71"/>
    </row>
    <row r="14" spans="1:9" ht="14" thickBot="1">
      <c r="A14" s="72" t="s">
        <v>912</v>
      </c>
      <c r="B14" s="72">
        <v>346</v>
      </c>
      <c r="C14" s="72">
        <v>896958108030117.5</v>
      </c>
      <c r="D14" s="72"/>
      <c r="E14" s="72"/>
      <c r="F14" s="72"/>
    </row>
    <row r="15" spans="1:9" ht="14" thickBot="1"/>
    <row r="16" spans="1:9">
      <c r="A16" s="73"/>
      <c r="B16" s="73" t="s">
        <v>919</v>
      </c>
      <c r="C16" s="73" t="s">
        <v>907</v>
      </c>
      <c r="D16" s="73" t="s">
        <v>920</v>
      </c>
      <c r="E16" s="73" t="s">
        <v>921</v>
      </c>
      <c r="F16" s="73" t="s">
        <v>922</v>
      </c>
      <c r="G16" s="73" t="s">
        <v>923</v>
      </c>
      <c r="H16" s="73" t="s">
        <v>924</v>
      </c>
      <c r="I16" s="73" t="s">
        <v>925</v>
      </c>
    </row>
    <row r="17" spans="1:9">
      <c r="A17" s="71" t="s">
        <v>913</v>
      </c>
      <c r="B17" s="79">
        <v>174643.70542203478</v>
      </c>
      <c r="C17" s="71">
        <v>574878.31349449197</v>
      </c>
      <c r="D17" s="71">
        <v>0.3037924745507174</v>
      </c>
      <c r="E17" s="71">
        <v>0.76147630102204777</v>
      </c>
      <c r="F17" s="71">
        <v>-956219.57840051269</v>
      </c>
      <c r="G17" s="71">
        <v>1305506.9892445821</v>
      </c>
      <c r="H17" s="71">
        <v>-956219.57840051269</v>
      </c>
      <c r="I17" s="71">
        <v>1305506.9892445821</v>
      </c>
    </row>
    <row r="18" spans="1:9">
      <c r="A18" s="24" t="s">
        <v>889</v>
      </c>
      <c r="B18" s="79">
        <v>416.39517329764692</v>
      </c>
      <c r="C18" s="71">
        <v>1814.7239798896931</v>
      </c>
      <c r="D18" s="71">
        <v>0.22945372294190836</v>
      </c>
      <c r="E18" s="76">
        <v>0.81865757685193308</v>
      </c>
      <c r="F18" s="71">
        <v>-3153.4119858121098</v>
      </c>
      <c r="G18" s="71">
        <v>3986.2023324074039</v>
      </c>
      <c r="H18" s="71">
        <v>-3153.4119858121098</v>
      </c>
      <c r="I18" s="71">
        <v>3986.2023324074039</v>
      </c>
    </row>
    <row r="19" spans="1:9">
      <c r="A19" s="77" t="s">
        <v>890</v>
      </c>
      <c r="B19" s="79">
        <v>7720.3336582578368</v>
      </c>
      <c r="C19" s="71">
        <v>1843.1982282231209</v>
      </c>
      <c r="D19" s="71">
        <v>4.1885531029944563</v>
      </c>
      <c r="E19" s="75">
        <v>3.6016925475902289E-5</v>
      </c>
      <c r="F19" s="71">
        <v>4094.5138070376697</v>
      </c>
      <c r="G19" s="71">
        <v>11346.153509478005</v>
      </c>
      <c r="H19" s="71">
        <v>4094.5138070376697</v>
      </c>
      <c r="I19" s="71">
        <v>11346.153509478005</v>
      </c>
    </row>
    <row r="20" spans="1:9">
      <c r="A20" s="24" t="s">
        <v>891</v>
      </c>
      <c r="B20" s="79">
        <v>-981844.85734468885</v>
      </c>
      <c r="C20" s="71">
        <v>2352660.2490316532</v>
      </c>
      <c r="D20" s="71">
        <v>-0.41733389160156587</v>
      </c>
      <c r="E20" s="76">
        <v>0.6767039426244037</v>
      </c>
      <c r="F20" s="71">
        <v>-5609845.3097642567</v>
      </c>
      <c r="G20" s="71">
        <v>3646155.595074879</v>
      </c>
      <c r="H20" s="71">
        <v>-5609845.3097642567</v>
      </c>
      <c r="I20" s="71">
        <v>3646155.595074879</v>
      </c>
    </row>
    <row r="21" spans="1:9">
      <c r="A21" s="24" t="s">
        <v>892</v>
      </c>
      <c r="B21" s="82">
        <v>12086.25079821942</v>
      </c>
      <c r="C21" s="71">
        <v>6812.6329322478823</v>
      </c>
      <c r="D21" s="71">
        <v>1.7740939396585786</v>
      </c>
      <c r="E21" s="75">
        <v>7.6964071990211297E-2</v>
      </c>
      <c r="F21" s="71">
        <v>-1315.1182713641811</v>
      </c>
      <c r="G21" s="71">
        <v>25487.61986780302</v>
      </c>
      <c r="H21" s="71">
        <v>-1315.1182713641811</v>
      </c>
      <c r="I21" s="71">
        <v>25487.61986780302</v>
      </c>
    </row>
    <row r="22" spans="1:9">
      <c r="A22" s="24" t="s">
        <v>893</v>
      </c>
      <c r="B22" s="82">
        <v>68368.108491782652</v>
      </c>
      <c r="C22" s="71">
        <v>14081.48511608875</v>
      </c>
      <c r="D22" s="71">
        <v>4.8551774140405772</v>
      </c>
      <c r="E22" s="75">
        <v>1.8552183747529174E-6</v>
      </c>
      <c r="F22" s="71">
        <v>40667.925469256748</v>
      </c>
      <c r="G22" s="71">
        <v>96068.291514308556</v>
      </c>
      <c r="H22" s="71">
        <v>40667.925469256748</v>
      </c>
      <c r="I22" s="71">
        <v>96068.291514308556</v>
      </c>
    </row>
    <row r="23" spans="1:9">
      <c r="A23" s="24" t="s">
        <v>894</v>
      </c>
      <c r="B23" s="79">
        <v>3802.5832947789863</v>
      </c>
      <c r="C23" s="71">
        <v>6342.1494486988686</v>
      </c>
      <c r="D23" s="71">
        <v>0.59957327173346731</v>
      </c>
      <c r="E23" s="76">
        <v>0.54919961845392229</v>
      </c>
      <c r="F23" s="71">
        <v>-8673.2812207080424</v>
      </c>
      <c r="G23" s="71">
        <v>16278.447810266014</v>
      </c>
      <c r="H23" s="71">
        <v>-8673.2812207080424</v>
      </c>
      <c r="I23" s="71">
        <v>16278.447810266014</v>
      </c>
    </row>
    <row r="24" spans="1:9">
      <c r="A24" s="24" t="s">
        <v>895</v>
      </c>
      <c r="B24" s="79">
        <v>-222.91173029126821</v>
      </c>
      <c r="C24" s="71">
        <v>1123.0458846011431</v>
      </c>
      <c r="D24" s="71">
        <v>-0.19848853314701093</v>
      </c>
      <c r="E24" s="76">
        <v>0.84278434401430058</v>
      </c>
      <c r="F24" s="71">
        <v>-2432.0946601942492</v>
      </c>
      <c r="G24" s="71">
        <v>1986.2711996117127</v>
      </c>
      <c r="H24" s="71">
        <v>-2432.0946601942492</v>
      </c>
      <c r="I24" s="71">
        <v>1986.2711996117127</v>
      </c>
    </row>
    <row r="25" spans="1:9">
      <c r="A25" s="24" t="s">
        <v>896</v>
      </c>
      <c r="B25" s="82">
        <v>22118.351913456172</v>
      </c>
      <c r="C25" s="71">
        <v>4057.0215821161514</v>
      </c>
      <c r="D25" s="71">
        <v>5.4518694233613596</v>
      </c>
      <c r="E25" s="75">
        <v>9.7435419614493257E-8</v>
      </c>
      <c r="F25" s="71">
        <v>14137.642533409649</v>
      </c>
      <c r="G25" s="71">
        <v>30099.061293502695</v>
      </c>
      <c r="H25" s="71">
        <v>14137.642533409649</v>
      </c>
      <c r="I25" s="71">
        <v>30099.061293502695</v>
      </c>
    </row>
    <row r="26" spans="1:9">
      <c r="A26" s="24" t="s">
        <v>897</v>
      </c>
      <c r="B26" s="79">
        <v>-8504.7527586349534</v>
      </c>
      <c r="C26" s="71">
        <v>2356.4966571774089</v>
      </c>
      <c r="D26" s="71">
        <v>-3.6090663369842724</v>
      </c>
      <c r="E26" s="75">
        <v>3.5464614747283247E-4</v>
      </c>
      <c r="F26" s="71">
        <v>-13140.299944009919</v>
      </c>
      <c r="G26" s="71">
        <v>-3869.2055732599865</v>
      </c>
      <c r="H26" s="71">
        <v>-13140.299944009919</v>
      </c>
      <c r="I26" s="71">
        <v>-3869.2055732599865</v>
      </c>
    </row>
    <row r="27" spans="1:9">
      <c r="A27" s="24" t="s">
        <v>898</v>
      </c>
      <c r="B27" s="82">
        <v>27381.289749980093</v>
      </c>
      <c r="C27" s="71">
        <v>9239.9046020578735</v>
      </c>
      <c r="D27" s="71">
        <v>2.9633736417453753</v>
      </c>
      <c r="E27" s="75">
        <v>3.2626578545802416E-3</v>
      </c>
      <c r="F27" s="71">
        <v>9205.1494865322384</v>
      </c>
      <c r="G27" s="71">
        <v>45557.430013427947</v>
      </c>
      <c r="H27" s="71">
        <v>9205.1494865322384</v>
      </c>
      <c r="I27" s="71">
        <v>45557.430013427947</v>
      </c>
    </row>
    <row r="28" spans="1:9">
      <c r="A28" s="24" t="s">
        <v>899</v>
      </c>
      <c r="B28" s="79">
        <v>7872.4482852879801</v>
      </c>
      <c r="C28" s="71">
        <v>6503.7935971986044</v>
      </c>
      <c r="D28" s="71">
        <v>1.2104394408640058</v>
      </c>
      <c r="E28" s="76">
        <v>0.226971353475031</v>
      </c>
      <c r="F28" s="71">
        <v>-4921.3921014263824</v>
      </c>
      <c r="G28" s="71">
        <v>20666.288672002342</v>
      </c>
      <c r="H28" s="71">
        <v>-4921.3921014263824</v>
      </c>
      <c r="I28" s="71">
        <v>20666.288672002342</v>
      </c>
    </row>
    <row r="29" spans="1:9">
      <c r="A29" s="44" t="s">
        <v>900</v>
      </c>
      <c r="B29" s="79">
        <v>13944.387548803965</v>
      </c>
      <c r="C29" s="71">
        <v>7171.6207716809013</v>
      </c>
      <c r="D29" s="71">
        <v>1.9443843996697621</v>
      </c>
      <c r="E29" s="76">
        <v>5.2693434997104223E-2</v>
      </c>
      <c r="F29" s="71">
        <v>-163.15908466416295</v>
      </c>
      <c r="G29" s="71">
        <v>28051.934182272093</v>
      </c>
      <c r="H29" s="71">
        <v>-163.15908466416295</v>
      </c>
      <c r="I29" s="71">
        <v>28051.934182272093</v>
      </c>
    </row>
    <row r="30" spans="1:9">
      <c r="A30" s="80" t="s">
        <v>871</v>
      </c>
      <c r="B30" s="82">
        <v>22405.78247767987</v>
      </c>
      <c r="C30" s="71">
        <v>63386.380558591387</v>
      </c>
      <c r="D30" s="71">
        <v>0.35347944274825754</v>
      </c>
      <c r="E30" s="76">
        <v>0.72395338721141622</v>
      </c>
      <c r="F30" s="71">
        <v>-102283.78883766098</v>
      </c>
      <c r="G30" s="71">
        <v>147095.35379302071</v>
      </c>
      <c r="H30" s="71">
        <v>-102283.78883766098</v>
      </c>
      <c r="I30" s="71">
        <v>147095.35379302071</v>
      </c>
    </row>
    <row r="31" spans="1:9" ht="14" thickBot="1">
      <c r="A31" s="80" t="s">
        <v>927</v>
      </c>
      <c r="B31" s="83">
        <v>636551.01953752793</v>
      </c>
      <c r="C31" s="72">
        <v>194446.25570177237</v>
      </c>
      <c r="D31" s="72">
        <v>3.2736604633509834</v>
      </c>
      <c r="E31" s="78">
        <v>1.1734497445010884E-3</v>
      </c>
      <c r="F31" s="72">
        <v>254048.97329881234</v>
      </c>
      <c r="G31" s="72">
        <v>1019053.0657762436</v>
      </c>
      <c r="H31" s="72">
        <v>254048.97329881234</v>
      </c>
      <c r="I31" s="72">
        <v>1019053.0657762436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BC90-D123-854C-8F6B-8366623EBA9F}">
  <dimension ref="A1:I31"/>
  <sheetViews>
    <sheetView workbookViewId="0">
      <selection activeCell="E23" sqref="E23:E25"/>
    </sheetView>
  </sheetViews>
  <sheetFormatPr baseColWidth="10" defaultRowHeight="13"/>
  <cols>
    <col min="1" max="1" width="12.6640625" customWidth="1"/>
  </cols>
  <sheetData>
    <row r="1" spans="1:9">
      <c r="A1" t="s">
        <v>902</v>
      </c>
    </row>
    <row r="2" spans="1:9" ht="14" thickBot="1"/>
    <row r="3" spans="1:9">
      <c r="A3" s="74" t="s">
        <v>903</v>
      </c>
      <c r="B3" s="74"/>
    </row>
    <row r="4" spans="1:9">
      <c r="A4" s="71" t="s">
        <v>904</v>
      </c>
      <c r="B4" s="71">
        <v>0.91912064499717183</v>
      </c>
    </row>
    <row r="5" spans="1:9">
      <c r="A5" s="71" t="s">
        <v>905</v>
      </c>
      <c r="B5" s="71">
        <v>0.84478276006001718</v>
      </c>
    </row>
    <row r="6" spans="1:9">
      <c r="A6" s="71" t="s">
        <v>906</v>
      </c>
      <c r="B6" s="75">
        <v>0.83823745476134315</v>
      </c>
    </row>
    <row r="7" spans="1:9">
      <c r="A7" s="71" t="s">
        <v>907</v>
      </c>
      <c r="B7" s="71">
        <v>647570.44057980436</v>
      </c>
    </row>
    <row r="8" spans="1:9" ht="14" thickBot="1">
      <c r="A8" s="72" t="s">
        <v>908</v>
      </c>
      <c r="B8" s="72">
        <v>347</v>
      </c>
    </row>
    <row r="10" spans="1:9" ht="14" thickBot="1">
      <c r="A10" t="s">
        <v>909</v>
      </c>
    </row>
    <row r="11" spans="1:9">
      <c r="A11" s="73"/>
      <c r="B11" s="73" t="s">
        <v>914</v>
      </c>
      <c r="C11" s="73" t="s">
        <v>915</v>
      </c>
      <c r="D11" s="73" t="s">
        <v>916</v>
      </c>
      <c r="E11" s="73" t="s">
        <v>917</v>
      </c>
      <c r="F11" s="73" t="s">
        <v>918</v>
      </c>
    </row>
    <row r="12" spans="1:9">
      <c r="A12" s="71" t="s">
        <v>910</v>
      </c>
      <c r="B12" s="71">
        <v>14</v>
      </c>
      <c r="C12" s="71">
        <v>757734746159893.75</v>
      </c>
      <c r="D12" s="71">
        <v>54123910439992.414</v>
      </c>
      <c r="E12" s="71">
        <v>129.06697571940057</v>
      </c>
      <c r="F12" s="75">
        <v>5.9831462263026959E-125</v>
      </c>
    </row>
    <row r="13" spans="1:9">
      <c r="A13" s="71" t="s">
        <v>911</v>
      </c>
      <c r="B13" s="71">
        <v>332</v>
      </c>
      <c r="C13" s="71">
        <v>139223361870223.7</v>
      </c>
      <c r="D13" s="71">
        <v>419347475512.72198</v>
      </c>
      <c r="E13" s="71"/>
      <c r="F13" s="71"/>
    </row>
    <row r="14" spans="1:9" ht="14" thickBot="1">
      <c r="A14" s="72" t="s">
        <v>912</v>
      </c>
      <c r="B14" s="72">
        <v>346</v>
      </c>
      <c r="C14" s="72">
        <v>896958108030117.5</v>
      </c>
      <c r="D14" s="72"/>
      <c r="E14" s="72"/>
      <c r="F14" s="72"/>
    </row>
    <row r="15" spans="1:9" ht="14" thickBot="1"/>
    <row r="16" spans="1:9">
      <c r="A16" s="73"/>
      <c r="B16" s="73" t="s">
        <v>919</v>
      </c>
      <c r="C16" s="73" t="s">
        <v>907</v>
      </c>
      <c r="D16" s="73" t="s">
        <v>920</v>
      </c>
      <c r="E16" s="73" t="s">
        <v>921</v>
      </c>
      <c r="F16" s="73" t="s">
        <v>922</v>
      </c>
      <c r="G16" s="73" t="s">
        <v>923</v>
      </c>
      <c r="H16" s="73" t="s">
        <v>924</v>
      </c>
      <c r="I16" s="73" t="s">
        <v>925</v>
      </c>
    </row>
    <row r="17" spans="1:9">
      <c r="A17" s="71" t="s">
        <v>913</v>
      </c>
      <c r="B17" s="79">
        <v>-1592252.4058206019</v>
      </c>
      <c r="C17" s="71">
        <v>617699.25182018266</v>
      </c>
      <c r="D17" s="71">
        <v>-2.5777146420830044</v>
      </c>
      <c r="E17" s="75">
        <v>1.0376381165263281E-2</v>
      </c>
      <c r="F17" s="71">
        <v>-2807350.2585852202</v>
      </c>
      <c r="G17" s="71">
        <v>-377154.5530559835</v>
      </c>
      <c r="H17" s="71">
        <v>-2807350.2585852202</v>
      </c>
      <c r="I17" s="71">
        <v>-377154.5530559835</v>
      </c>
    </row>
    <row r="18" spans="1:9">
      <c r="A18" s="24" t="s">
        <v>4</v>
      </c>
      <c r="B18" s="79">
        <v>-5971.7961855795693</v>
      </c>
      <c r="C18" s="71">
        <v>1169.6579687873043</v>
      </c>
      <c r="D18" s="71">
        <v>-5.1055918438884307</v>
      </c>
      <c r="E18" s="75">
        <v>5.5665894804326745E-7</v>
      </c>
      <c r="F18" s="71">
        <v>-8272.6713803518887</v>
      </c>
      <c r="G18" s="71">
        <v>-3670.9209908072503</v>
      </c>
      <c r="H18" s="71">
        <v>-8272.6713803518887</v>
      </c>
      <c r="I18" s="71">
        <v>-3670.9209908072503</v>
      </c>
    </row>
    <row r="19" spans="1:9">
      <c r="A19" s="77" t="s">
        <v>20</v>
      </c>
      <c r="B19" s="79">
        <v>-3140.6050644769957</v>
      </c>
      <c r="C19" s="71">
        <v>656.7509332205974</v>
      </c>
      <c r="D19" s="71">
        <v>-4.7820336532694219</v>
      </c>
      <c r="E19" s="75">
        <v>2.6130432062746962E-6</v>
      </c>
      <c r="F19" s="71">
        <v>-4432.5228487481936</v>
      </c>
      <c r="G19" s="71">
        <v>-1848.6872802057976</v>
      </c>
      <c r="H19" s="71">
        <v>-4432.5228487481936</v>
      </c>
      <c r="I19" s="71">
        <v>-1848.6872802057976</v>
      </c>
    </row>
    <row r="20" spans="1:9">
      <c r="A20" s="24" t="s">
        <v>5</v>
      </c>
      <c r="B20" s="79">
        <v>12270255.383990722</v>
      </c>
      <c r="C20" s="71">
        <v>2620209.2289472432</v>
      </c>
      <c r="D20" s="71">
        <v>4.6829296105184346</v>
      </c>
      <c r="E20" s="75">
        <v>4.12866919306289E-6</v>
      </c>
      <c r="F20" s="71">
        <v>7115949.9537897715</v>
      </c>
      <c r="G20" s="71">
        <v>17424560.814191673</v>
      </c>
      <c r="H20" s="71">
        <v>7115949.9537897715</v>
      </c>
      <c r="I20" s="71">
        <v>17424560.814191673</v>
      </c>
    </row>
    <row r="21" spans="1:9">
      <c r="A21" s="24" t="s">
        <v>6</v>
      </c>
      <c r="B21" s="79">
        <v>6008.2077125937058</v>
      </c>
      <c r="C21" s="71">
        <v>2406.1010338895921</v>
      </c>
      <c r="D21" s="71">
        <v>2.4970720796711992</v>
      </c>
      <c r="E21" s="75">
        <v>1.3006277072529809E-2</v>
      </c>
      <c r="F21" s="71">
        <v>1275.0820188215048</v>
      </c>
      <c r="G21" s="71">
        <v>10741.333406365906</v>
      </c>
      <c r="H21" s="71">
        <v>1275.0820188215048</v>
      </c>
      <c r="I21" s="71">
        <v>10741.333406365906</v>
      </c>
    </row>
    <row r="22" spans="1:9">
      <c r="A22" s="24" t="s">
        <v>7</v>
      </c>
      <c r="B22" s="82">
        <v>29107.445514772651</v>
      </c>
      <c r="C22" s="71">
        <v>5357.1636717439687</v>
      </c>
      <c r="D22" s="71">
        <v>5.433368718655748</v>
      </c>
      <c r="E22" s="75">
        <v>1.0718511573276952E-7</v>
      </c>
      <c r="F22" s="71">
        <v>18569.18105150327</v>
      </c>
      <c r="G22" s="71">
        <v>39645.709978042032</v>
      </c>
      <c r="H22" s="71">
        <v>18569.18105150327</v>
      </c>
      <c r="I22" s="71">
        <v>39645.709978042032</v>
      </c>
    </row>
    <row r="23" spans="1:9">
      <c r="A23" s="24" t="s">
        <v>8</v>
      </c>
      <c r="B23" s="79">
        <v>2071.9116448408054</v>
      </c>
      <c r="C23" s="71">
        <v>2541.3895910478691</v>
      </c>
      <c r="D23" s="71">
        <v>0.81526722708678134</v>
      </c>
      <c r="E23" s="76">
        <v>0.41550382905384442</v>
      </c>
      <c r="F23" s="71">
        <v>-2927.3449124903832</v>
      </c>
      <c r="G23" s="71">
        <v>7071.1682021719935</v>
      </c>
      <c r="H23" s="71">
        <v>-2927.3449124903832</v>
      </c>
      <c r="I23" s="71">
        <v>7071.1682021719935</v>
      </c>
    </row>
    <row r="24" spans="1:9">
      <c r="A24" s="24" t="s">
        <v>22</v>
      </c>
      <c r="B24" s="79">
        <v>575.97687188852092</v>
      </c>
      <c r="C24" s="71">
        <v>403.20237076611477</v>
      </c>
      <c r="D24" s="71">
        <v>1.4285056677472447</v>
      </c>
      <c r="E24" s="76">
        <v>0.15408645070862964</v>
      </c>
      <c r="F24" s="71">
        <v>-217.1766465977413</v>
      </c>
      <c r="G24" s="71">
        <v>1369.130390374783</v>
      </c>
      <c r="H24" s="71">
        <v>-217.1766465977413</v>
      </c>
      <c r="I24" s="71">
        <v>1369.130390374783</v>
      </c>
    </row>
    <row r="25" spans="1:9">
      <c r="A25" s="24" t="s">
        <v>24</v>
      </c>
      <c r="B25" s="79">
        <v>2235.0625389009901</v>
      </c>
      <c r="C25" s="71">
        <v>1274.6661554933985</v>
      </c>
      <c r="D25" s="71">
        <v>1.753449347712414</v>
      </c>
      <c r="E25" s="76">
        <v>8.0447719802747605E-2</v>
      </c>
      <c r="F25" s="71">
        <v>-272.37794118338752</v>
      </c>
      <c r="G25" s="71">
        <v>4742.5030189853678</v>
      </c>
      <c r="H25" s="71">
        <v>-272.37794118338752</v>
      </c>
      <c r="I25" s="71">
        <v>4742.5030189853678</v>
      </c>
    </row>
    <row r="26" spans="1:9">
      <c r="A26" s="24" t="s">
        <v>36</v>
      </c>
      <c r="B26" s="79">
        <v>-2007.4408829845902</v>
      </c>
      <c r="C26" s="71">
        <v>730.9679581872773</v>
      </c>
      <c r="D26" s="71">
        <v>-2.7462775358345799</v>
      </c>
      <c r="E26" s="75">
        <v>6.3561767192250943E-3</v>
      </c>
      <c r="F26" s="71">
        <v>-3445.3535788731383</v>
      </c>
      <c r="G26" s="71">
        <v>-569.52818709604207</v>
      </c>
      <c r="H26" s="71">
        <v>-3445.3535788731383</v>
      </c>
      <c r="I26" s="71">
        <v>-569.52818709604207</v>
      </c>
    </row>
    <row r="27" spans="1:9">
      <c r="A27" s="24" t="s">
        <v>26</v>
      </c>
      <c r="B27" s="79">
        <v>1300.844601183949</v>
      </c>
      <c r="C27" s="71">
        <v>3954.0726083062846</v>
      </c>
      <c r="D27" s="71">
        <v>0.32898854675841727</v>
      </c>
      <c r="E27" s="76">
        <v>0.74237177558515355</v>
      </c>
      <c r="F27" s="71">
        <v>-6477.3502434279317</v>
      </c>
      <c r="G27" s="71">
        <v>9079.03944579583</v>
      </c>
      <c r="H27" s="71">
        <v>-6477.3502434279317</v>
      </c>
      <c r="I27" s="71">
        <v>9079.03944579583</v>
      </c>
    </row>
    <row r="28" spans="1:9">
      <c r="A28" s="24" t="s">
        <v>28</v>
      </c>
      <c r="B28" s="79">
        <v>4633.2364158073933</v>
      </c>
      <c r="C28" s="71">
        <v>2042.9071328779166</v>
      </c>
      <c r="D28" s="71">
        <v>2.2679623274310989</v>
      </c>
      <c r="E28" s="75">
        <v>2.3973571584876056E-2</v>
      </c>
      <c r="F28" s="71">
        <v>614.56217710181227</v>
      </c>
      <c r="G28" s="71">
        <v>8651.9106545129744</v>
      </c>
      <c r="H28" s="71">
        <v>614.56217710181227</v>
      </c>
      <c r="I28" s="71">
        <v>8651.9106545129744</v>
      </c>
    </row>
    <row r="29" spans="1:9">
      <c r="A29" s="77" t="s">
        <v>30</v>
      </c>
      <c r="B29" s="79">
        <v>4237.0956792073075</v>
      </c>
      <c r="C29" s="71">
        <v>2494.0387651982182</v>
      </c>
      <c r="D29" s="71">
        <v>1.6988892628020384</v>
      </c>
      <c r="E29" s="76">
        <v>9.0276849520038879E-2</v>
      </c>
      <c r="F29" s="71">
        <v>-669.01540863043374</v>
      </c>
      <c r="G29" s="71">
        <v>9143.2067670450488</v>
      </c>
      <c r="H29" s="71">
        <v>-669.01540863043374</v>
      </c>
      <c r="I29" s="71">
        <v>9143.2067670450488</v>
      </c>
    </row>
    <row r="30" spans="1:9">
      <c r="A30" s="81" t="s">
        <v>901</v>
      </c>
      <c r="B30" s="82">
        <v>52288.315251275497</v>
      </c>
      <c r="C30" s="71">
        <v>21479.339837837022</v>
      </c>
      <c r="D30" s="71">
        <v>2.4343539254948046</v>
      </c>
      <c r="E30" s="75">
        <v>1.5444994472317316E-2</v>
      </c>
      <c r="F30" s="71">
        <v>10035.552861083917</v>
      </c>
      <c r="G30" s="71">
        <v>94541.077641467069</v>
      </c>
      <c r="H30" s="71">
        <v>10035.552861083917</v>
      </c>
      <c r="I30" s="71">
        <v>94541.077641467069</v>
      </c>
    </row>
    <row r="31" spans="1:9" ht="14" thickBot="1">
      <c r="A31" s="80" t="s">
        <v>928</v>
      </c>
      <c r="B31" s="83">
        <v>590181.90839087463</v>
      </c>
      <c r="C31" s="72">
        <v>93637.282860996929</v>
      </c>
      <c r="D31" s="72">
        <v>6.3028517099005361</v>
      </c>
      <c r="E31" s="78">
        <v>9.2956957016087874E-10</v>
      </c>
      <c r="F31" s="72">
        <v>405984.7266590884</v>
      </c>
      <c r="G31" s="72">
        <v>774379.09012266085</v>
      </c>
      <c r="H31" s="72">
        <v>405984.7266590884</v>
      </c>
      <c r="I31" s="72">
        <v>774379.09012266085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1E4-54B5-C54A-903A-53D1502F15AB}">
  <dimension ref="A1:I29"/>
  <sheetViews>
    <sheetView workbookViewId="0">
      <selection activeCell="F33" sqref="F33"/>
    </sheetView>
  </sheetViews>
  <sheetFormatPr baseColWidth="10" defaultRowHeight="13"/>
  <cols>
    <col min="1" max="1" width="12.6640625" customWidth="1"/>
  </cols>
  <sheetData>
    <row r="1" spans="1:9">
      <c r="A1" t="s">
        <v>902</v>
      </c>
    </row>
    <row r="2" spans="1:9" ht="14" thickBot="1"/>
    <row r="3" spans="1:9">
      <c r="A3" s="74" t="s">
        <v>903</v>
      </c>
      <c r="B3" s="74"/>
    </row>
    <row r="4" spans="1:9">
      <c r="A4" s="71" t="s">
        <v>904</v>
      </c>
      <c r="B4" s="71">
        <v>0.93541236309032061</v>
      </c>
    </row>
    <row r="5" spans="1:9">
      <c r="A5" s="71" t="s">
        <v>905</v>
      </c>
      <c r="B5" s="71">
        <v>0.87499628902221771</v>
      </c>
    </row>
    <row r="6" spans="1:9">
      <c r="A6" s="71" t="s">
        <v>906</v>
      </c>
      <c r="B6" s="75">
        <v>0.87050513772960281</v>
      </c>
    </row>
    <row r="7" spans="1:9">
      <c r="A7" s="71" t="s">
        <v>907</v>
      </c>
      <c r="B7" s="71">
        <v>579394.4084344235</v>
      </c>
    </row>
    <row r="8" spans="1:9" ht="14" thickBot="1">
      <c r="A8" s="72" t="s">
        <v>908</v>
      </c>
      <c r="B8" s="72">
        <v>347</v>
      </c>
    </row>
    <row r="10" spans="1:9" ht="14" thickBot="1">
      <c r="A10" t="s">
        <v>909</v>
      </c>
    </row>
    <row r="11" spans="1:9">
      <c r="A11" s="73"/>
      <c r="B11" s="73" t="s">
        <v>914</v>
      </c>
      <c r="C11" s="73" t="s">
        <v>915</v>
      </c>
      <c r="D11" s="73" t="s">
        <v>916</v>
      </c>
      <c r="E11" s="73" t="s">
        <v>917</v>
      </c>
      <c r="F11" s="73" t="s">
        <v>918</v>
      </c>
    </row>
    <row r="12" spans="1:9">
      <c r="A12" s="71" t="s">
        <v>910</v>
      </c>
      <c r="B12" s="71">
        <v>12</v>
      </c>
      <c r="C12" s="71">
        <v>784835015934742.38</v>
      </c>
      <c r="D12" s="71">
        <v>65402917994561.867</v>
      </c>
      <c r="E12" s="71">
        <v>194.82672304115573</v>
      </c>
      <c r="F12" s="71">
        <v>9.3539158866621733E-143</v>
      </c>
    </row>
    <row r="13" spans="1:9">
      <c r="A13" s="71" t="s">
        <v>911</v>
      </c>
      <c r="B13" s="71">
        <v>334</v>
      </c>
      <c r="C13" s="71">
        <v>112123092095375.22</v>
      </c>
      <c r="D13" s="71">
        <v>335697880525.0755</v>
      </c>
      <c r="E13" s="71"/>
      <c r="F13" s="71"/>
    </row>
    <row r="14" spans="1:9" ht="14" thickBot="1">
      <c r="A14" s="72" t="s">
        <v>912</v>
      </c>
      <c r="B14" s="72">
        <v>346</v>
      </c>
      <c r="C14" s="72">
        <v>896958108030117.62</v>
      </c>
      <c r="D14" s="72"/>
      <c r="E14" s="72"/>
      <c r="F14" s="72"/>
    </row>
    <row r="15" spans="1:9" ht="14" thickBot="1"/>
    <row r="16" spans="1:9">
      <c r="A16" s="73"/>
      <c r="B16" s="73" t="s">
        <v>919</v>
      </c>
      <c r="C16" s="73" t="s">
        <v>907</v>
      </c>
      <c r="D16" s="73" t="s">
        <v>920</v>
      </c>
      <c r="E16" s="73" t="s">
        <v>921</v>
      </c>
      <c r="F16" s="73" t="s">
        <v>922</v>
      </c>
      <c r="G16" s="73" t="s">
        <v>923</v>
      </c>
      <c r="H16" s="73" t="s">
        <v>924</v>
      </c>
      <c r="I16" s="73" t="s">
        <v>925</v>
      </c>
    </row>
    <row r="17" spans="1:9">
      <c r="A17" s="71" t="s">
        <v>913</v>
      </c>
      <c r="B17" s="71">
        <v>-896769.98087231757</v>
      </c>
      <c r="C17" s="71">
        <v>474393.10313730768</v>
      </c>
      <c r="D17" s="71">
        <v>-1.8903520623333296</v>
      </c>
      <c r="E17" s="75">
        <v>5.957639324916067E-2</v>
      </c>
      <c r="F17" s="71">
        <v>-1829944.8413179489</v>
      </c>
      <c r="G17" s="71">
        <v>36404.879573313752</v>
      </c>
      <c r="H17" s="71">
        <v>-1829944.8413179489</v>
      </c>
      <c r="I17" s="71">
        <v>36404.879573313752</v>
      </c>
    </row>
    <row r="18" spans="1:9">
      <c r="A18" s="24" t="s">
        <v>4</v>
      </c>
      <c r="B18" s="71">
        <v>-3273.1921735874789</v>
      </c>
      <c r="C18" s="71">
        <v>771.30215569515963</v>
      </c>
      <c r="D18" s="71">
        <v>-4.24372231999976</v>
      </c>
      <c r="E18" s="75">
        <v>2.8515378940675751E-5</v>
      </c>
      <c r="F18" s="71">
        <v>-4790.4144450375743</v>
      </c>
      <c r="G18" s="71">
        <v>-1755.9699021373838</v>
      </c>
      <c r="H18" s="71">
        <v>-4790.4144450375743</v>
      </c>
      <c r="I18" s="71">
        <v>-1755.9699021373838</v>
      </c>
    </row>
    <row r="19" spans="1:9">
      <c r="A19" s="47" t="s">
        <v>20</v>
      </c>
      <c r="B19" s="71">
        <v>-2039.5298500269173</v>
      </c>
      <c r="C19" s="71">
        <v>583.62393327783616</v>
      </c>
      <c r="D19" s="71">
        <v>-3.4945959782221476</v>
      </c>
      <c r="E19" s="75">
        <v>5.3880027952088341E-4</v>
      </c>
      <c r="F19" s="71">
        <v>-3187.5717985449592</v>
      </c>
      <c r="G19" s="71">
        <v>-891.48790150887521</v>
      </c>
      <c r="H19" s="71">
        <v>-3187.5717985449592</v>
      </c>
      <c r="I19" s="71">
        <v>-891.48790150887521</v>
      </c>
    </row>
    <row r="20" spans="1:9">
      <c r="A20" s="24" t="s">
        <v>5</v>
      </c>
      <c r="B20" s="71">
        <v>7165255.4602125529</v>
      </c>
      <c r="C20" s="71">
        <v>1999906.3591942561</v>
      </c>
      <c r="D20" s="71">
        <v>3.5827954780339657</v>
      </c>
      <c r="E20" s="75">
        <v>3.9049872690975524E-4</v>
      </c>
      <c r="F20" s="71">
        <v>3231255.7344508101</v>
      </c>
      <c r="G20" s="71">
        <v>11099255.185974296</v>
      </c>
      <c r="H20" s="71">
        <v>3231255.7344508101</v>
      </c>
      <c r="I20" s="71">
        <v>11099255.185974296</v>
      </c>
    </row>
    <row r="21" spans="1:9">
      <c r="A21" s="24" t="s">
        <v>6</v>
      </c>
      <c r="B21" s="71">
        <v>5574.2016213251254</v>
      </c>
      <c r="C21" s="71">
        <v>1711.3544767586523</v>
      </c>
      <c r="D21" s="71">
        <v>3.2571870392876181</v>
      </c>
      <c r="E21" s="75">
        <v>1.2407391421047774E-3</v>
      </c>
      <c r="F21" s="71">
        <v>2207.8099843876248</v>
      </c>
      <c r="G21" s="71">
        <v>8940.5932582626265</v>
      </c>
      <c r="H21" s="71">
        <v>2207.8099843876248</v>
      </c>
      <c r="I21" s="71">
        <v>8940.5932582626265</v>
      </c>
    </row>
    <row r="22" spans="1:9">
      <c r="A22" s="24" t="s">
        <v>7</v>
      </c>
      <c r="B22" s="71">
        <v>16021.201917082053</v>
      </c>
      <c r="C22" s="71">
        <v>3502.4925182376387</v>
      </c>
      <c r="D22" s="71">
        <v>4.5742287338685017</v>
      </c>
      <c r="E22" s="75">
        <v>6.7453500835183699E-6</v>
      </c>
      <c r="F22" s="71">
        <v>9131.4770342726497</v>
      </c>
      <c r="G22" s="71">
        <v>22910.926799891458</v>
      </c>
      <c r="H22" s="71">
        <v>9131.4770342726497</v>
      </c>
      <c r="I22" s="71">
        <v>22910.926799891458</v>
      </c>
    </row>
    <row r="23" spans="1:9">
      <c r="A23" s="24" t="s">
        <v>28</v>
      </c>
      <c r="B23" s="71">
        <v>4365.8768021078977</v>
      </c>
      <c r="C23" s="71">
        <v>1670.1424057984975</v>
      </c>
      <c r="D23" s="71">
        <v>2.6140745764853301</v>
      </c>
      <c r="E23" s="75">
        <v>9.3520964606533287E-3</v>
      </c>
      <c r="F23" s="71">
        <v>1080.5530987313673</v>
      </c>
      <c r="G23" s="71">
        <v>7651.2005054844285</v>
      </c>
      <c r="H23" s="71">
        <v>1080.5530987313673</v>
      </c>
      <c r="I23" s="71">
        <v>7651.2005054844285</v>
      </c>
    </row>
    <row r="24" spans="1:9">
      <c r="A24" s="46" t="s">
        <v>901</v>
      </c>
      <c r="B24" s="71">
        <v>73768.750769854902</v>
      </c>
      <c r="C24" s="71">
        <v>13005.822577533474</v>
      </c>
      <c r="D24" s="71">
        <v>5.6719788640885014</v>
      </c>
      <c r="E24" s="75">
        <v>3.0598767462508924E-8</v>
      </c>
      <c r="F24" s="71">
        <v>48185.101706437534</v>
      </c>
      <c r="G24" s="71">
        <v>99352.399833272269</v>
      </c>
      <c r="H24" s="71">
        <v>48185.101706437534</v>
      </c>
      <c r="I24" s="71">
        <v>99352.399833272269</v>
      </c>
    </row>
    <row r="25" spans="1:9">
      <c r="A25" s="24" t="s">
        <v>893</v>
      </c>
      <c r="B25" s="71">
        <v>36622.169728750923</v>
      </c>
      <c r="C25" s="71">
        <v>7520.333896955588</v>
      </c>
      <c r="D25" s="71">
        <v>4.8697531559837337</v>
      </c>
      <c r="E25" s="75">
        <v>1.7276184573874999E-6</v>
      </c>
      <c r="F25" s="71">
        <v>21828.981361581798</v>
      </c>
      <c r="G25" s="71">
        <v>51415.358095920048</v>
      </c>
      <c r="H25" s="71">
        <v>21828.981361581798</v>
      </c>
      <c r="I25" s="71">
        <v>51415.358095920048</v>
      </c>
    </row>
    <row r="26" spans="1:9">
      <c r="A26" s="24" t="s">
        <v>896</v>
      </c>
      <c r="B26" s="71">
        <v>11518.743796927076</v>
      </c>
      <c r="C26" s="71">
        <v>2442.4582576467205</v>
      </c>
      <c r="D26" s="71">
        <v>4.7160453043014332</v>
      </c>
      <c r="E26" s="75">
        <v>3.5385730633928675E-6</v>
      </c>
      <c r="F26" s="71">
        <v>6714.2037885449172</v>
      </c>
      <c r="G26" s="71">
        <v>16323.283805309235</v>
      </c>
      <c r="H26" s="71">
        <v>6714.2037885449172</v>
      </c>
      <c r="I26" s="71">
        <v>16323.283805309235</v>
      </c>
    </row>
    <row r="27" spans="1:9">
      <c r="A27" s="24" t="s">
        <v>897</v>
      </c>
      <c r="B27" s="71">
        <v>-5777.1035346633198</v>
      </c>
      <c r="C27" s="71">
        <v>1469.695977814868</v>
      </c>
      <c r="D27" s="71">
        <v>-3.9308153671704744</v>
      </c>
      <c r="E27" s="75">
        <v>1.0293725359863396E-4</v>
      </c>
      <c r="F27" s="71">
        <v>-8668.1306805574186</v>
      </c>
      <c r="G27" s="71">
        <v>-2886.0763887692215</v>
      </c>
      <c r="H27" s="71">
        <v>-8668.1306805574186</v>
      </c>
      <c r="I27" s="71">
        <v>-2886.0763887692215</v>
      </c>
    </row>
    <row r="28" spans="1:9">
      <c r="A28" s="24" t="s">
        <v>898</v>
      </c>
      <c r="B28" s="71">
        <v>23079.767385673273</v>
      </c>
      <c r="C28" s="71">
        <v>5106.9848962826009</v>
      </c>
      <c r="D28" s="71">
        <v>4.5192550701438625</v>
      </c>
      <c r="E28" s="75">
        <v>8.625022123778427E-6</v>
      </c>
      <c r="F28" s="71">
        <v>13033.858441446731</v>
      </c>
      <c r="G28" s="71">
        <v>33125.676329899812</v>
      </c>
      <c r="H28" s="71">
        <v>13033.858441446731</v>
      </c>
      <c r="I28" s="71">
        <v>33125.676329899812</v>
      </c>
    </row>
    <row r="29" spans="1:9" ht="14" thickBot="1">
      <c r="A29" s="77" t="s">
        <v>928</v>
      </c>
      <c r="B29" s="72">
        <v>621432.63921539986</v>
      </c>
      <c r="C29" s="72">
        <v>83465.310716783846</v>
      </c>
      <c r="D29" s="72">
        <v>7.4454001773749754</v>
      </c>
      <c r="E29" s="78">
        <v>8.294876937255374E-13</v>
      </c>
      <c r="F29" s="72">
        <v>457248.69732187211</v>
      </c>
      <c r="G29" s="72">
        <v>785616.58110892761</v>
      </c>
      <c r="H29" s="72">
        <v>457248.69732187211</v>
      </c>
      <c r="I29" s="72">
        <v>785616.58110892761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8B04-D065-A14A-ABDF-6852CF8E70F4}">
  <dimension ref="A1:BL350"/>
  <sheetViews>
    <sheetView workbookViewId="0">
      <pane ySplit="1" topLeftCell="A2" activePane="bottomLeft" state="frozen"/>
      <selection pane="bottomLeft" activeCell="I13" sqref="I13"/>
    </sheetView>
  </sheetViews>
  <sheetFormatPr baseColWidth="10" defaultRowHeight="13"/>
  <cols>
    <col min="1" max="1" width="25" style="2" customWidth="1"/>
    <col min="2" max="3" width="10.83203125" style="2"/>
    <col min="4" max="4" width="11.1640625" style="23" bestFit="1" customWidth="1"/>
    <col min="5" max="5" width="11.1640625" style="17" bestFit="1" customWidth="1"/>
    <col min="6" max="6" width="10.83203125" style="2"/>
    <col min="7" max="7" width="10.83203125" style="58" customWidth="1"/>
    <col min="8" max="17" width="10.83203125" style="2" customWidth="1"/>
    <col min="18" max="19" width="14" style="30" customWidth="1"/>
    <col min="20" max="20" width="10.83203125" style="2"/>
    <col min="21" max="21" width="10.83203125" style="70" customWidth="1"/>
    <col min="22" max="31" width="10.83203125" style="2" customWidth="1"/>
    <col min="32" max="32" width="10.83203125" style="50" customWidth="1"/>
    <col min="33" max="33" width="10.83203125" style="2"/>
    <col min="34" max="34" width="10.83203125" style="56" hidden="1" customWidth="1"/>
    <col min="35" max="36" width="10.83203125" style="12" hidden="1" customWidth="1"/>
    <col min="37" max="37" width="10.83203125" style="57" hidden="1" customWidth="1"/>
    <col min="38" max="38" width="16.33203125" style="2" hidden="1" customWidth="1"/>
    <col min="39" max="58" width="0" style="2" hidden="1" customWidth="1"/>
    <col min="59" max="59" width="35.6640625" style="2" bestFit="1" customWidth="1"/>
    <col min="60" max="60" width="35.5" style="2" bestFit="1" customWidth="1"/>
    <col min="61" max="61" width="41.5" style="2" bestFit="1" customWidth="1"/>
    <col min="62" max="62" width="21.83203125" style="2" bestFit="1" customWidth="1"/>
    <col min="63" max="16384" width="10.83203125" style="2"/>
  </cols>
  <sheetData>
    <row r="1" spans="1:64" s="27" customFormat="1">
      <c r="A1" s="24" t="s">
        <v>0</v>
      </c>
      <c r="B1" s="24" t="s">
        <v>1</v>
      </c>
      <c r="C1" s="24" t="s">
        <v>3</v>
      </c>
      <c r="D1" s="25" t="s">
        <v>14</v>
      </c>
      <c r="E1" s="26" t="s">
        <v>2</v>
      </c>
      <c r="F1" s="24" t="s">
        <v>4</v>
      </c>
      <c r="G1" s="47" t="s">
        <v>20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22</v>
      </c>
      <c r="M1" s="24" t="s">
        <v>24</v>
      </c>
      <c r="N1" s="24" t="s">
        <v>36</v>
      </c>
      <c r="O1" s="24" t="s">
        <v>26</v>
      </c>
      <c r="P1" s="24" t="s">
        <v>28</v>
      </c>
      <c r="Q1" s="41" t="s">
        <v>30</v>
      </c>
      <c r="R1" s="46" t="s">
        <v>901</v>
      </c>
      <c r="S1" s="77" t="s">
        <v>928</v>
      </c>
      <c r="T1" s="24" t="s">
        <v>889</v>
      </c>
      <c r="U1" s="47" t="s">
        <v>890</v>
      </c>
      <c r="V1" s="24" t="s">
        <v>891</v>
      </c>
      <c r="W1" s="24" t="s">
        <v>892</v>
      </c>
      <c r="X1" s="24" t="s">
        <v>893</v>
      </c>
      <c r="Y1" s="24" t="s">
        <v>894</v>
      </c>
      <c r="Z1" s="24" t="s">
        <v>895</v>
      </c>
      <c r="AA1" s="24" t="s">
        <v>896</v>
      </c>
      <c r="AB1" s="24" t="s">
        <v>897</v>
      </c>
      <c r="AC1" s="24" t="s">
        <v>898</v>
      </c>
      <c r="AD1" s="24" t="s">
        <v>899</v>
      </c>
      <c r="AE1" s="44" t="s">
        <v>900</v>
      </c>
      <c r="AF1" s="48" t="s">
        <v>871</v>
      </c>
      <c r="AG1" s="77" t="s">
        <v>926</v>
      </c>
      <c r="AH1" s="51" t="s">
        <v>32</v>
      </c>
      <c r="AI1" s="52" t="s">
        <v>34</v>
      </c>
      <c r="AJ1" s="52" t="s">
        <v>31</v>
      </c>
      <c r="AK1" s="53" t="s">
        <v>33</v>
      </c>
      <c r="AL1" s="45" t="s">
        <v>873</v>
      </c>
      <c r="AM1" s="24" t="s">
        <v>13</v>
      </c>
      <c r="AN1" s="24" t="s">
        <v>19</v>
      </c>
      <c r="AO1" s="24" t="s">
        <v>16</v>
      </c>
      <c r="AP1" s="24" t="s">
        <v>17</v>
      </c>
      <c r="AQ1" s="24" t="s">
        <v>18</v>
      </c>
      <c r="AR1" s="24" t="s">
        <v>21</v>
      </c>
      <c r="AS1" s="24" t="s">
        <v>23</v>
      </c>
      <c r="AT1" s="24" t="s">
        <v>35</v>
      </c>
      <c r="AU1" s="24" t="s">
        <v>25</v>
      </c>
      <c r="AV1" s="24" t="s">
        <v>27</v>
      </c>
      <c r="AW1" s="24" t="s">
        <v>29</v>
      </c>
      <c r="AX1" s="24" t="s">
        <v>6</v>
      </c>
      <c r="AY1" s="24" t="s">
        <v>7</v>
      </c>
      <c r="AZ1" s="24" t="s">
        <v>8</v>
      </c>
      <c r="BA1" s="24" t="s">
        <v>22</v>
      </c>
      <c r="BB1" s="24" t="s">
        <v>24</v>
      </c>
      <c r="BC1" s="24" t="s">
        <v>36</v>
      </c>
      <c r="BD1" s="24" t="s">
        <v>26</v>
      </c>
      <c r="BE1" s="24" t="s">
        <v>28</v>
      </c>
      <c r="BF1" s="41" t="s">
        <v>30</v>
      </c>
      <c r="BG1" s="24" t="s">
        <v>9</v>
      </c>
      <c r="BH1" s="24" t="s">
        <v>10</v>
      </c>
      <c r="BI1" s="24" t="s">
        <v>11</v>
      </c>
      <c r="BJ1" s="24" t="s">
        <v>12</v>
      </c>
      <c r="BL1" s="27" t="s">
        <v>875</v>
      </c>
    </row>
    <row r="2" spans="1:64">
      <c r="A2" s="1" t="s">
        <v>807</v>
      </c>
      <c r="B2" s="1">
        <v>2019</v>
      </c>
      <c r="C2" s="1">
        <v>2.16</v>
      </c>
      <c r="D2" s="20">
        <v>605000</v>
      </c>
      <c r="E2" s="17">
        <v>11500000</v>
      </c>
      <c r="F2" s="1">
        <v>450</v>
      </c>
      <c r="G2" s="31">
        <v>10</v>
      </c>
      <c r="H2" s="38">
        <v>0.27774294999999999</v>
      </c>
      <c r="I2" s="1">
        <v>292</v>
      </c>
      <c r="J2" s="1">
        <v>111</v>
      </c>
      <c r="K2" s="1">
        <v>288</v>
      </c>
      <c r="L2" s="1">
        <v>1840</v>
      </c>
      <c r="M2" s="1">
        <v>228</v>
      </c>
      <c r="N2" s="1">
        <v>405</v>
      </c>
      <c r="O2" s="1">
        <v>88</v>
      </c>
      <c r="P2" s="1">
        <v>39</v>
      </c>
      <c r="Q2" s="1">
        <v>39</v>
      </c>
      <c r="R2" s="29">
        <f t="shared" ref="R2:R65" si="0">ROUND(AVERAGE(AH2,AI2),1)</f>
        <v>16.3</v>
      </c>
      <c r="S2" s="13">
        <f t="shared" ref="S2:S65" si="1">COUNTIF(BG2:BI2,"*AS*")</f>
        <v>2</v>
      </c>
      <c r="T2" s="3">
        <v>156</v>
      </c>
      <c r="U2" s="31">
        <v>0</v>
      </c>
      <c r="V2" s="4">
        <v>0.30465950000000003</v>
      </c>
      <c r="W2" s="3">
        <v>121</v>
      </c>
      <c r="X2" s="3">
        <v>47</v>
      </c>
      <c r="Y2" s="3">
        <v>115</v>
      </c>
      <c r="Z2" s="3">
        <v>660</v>
      </c>
      <c r="AA2" s="3">
        <v>95</v>
      </c>
      <c r="AB2" s="3">
        <v>108</v>
      </c>
      <c r="AC2" s="3">
        <v>34</v>
      </c>
      <c r="AD2" s="3">
        <v>15</v>
      </c>
      <c r="AE2" s="3">
        <v>27</v>
      </c>
      <c r="AF2" s="49">
        <f>AVERAGE(AJ2,AK2)</f>
        <v>8.4556900000000006</v>
      </c>
      <c r="AG2" s="13">
        <f t="shared" ref="AG2:AG65" si="2">COUNTIF(BG2,"*AS*")</f>
        <v>1</v>
      </c>
      <c r="AH2" s="15">
        <v>17.260000000000002</v>
      </c>
      <c r="AI2" s="15">
        <v>15.418559999999999</v>
      </c>
      <c r="AJ2" s="15">
        <v>9.14</v>
      </c>
      <c r="AK2" s="15">
        <v>7.7713799999999997</v>
      </c>
      <c r="AL2" s="1">
        <v>450</v>
      </c>
      <c r="AM2" s="3">
        <v>156</v>
      </c>
      <c r="AN2" s="1">
        <v>0</v>
      </c>
      <c r="AO2" s="3">
        <v>121</v>
      </c>
      <c r="AP2" s="3">
        <v>47</v>
      </c>
      <c r="AQ2" s="3">
        <v>115</v>
      </c>
      <c r="AR2" s="3">
        <v>660</v>
      </c>
      <c r="AS2" s="3">
        <v>95</v>
      </c>
      <c r="AT2" s="3">
        <v>108</v>
      </c>
      <c r="AU2" s="3">
        <v>34</v>
      </c>
      <c r="AV2" s="3">
        <v>15</v>
      </c>
      <c r="AW2" s="3">
        <v>27</v>
      </c>
      <c r="AX2" s="3"/>
      <c r="AY2" s="3"/>
      <c r="AZ2" s="3"/>
      <c r="BA2" s="3"/>
      <c r="BB2" s="3"/>
      <c r="BC2" s="3"/>
      <c r="BD2" s="3"/>
      <c r="BE2" s="3"/>
      <c r="BF2" s="3"/>
      <c r="BG2" s="2" t="s">
        <v>808</v>
      </c>
      <c r="BH2" s="1" t="s">
        <v>809</v>
      </c>
      <c r="BI2" s="1" t="s">
        <v>810</v>
      </c>
      <c r="BL2" s="2">
        <f>0.37037</f>
        <v>0.37036999999999998</v>
      </c>
    </row>
    <row r="3" spans="1:64">
      <c r="A3" s="1" t="s">
        <v>785</v>
      </c>
      <c r="B3" s="1">
        <v>2017</v>
      </c>
      <c r="C3" s="1">
        <v>2.1709999999999998</v>
      </c>
      <c r="D3" s="20">
        <v>1050000</v>
      </c>
      <c r="E3" s="17">
        <v>10850000</v>
      </c>
      <c r="F3" s="1">
        <v>457</v>
      </c>
      <c r="G3" s="31">
        <v>0</v>
      </c>
      <c r="H3" s="38">
        <v>0.28755112999999999</v>
      </c>
      <c r="I3" s="1">
        <v>319</v>
      </c>
      <c r="J3" s="1">
        <v>94</v>
      </c>
      <c r="K3" s="1">
        <v>274</v>
      </c>
      <c r="L3" s="1">
        <v>2014</v>
      </c>
      <c r="M3" s="1">
        <v>247</v>
      </c>
      <c r="N3" s="1">
        <v>481</v>
      </c>
      <c r="O3" s="1">
        <v>104</v>
      </c>
      <c r="P3" s="1">
        <v>28</v>
      </c>
      <c r="Q3" s="1">
        <v>2</v>
      </c>
      <c r="R3" s="29">
        <f t="shared" si="0"/>
        <v>19.5</v>
      </c>
      <c r="S3" s="13">
        <f t="shared" si="1"/>
        <v>2</v>
      </c>
      <c r="T3" s="3">
        <v>151</v>
      </c>
      <c r="U3" s="31">
        <v>0</v>
      </c>
      <c r="V3" s="4">
        <v>0.29508197000000003</v>
      </c>
      <c r="W3" s="3">
        <v>111</v>
      </c>
      <c r="X3" s="3">
        <v>29</v>
      </c>
      <c r="Y3" s="3">
        <v>73</v>
      </c>
      <c r="Z3" s="3">
        <v>665</v>
      </c>
      <c r="AA3" s="3">
        <v>95</v>
      </c>
      <c r="AB3" s="3">
        <v>128</v>
      </c>
      <c r="AC3" s="3">
        <v>38</v>
      </c>
      <c r="AD3" s="3">
        <v>7</v>
      </c>
      <c r="AE3" s="3">
        <v>-3</v>
      </c>
      <c r="AF3" s="49">
        <f>AVERAGE(AJ3,AK3)</f>
        <v>6.1775850000000005</v>
      </c>
      <c r="AG3" s="13">
        <f t="shared" si="2"/>
        <v>0</v>
      </c>
      <c r="AH3" s="54">
        <v>18.239999999999998</v>
      </c>
      <c r="AI3" s="15">
        <v>20.674630000000001</v>
      </c>
      <c r="AJ3" s="15">
        <v>5.63</v>
      </c>
      <c r="AK3" s="55">
        <v>6.7251700000000003</v>
      </c>
      <c r="AL3" s="1">
        <v>457</v>
      </c>
      <c r="AM3" s="3">
        <v>151</v>
      </c>
      <c r="AN3" s="1">
        <v>0</v>
      </c>
      <c r="AO3" s="3">
        <v>111</v>
      </c>
      <c r="AP3" s="3">
        <v>29</v>
      </c>
      <c r="AQ3" s="3">
        <v>73</v>
      </c>
      <c r="AR3" s="3">
        <v>665</v>
      </c>
      <c r="AS3" s="3">
        <v>95</v>
      </c>
      <c r="AT3" s="3">
        <v>128</v>
      </c>
      <c r="AU3" s="3">
        <v>38</v>
      </c>
      <c r="AV3" s="3">
        <v>7</v>
      </c>
      <c r="AW3" s="3">
        <v>-3</v>
      </c>
      <c r="AX3" s="3"/>
      <c r="AY3" s="3"/>
      <c r="AZ3" s="3"/>
      <c r="BA3" s="3"/>
      <c r="BB3" s="3"/>
      <c r="BC3" s="3"/>
      <c r="BD3" s="3"/>
      <c r="BE3" s="3"/>
      <c r="BF3" s="3"/>
      <c r="BG3" s="2" t="s">
        <v>786</v>
      </c>
      <c r="BH3" s="1" t="s">
        <v>787</v>
      </c>
      <c r="BI3" s="1" t="s">
        <v>788</v>
      </c>
    </row>
    <row r="4" spans="1:64">
      <c r="A4" s="1" t="s">
        <v>655</v>
      </c>
      <c r="B4" s="1">
        <v>2018</v>
      </c>
      <c r="C4" s="1">
        <v>3.113</v>
      </c>
      <c r="D4" s="20">
        <v>643200</v>
      </c>
      <c r="E4" s="17">
        <v>10650000</v>
      </c>
      <c r="F4" s="11">
        <v>574</v>
      </c>
      <c r="G4" s="31">
        <v>0</v>
      </c>
      <c r="H4" s="38">
        <v>0.28837815</v>
      </c>
      <c r="I4" s="1">
        <v>377</v>
      </c>
      <c r="J4" s="1">
        <v>98</v>
      </c>
      <c r="K4" s="1">
        <v>310</v>
      </c>
      <c r="L4" s="1">
        <v>2590</v>
      </c>
      <c r="M4" s="1">
        <v>214</v>
      </c>
      <c r="N4" s="1">
        <v>357</v>
      </c>
      <c r="O4" s="1">
        <v>138</v>
      </c>
      <c r="P4" s="1">
        <v>71</v>
      </c>
      <c r="Q4" s="1">
        <v>33</v>
      </c>
      <c r="R4" s="29">
        <f t="shared" si="0"/>
        <v>22.7</v>
      </c>
      <c r="S4" s="13">
        <f t="shared" si="1"/>
        <v>3</v>
      </c>
      <c r="T4" s="13">
        <v>158</v>
      </c>
      <c r="U4" s="31">
        <v>0</v>
      </c>
      <c r="V4" s="4">
        <v>0.27685325999999999</v>
      </c>
      <c r="W4" s="3">
        <v>129</v>
      </c>
      <c r="X4" s="3">
        <v>38</v>
      </c>
      <c r="Y4" s="3">
        <v>92</v>
      </c>
      <c r="Z4" s="3">
        <v>745</v>
      </c>
      <c r="AA4" s="3">
        <v>70</v>
      </c>
      <c r="AB4" s="3">
        <v>107</v>
      </c>
      <c r="AC4" s="3">
        <v>42</v>
      </c>
      <c r="AD4" s="3">
        <v>25</v>
      </c>
      <c r="AE4" s="3">
        <v>13</v>
      </c>
      <c r="AF4" s="49">
        <f>AVERAGE(AJ4,AK4)</f>
        <v>7.7686700000000002</v>
      </c>
      <c r="AG4" s="13">
        <f t="shared" si="2"/>
        <v>1</v>
      </c>
      <c r="AH4" s="54">
        <v>22.57</v>
      </c>
      <c r="AI4" s="15">
        <v>22.91178</v>
      </c>
      <c r="AJ4" s="15">
        <v>7.82</v>
      </c>
      <c r="AK4" s="55">
        <v>7.7173400000000001</v>
      </c>
      <c r="AL4" s="11">
        <v>574</v>
      </c>
      <c r="AM4" s="13">
        <v>158</v>
      </c>
      <c r="AN4" s="1">
        <v>0</v>
      </c>
      <c r="AO4" s="3">
        <v>129</v>
      </c>
      <c r="AP4" s="3">
        <v>38</v>
      </c>
      <c r="AQ4" s="3">
        <v>92</v>
      </c>
      <c r="AR4" s="3">
        <v>745</v>
      </c>
      <c r="AS4" s="3">
        <v>70</v>
      </c>
      <c r="AT4" s="3">
        <v>107</v>
      </c>
      <c r="AU4" s="3">
        <v>42</v>
      </c>
      <c r="AV4" s="3">
        <v>25</v>
      </c>
      <c r="AW4" s="3">
        <v>13</v>
      </c>
      <c r="AX4" s="3"/>
      <c r="AY4" s="3"/>
      <c r="AZ4" s="3"/>
      <c r="BA4" s="3"/>
      <c r="BB4" s="3"/>
      <c r="BC4" s="3"/>
      <c r="BD4" s="3"/>
      <c r="BE4" s="3"/>
      <c r="BF4" s="3"/>
      <c r="BG4" s="2" t="s">
        <v>656</v>
      </c>
      <c r="BH4" s="1" t="s">
        <v>657</v>
      </c>
      <c r="BI4" s="1" t="s">
        <v>658</v>
      </c>
      <c r="BJ4" s="1" t="s">
        <v>659</v>
      </c>
    </row>
    <row r="5" spans="1:64">
      <c r="A5" s="1" t="s">
        <v>708</v>
      </c>
      <c r="B5" s="1">
        <v>2017</v>
      </c>
      <c r="C5" s="1">
        <v>3.07</v>
      </c>
      <c r="D5" s="20">
        <v>950000</v>
      </c>
      <c r="E5" s="17">
        <v>10500000</v>
      </c>
      <c r="F5" s="1">
        <v>508</v>
      </c>
      <c r="G5" s="31">
        <v>13</v>
      </c>
      <c r="H5" s="38">
        <v>0.29194631999999998</v>
      </c>
      <c r="I5" s="1">
        <v>349</v>
      </c>
      <c r="J5" s="1">
        <v>78</v>
      </c>
      <c r="K5" s="1">
        <v>310</v>
      </c>
      <c r="L5" s="1">
        <v>2309</v>
      </c>
      <c r="M5" s="1">
        <v>193</v>
      </c>
      <c r="N5" s="1">
        <v>272</v>
      </c>
      <c r="O5" s="1">
        <v>142</v>
      </c>
      <c r="P5" s="1">
        <v>80</v>
      </c>
      <c r="Q5" s="1">
        <v>76</v>
      </c>
      <c r="R5" s="29">
        <f t="shared" si="0"/>
        <v>22.2</v>
      </c>
      <c r="S5" s="13">
        <f t="shared" si="1"/>
        <v>2</v>
      </c>
      <c r="T5" s="3">
        <v>153</v>
      </c>
      <c r="U5" s="31">
        <v>0</v>
      </c>
      <c r="V5" s="4">
        <v>0.26433121999999998</v>
      </c>
      <c r="W5" s="3">
        <v>101</v>
      </c>
      <c r="X5" s="3">
        <v>24</v>
      </c>
      <c r="Y5" s="3">
        <v>102</v>
      </c>
      <c r="Z5" s="3">
        <v>712</v>
      </c>
      <c r="AA5" s="3">
        <v>77</v>
      </c>
      <c r="AB5" s="3">
        <v>79</v>
      </c>
      <c r="AC5" s="3">
        <v>46</v>
      </c>
      <c r="AD5" s="3">
        <v>26</v>
      </c>
      <c r="AE5" s="3">
        <v>30</v>
      </c>
      <c r="AF5" s="49">
        <f>AVERAGE(AJ5,AK5)</f>
        <v>5.8164300000000004</v>
      </c>
      <c r="AG5" s="13">
        <f t="shared" si="2"/>
        <v>1</v>
      </c>
      <c r="AH5" s="54">
        <v>24.220001</v>
      </c>
      <c r="AI5" s="15">
        <v>20.20298</v>
      </c>
      <c r="AJ5" s="15">
        <v>6.29</v>
      </c>
      <c r="AK5" s="55">
        <v>5.3428599999999999</v>
      </c>
      <c r="AL5" s="1">
        <v>508</v>
      </c>
      <c r="AM5" s="3">
        <v>153</v>
      </c>
      <c r="AN5" s="1">
        <v>0</v>
      </c>
      <c r="AO5" s="3">
        <v>101</v>
      </c>
      <c r="AP5" s="3">
        <v>24</v>
      </c>
      <c r="AQ5" s="3">
        <v>102</v>
      </c>
      <c r="AR5" s="3">
        <v>712</v>
      </c>
      <c r="AS5" s="3">
        <v>77</v>
      </c>
      <c r="AT5" s="3">
        <v>79</v>
      </c>
      <c r="AU5" s="3">
        <v>46</v>
      </c>
      <c r="AV5" s="3">
        <v>26</v>
      </c>
      <c r="AW5" s="3">
        <v>30</v>
      </c>
      <c r="AX5" s="3"/>
      <c r="AY5" s="3"/>
      <c r="AZ5" s="3"/>
      <c r="BA5" s="3"/>
      <c r="BB5" s="3"/>
      <c r="BC5" s="3"/>
      <c r="BD5" s="3"/>
      <c r="BE5" s="3"/>
      <c r="BF5" s="3"/>
      <c r="BG5" s="2" t="s">
        <v>709</v>
      </c>
      <c r="BH5" s="1" t="s">
        <v>710</v>
      </c>
      <c r="BI5" s="1" t="s">
        <v>711</v>
      </c>
    </row>
    <row r="6" spans="1:64">
      <c r="A6" s="11" t="s">
        <v>868</v>
      </c>
      <c r="B6" s="11">
        <v>2020</v>
      </c>
      <c r="C6" s="11">
        <v>2.1339999999999999</v>
      </c>
      <c r="D6" s="21">
        <v>629400</v>
      </c>
      <c r="E6" s="18">
        <v>8500000</v>
      </c>
      <c r="F6" s="11">
        <f>ROUND(AL6-AM6+(AM6/$BL$2),0)</f>
        <v>393</v>
      </c>
      <c r="G6" s="61">
        <v>22</v>
      </c>
      <c r="H6" s="39">
        <v>0.29549550000000002</v>
      </c>
      <c r="I6" s="3">
        <f t="shared" ref="I6:Q6" si="3">AX6-AO6+W6</f>
        <v>292.30010530010532</v>
      </c>
      <c r="J6" s="3">
        <f t="shared" si="3"/>
        <v>91.1000351000351</v>
      </c>
      <c r="K6" s="3">
        <f t="shared" si="3"/>
        <v>279.90009990009992</v>
      </c>
      <c r="L6" s="3">
        <f t="shared" si="3"/>
        <v>1682.2005292005292</v>
      </c>
      <c r="M6" s="3">
        <f t="shared" si="3"/>
        <v>297.70011070011071</v>
      </c>
      <c r="N6" s="3">
        <f t="shared" si="3"/>
        <v>306.60007560007557</v>
      </c>
      <c r="O6" s="3">
        <f t="shared" si="3"/>
        <v>94.800037800037799</v>
      </c>
      <c r="P6" s="3">
        <f t="shared" si="3"/>
        <v>33.200016200016201</v>
      </c>
      <c r="Q6" s="3">
        <f t="shared" si="3"/>
        <v>-30.300024300024301</v>
      </c>
      <c r="R6" s="29">
        <f t="shared" si="0"/>
        <v>10.3</v>
      </c>
      <c r="S6" s="13">
        <f t="shared" si="1"/>
        <v>0</v>
      </c>
      <c r="T6" s="13">
        <v>47</v>
      </c>
      <c r="U6" s="61">
        <v>12</v>
      </c>
      <c r="V6" s="14">
        <v>0.35064936000000002</v>
      </c>
      <c r="W6" s="3">
        <f t="shared" ref="W6:AE6" si="4">AO6/$BL$2</f>
        <v>105.3001053001053</v>
      </c>
      <c r="X6" s="3">
        <f t="shared" si="4"/>
        <v>35.1000351000351</v>
      </c>
      <c r="Y6" s="3">
        <f t="shared" si="4"/>
        <v>99.900099900099903</v>
      </c>
      <c r="Z6" s="3">
        <f t="shared" si="4"/>
        <v>529.20052920052922</v>
      </c>
      <c r="AA6" s="3">
        <f t="shared" si="4"/>
        <v>110.70011070011071</v>
      </c>
      <c r="AB6" s="3">
        <f t="shared" si="4"/>
        <v>75.600075600075598</v>
      </c>
      <c r="AC6" s="3">
        <f t="shared" si="4"/>
        <v>37.800037800037799</v>
      </c>
      <c r="AD6" s="3">
        <f t="shared" si="4"/>
        <v>16.200016200016201</v>
      </c>
      <c r="AE6" s="3">
        <f t="shared" si="4"/>
        <v>-24.300024300024301</v>
      </c>
      <c r="AF6" s="49">
        <f>AVERAGE(AJ6,AK6)/$BL$2</f>
        <v>6.3580203580203589</v>
      </c>
      <c r="AG6" s="13">
        <f t="shared" si="2"/>
        <v>0</v>
      </c>
      <c r="AH6" s="54">
        <v>9.68</v>
      </c>
      <c r="AI6" s="15">
        <v>10.982839999999999</v>
      </c>
      <c r="AJ6" s="15">
        <v>2.27</v>
      </c>
      <c r="AK6" s="55">
        <v>2.4396399999999998</v>
      </c>
      <c r="AL6" s="11">
        <v>313</v>
      </c>
      <c r="AM6" s="13">
        <v>47</v>
      </c>
      <c r="AN6" s="1">
        <v>12</v>
      </c>
      <c r="AO6" s="3">
        <v>39</v>
      </c>
      <c r="AP6" s="3">
        <v>13</v>
      </c>
      <c r="AQ6" s="3">
        <v>37</v>
      </c>
      <c r="AR6" s="3">
        <v>196</v>
      </c>
      <c r="AS6" s="3">
        <v>41</v>
      </c>
      <c r="AT6" s="3">
        <v>28</v>
      </c>
      <c r="AU6" s="3">
        <v>14</v>
      </c>
      <c r="AV6" s="3">
        <v>6</v>
      </c>
      <c r="AW6" s="3">
        <v>-9</v>
      </c>
      <c r="AX6" s="11">
        <v>226</v>
      </c>
      <c r="AY6" s="11">
        <v>69</v>
      </c>
      <c r="AZ6" s="11">
        <v>217</v>
      </c>
      <c r="BA6" s="11">
        <v>1349</v>
      </c>
      <c r="BB6" s="11">
        <v>228</v>
      </c>
      <c r="BC6" s="11">
        <v>259</v>
      </c>
      <c r="BD6" s="11">
        <v>71</v>
      </c>
      <c r="BE6" s="11">
        <v>23</v>
      </c>
      <c r="BF6" s="11">
        <v>-15</v>
      </c>
      <c r="BG6" s="12" t="s">
        <v>869</v>
      </c>
      <c r="BH6" s="11" t="s">
        <v>870</v>
      </c>
      <c r="BI6" s="11" t="s">
        <v>559</v>
      </c>
      <c r="BJ6" s="12"/>
    </row>
    <row r="7" spans="1:64">
      <c r="A7" s="1" t="s">
        <v>795</v>
      </c>
      <c r="B7" s="1">
        <v>2019</v>
      </c>
      <c r="C7" s="1">
        <v>3.0510000000000002</v>
      </c>
      <c r="D7" s="20">
        <v>684300</v>
      </c>
      <c r="E7" s="17">
        <v>8500000</v>
      </c>
      <c r="F7" s="1">
        <v>396</v>
      </c>
      <c r="G7" s="31">
        <v>129</v>
      </c>
      <c r="H7" s="38">
        <v>0.27311220000000003</v>
      </c>
      <c r="I7" s="1">
        <v>290</v>
      </c>
      <c r="J7" s="1">
        <v>110</v>
      </c>
      <c r="K7" s="1">
        <v>246</v>
      </c>
      <c r="L7" s="1">
        <v>1718</v>
      </c>
      <c r="M7" s="1">
        <v>276</v>
      </c>
      <c r="N7" s="1">
        <v>543</v>
      </c>
      <c r="O7" s="1">
        <v>66</v>
      </c>
      <c r="P7" s="1">
        <v>18</v>
      </c>
      <c r="Q7" s="1">
        <v>45</v>
      </c>
      <c r="R7" s="29">
        <f t="shared" si="0"/>
        <v>18.399999999999999</v>
      </c>
      <c r="S7" s="13">
        <f t="shared" si="1"/>
        <v>2</v>
      </c>
      <c r="T7" s="3">
        <v>102</v>
      </c>
      <c r="U7" s="31">
        <v>61</v>
      </c>
      <c r="V7" s="4">
        <v>0.27248677999999998</v>
      </c>
      <c r="W7" s="3">
        <v>75</v>
      </c>
      <c r="X7" s="3">
        <v>27</v>
      </c>
      <c r="Y7" s="3">
        <v>55</v>
      </c>
      <c r="Z7" s="3">
        <v>447</v>
      </c>
      <c r="AA7" s="3">
        <v>64</v>
      </c>
      <c r="AB7" s="3">
        <v>141</v>
      </c>
      <c r="AC7" s="3">
        <v>18</v>
      </c>
      <c r="AD7" s="3">
        <v>3</v>
      </c>
      <c r="AE7" s="3">
        <v>20</v>
      </c>
      <c r="AF7" s="49">
        <f>AVERAGE(AJ7,AK7)</f>
        <v>5.0293450000000002</v>
      </c>
      <c r="AG7" s="13">
        <f t="shared" si="2"/>
        <v>0</v>
      </c>
      <c r="AH7" s="54">
        <v>19.079999999999998</v>
      </c>
      <c r="AI7" s="15">
        <v>17.793388</v>
      </c>
      <c r="AJ7" s="15">
        <v>5.5</v>
      </c>
      <c r="AK7" s="55">
        <v>4.5586900000000004</v>
      </c>
      <c r="AL7" s="1">
        <v>396</v>
      </c>
      <c r="AM7" s="3">
        <v>102</v>
      </c>
      <c r="AN7" s="1">
        <v>61</v>
      </c>
      <c r="AO7" s="3">
        <v>75</v>
      </c>
      <c r="AP7" s="3">
        <v>27</v>
      </c>
      <c r="AQ7" s="3">
        <v>55</v>
      </c>
      <c r="AR7" s="3">
        <v>447</v>
      </c>
      <c r="AS7" s="3">
        <v>64</v>
      </c>
      <c r="AT7" s="3">
        <v>141</v>
      </c>
      <c r="AU7" s="3">
        <v>18</v>
      </c>
      <c r="AV7" s="3">
        <v>3</v>
      </c>
      <c r="AW7" s="3">
        <v>20</v>
      </c>
      <c r="AX7" s="3"/>
      <c r="AY7" s="3"/>
      <c r="AZ7" s="3"/>
      <c r="BA7" s="3"/>
      <c r="BB7" s="3"/>
      <c r="BC7" s="3"/>
      <c r="BD7" s="3"/>
      <c r="BE7" s="3"/>
      <c r="BF7" s="3"/>
      <c r="BG7" s="2" t="s">
        <v>670</v>
      </c>
      <c r="BH7" s="1" t="s">
        <v>796</v>
      </c>
      <c r="BI7" s="1" t="s">
        <v>797</v>
      </c>
    </row>
    <row r="8" spans="1:64">
      <c r="A8" s="11" t="s">
        <v>398</v>
      </c>
      <c r="B8" s="11">
        <v>2012</v>
      </c>
      <c r="C8" s="11">
        <v>2.161</v>
      </c>
      <c r="D8" s="21">
        <v>615000</v>
      </c>
      <c r="E8" s="18">
        <v>8000000</v>
      </c>
      <c r="F8" s="1">
        <v>308</v>
      </c>
      <c r="G8" s="61">
        <v>126</v>
      </c>
      <c r="H8" s="39">
        <v>0.31390133999999997</v>
      </c>
      <c r="I8" s="11">
        <v>154</v>
      </c>
      <c r="J8" s="11">
        <v>46</v>
      </c>
      <c r="K8" s="11">
        <v>191</v>
      </c>
      <c r="L8" s="11">
        <v>1255</v>
      </c>
      <c r="M8" s="11">
        <v>117</v>
      </c>
      <c r="N8" s="11">
        <v>185</v>
      </c>
      <c r="O8" s="11">
        <v>67</v>
      </c>
      <c r="P8" s="11">
        <v>4</v>
      </c>
      <c r="Q8" s="11">
        <v>26</v>
      </c>
      <c r="R8" s="29">
        <f t="shared" si="0"/>
        <v>0</v>
      </c>
      <c r="S8" s="13">
        <f t="shared" si="1"/>
        <v>1</v>
      </c>
      <c r="T8" s="3">
        <v>148</v>
      </c>
      <c r="U8" s="31">
        <v>0</v>
      </c>
      <c r="V8" s="14">
        <v>0.33584904999999998</v>
      </c>
      <c r="W8" s="13">
        <v>78</v>
      </c>
      <c r="X8" s="13">
        <v>24</v>
      </c>
      <c r="Y8" s="13">
        <v>103</v>
      </c>
      <c r="Z8" s="13">
        <v>610</v>
      </c>
      <c r="AA8" s="13">
        <v>69</v>
      </c>
      <c r="AB8" s="13">
        <v>96</v>
      </c>
      <c r="AC8" s="13">
        <v>39</v>
      </c>
      <c r="AD8" s="13">
        <v>1</v>
      </c>
      <c r="AE8" s="13">
        <v>15</v>
      </c>
      <c r="AF8" s="49">
        <f>AVERAGE(AJ8,AK8)</f>
        <v>0</v>
      </c>
      <c r="AG8" s="13">
        <f t="shared" si="2"/>
        <v>1</v>
      </c>
      <c r="AH8" s="84">
        <f t="shared" ref="AH8:BF8" si="5">COUNTIF(BH8,"*AS*")</f>
        <v>0</v>
      </c>
      <c r="AI8" s="13">
        <f t="shared" si="5"/>
        <v>0</v>
      </c>
      <c r="AJ8" s="13">
        <f t="shared" si="5"/>
        <v>0</v>
      </c>
      <c r="AK8" s="85">
        <f t="shared" si="5"/>
        <v>0</v>
      </c>
      <c r="AL8" s="13">
        <f t="shared" si="5"/>
        <v>0</v>
      </c>
      <c r="AM8" s="13">
        <f t="shared" si="5"/>
        <v>0</v>
      </c>
      <c r="AN8" s="13">
        <f t="shared" si="5"/>
        <v>0</v>
      </c>
      <c r="AO8" s="13">
        <f t="shared" si="5"/>
        <v>0</v>
      </c>
      <c r="AP8" s="13">
        <f t="shared" si="5"/>
        <v>0</v>
      </c>
      <c r="AQ8" s="13">
        <f t="shared" si="5"/>
        <v>0</v>
      </c>
      <c r="AR8" s="13">
        <f t="shared" si="5"/>
        <v>0</v>
      </c>
      <c r="AS8" s="13">
        <f t="shared" si="5"/>
        <v>0</v>
      </c>
      <c r="AT8" s="13">
        <f t="shared" si="5"/>
        <v>0</v>
      </c>
      <c r="AU8" s="13">
        <f t="shared" si="5"/>
        <v>0</v>
      </c>
      <c r="AV8" s="13">
        <f t="shared" si="5"/>
        <v>0</v>
      </c>
      <c r="AW8" s="13">
        <f t="shared" si="5"/>
        <v>0</v>
      </c>
      <c r="AX8" s="13">
        <f t="shared" si="5"/>
        <v>0</v>
      </c>
      <c r="AY8" s="13">
        <f t="shared" si="5"/>
        <v>0</v>
      </c>
      <c r="AZ8" s="13">
        <f t="shared" si="5"/>
        <v>0</v>
      </c>
      <c r="BA8" s="13">
        <f t="shared" si="5"/>
        <v>0</v>
      </c>
      <c r="BB8" s="13">
        <f t="shared" si="5"/>
        <v>0</v>
      </c>
      <c r="BC8" s="13">
        <f t="shared" si="5"/>
        <v>0</v>
      </c>
      <c r="BD8" s="13">
        <f t="shared" si="5"/>
        <v>0</v>
      </c>
      <c r="BE8" s="13">
        <f t="shared" si="5"/>
        <v>0</v>
      </c>
      <c r="BF8" s="13">
        <f t="shared" si="5"/>
        <v>0</v>
      </c>
      <c r="BG8" s="12" t="s">
        <v>399</v>
      </c>
      <c r="BH8" s="12"/>
      <c r="BI8" s="11" t="s">
        <v>400</v>
      </c>
      <c r="BJ8" s="12"/>
    </row>
    <row r="9" spans="1:64">
      <c r="A9" s="1" t="s">
        <v>198</v>
      </c>
      <c r="B9" s="1">
        <v>2013</v>
      </c>
      <c r="C9" s="1">
        <v>3.1179999999999999</v>
      </c>
      <c r="D9" s="20">
        <v>537000</v>
      </c>
      <c r="E9" s="17">
        <v>6600000</v>
      </c>
      <c r="F9" s="1">
        <v>489</v>
      </c>
      <c r="G9" s="31">
        <v>71</v>
      </c>
      <c r="H9" s="38">
        <v>0.26529446000000001</v>
      </c>
      <c r="I9" s="1">
        <v>261</v>
      </c>
      <c r="J9" s="1">
        <v>117</v>
      </c>
      <c r="K9" s="1">
        <v>294</v>
      </c>
      <c r="L9" s="1">
        <v>2002</v>
      </c>
      <c r="M9" s="1">
        <v>224</v>
      </c>
      <c r="N9" s="1">
        <v>572</v>
      </c>
      <c r="O9" s="1">
        <v>107</v>
      </c>
      <c r="P9" s="1">
        <v>17</v>
      </c>
      <c r="Q9" s="1">
        <v>17</v>
      </c>
      <c r="R9" s="29">
        <f t="shared" si="0"/>
        <v>14.9</v>
      </c>
      <c r="S9" s="13">
        <f t="shared" si="1"/>
        <v>1</v>
      </c>
      <c r="T9" s="3">
        <v>116</v>
      </c>
      <c r="U9" s="31">
        <v>41</v>
      </c>
      <c r="V9" s="4">
        <v>0.24941176000000001</v>
      </c>
      <c r="W9" s="3">
        <v>62</v>
      </c>
      <c r="X9" s="3">
        <v>24</v>
      </c>
      <c r="Y9" s="3">
        <v>62</v>
      </c>
      <c r="Z9" s="3">
        <v>504</v>
      </c>
      <c r="AA9" s="3">
        <v>74</v>
      </c>
      <c r="AB9" s="3">
        <v>140</v>
      </c>
      <c r="AC9" s="3">
        <v>26</v>
      </c>
      <c r="AD9" s="3">
        <v>1</v>
      </c>
      <c r="AE9" s="3">
        <v>-5</v>
      </c>
      <c r="AF9" s="49">
        <f>AVERAGE(AJ9,AK9)</f>
        <v>2.8236599999999998</v>
      </c>
      <c r="AG9" s="13">
        <f t="shared" si="2"/>
        <v>0</v>
      </c>
      <c r="AH9" s="54">
        <v>15.04</v>
      </c>
      <c r="AI9" s="15">
        <v>14.81728</v>
      </c>
      <c r="AJ9" s="15">
        <v>2.76</v>
      </c>
      <c r="AK9" s="55">
        <v>2.8873199999999999</v>
      </c>
      <c r="AL9" s="1">
        <v>489</v>
      </c>
      <c r="AM9" s="3">
        <v>116</v>
      </c>
      <c r="AN9" s="1">
        <v>41</v>
      </c>
      <c r="AO9" s="3">
        <v>62</v>
      </c>
      <c r="AP9" s="3">
        <v>24</v>
      </c>
      <c r="AQ9" s="3">
        <v>62</v>
      </c>
      <c r="AR9" s="3">
        <v>504</v>
      </c>
      <c r="AS9" s="3">
        <v>74</v>
      </c>
      <c r="AT9" s="3">
        <v>140</v>
      </c>
      <c r="AU9" s="3">
        <v>26</v>
      </c>
      <c r="AV9" s="3">
        <v>1</v>
      </c>
      <c r="AW9" s="3">
        <v>-5</v>
      </c>
      <c r="AX9" s="3"/>
      <c r="AY9" s="3"/>
      <c r="AZ9" s="3"/>
      <c r="BA9" s="3"/>
      <c r="BB9" s="3"/>
      <c r="BC9" s="3"/>
      <c r="BD9" s="3"/>
      <c r="BE9" s="3"/>
      <c r="BF9" s="3"/>
      <c r="BH9" s="1" t="s">
        <v>199</v>
      </c>
      <c r="BI9" s="1" t="s">
        <v>200</v>
      </c>
    </row>
    <row r="10" spans="1:64">
      <c r="A10" s="1" t="s">
        <v>820</v>
      </c>
      <c r="B10" s="1">
        <v>2020</v>
      </c>
      <c r="C10" s="1">
        <v>3.109</v>
      </c>
      <c r="D10" s="20">
        <v>623500</v>
      </c>
      <c r="E10" s="17">
        <v>6490000</v>
      </c>
      <c r="F10" s="1">
        <f>ROUND(AL10-AM10+(AM10/$BL$2),0)</f>
        <v>485</v>
      </c>
      <c r="G10" s="31">
        <v>51</v>
      </c>
      <c r="H10" s="38">
        <v>0.25480153999999999</v>
      </c>
      <c r="I10" s="3">
        <f t="shared" ref="I10:Q10" si="6">AX10-AO10+W10</f>
        <v>300.40005940005938</v>
      </c>
      <c r="J10" s="3">
        <f t="shared" si="6"/>
        <v>101.000027000027</v>
      </c>
      <c r="K10" s="3">
        <f t="shared" si="6"/>
        <v>266.50006750006753</v>
      </c>
      <c r="L10" s="3">
        <f t="shared" si="6"/>
        <v>2022.4004104004105</v>
      </c>
      <c r="M10" s="3">
        <f t="shared" si="6"/>
        <v>184.60002160002159</v>
      </c>
      <c r="N10" s="3">
        <f t="shared" si="6"/>
        <v>530.80014580014586</v>
      </c>
      <c r="O10" s="3">
        <f t="shared" si="6"/>
        <v>125.3000243000243</v>
      </c>
      <c r="P10" s="3">
        <f t="shared" si="6"/>
        <v>2</v>
      </c>
      <c r="Q10" s="3">
        <f t="shared" si="6"/>
        <v>84.400005400005398</v>
      </c>
      <c r="R10" s="29">
        <f t="shared" si="0"/>
        <v>18.899999999999999</v>
      </c>
      <c r="S10" s="13">
        <f t="shared" si="1"/>
        <v>1</v>
      </c>
      <c r="T10" s="3">
        <v>37</v>
      </c>
      <c r="U10" s="31">
        <v>19</v>
      </c>
      <c r="V10" s="4">
        <v>0.23239436999999999</v>
      </c>
      <c r="W10" s="3">
        <f t="shared" ref="W10:AE10" si="7">AO10/$BL$2</f>
        <v>59.400059400059405</v>
      </c>
      <c r="X10" s="3">
        <f t="shared" si="7"/>
        <v>27.000027000027</v>
      </c>
      <c r="Y10" s="3">
        <f t="shared" si="7"/>
        <v>67.500067500067502</v>
      </c>
      <c r="Z10" s="3">
        <f t="shared" si="7"/>
        <v>410.40041040041041</v>
      </c>
      <c r="AA10" s="3">
        <f t="shared" si="7"/>
        <v>21.600021600021602</v>
      </c>
      <c r="AB10" s="3">
        <f t="shared" si="7"/>
        <v>145.8001458001458</v>
      </c>
      <c r="AC10" s="3">
        <f t="shared" si="7"/>
        <v>24.300024300024301</v>
      </c>
      <c r="AD10" s="3">
        <f t="shared" si="7"/>
        <v>0</v>
      </c>
      <c r="AE10" s="3">
        <f t="shared" si="7"/>
        <v>5.4000054000054005</v>
      </c>
      <c r="AF10" s="49">
        <f>AVERAGE(AJ10,AK10)/$BL$2</f>
        <v>3.2342657342657346</v>
      </c>
      <c r="AG10" s="13">
        <f t="shared" si="2"/>
        <v>0</v>
      </c>
      <c r="AH10" s="54">
        <v>20.95</v>
      </c>
      <c r="AI10" s="15">
        <v>16.806239999999999</v>
      </c>
      <c r="AJ10" s="15">
        <v>1.2</v>
      </c>
      <c r="AK10" s="55">
        <v>1.1957500000000001</v>
      </c>
      <c r="AL10" s="1">
        <v>422</v>
      </c>
      <c r="AM10" s="3">
        <v>37</v>
      </c>
      <c r="AN10" s="1">
        <v>19</v>
      </c>
      <c r="AO10" s="3">
        <v>22</v>
      </c>
      <c r="AP10" s="3">
        <v>10</v>
      </c>
      <c r="AQ10" s="3">
        <v>25</v>
      </c>
      <c r="AR10" s="3">
        <v>152</v>
      </c>
      <c r="AS10" s="3">
        <v>8</v>
      </c>
      <c r="AT10" s="3">
        <v>54</v>
      </c>
      <c r="AU10" s="3">
        <v>9</v>
      </c>
      <c r="AV10" s="3">
        <v>0</v>
      </c>
      <c r="AW10" s="3">
        <v>2</v>
      </c>
      <c r="AX10" s="1">
        <v>263</v>
      </c>
      <c r="AY10" s="1">
        <v>84</v>
      </c>
      <c r="AZ10" s="1">
        <v>224</v>
      </c>
      <c r="BA10" s="1">
        <v>1764</v>
      </c>
      <c r="BB10" s="1">
        <v>171</v>
      </c>
      <c r="BC10" s="1">
        <v>439</v>
      </c>
      <c r="BD10" s="1">
        <v>110</v>
      </c>
      <c r="BE10" s="1">
        <v>2</v>
      </c>
      <c r="BF10" s="1">
        <v>81</v>
      </c>
      <c r="BG10" s="2" t="s">
        <v>77</v>
      </c>
      <c r="BH10" s="1" t="s">
        <v>821</v>
      </c>
      <c r="BI10" s="1" t="s">
        <v>822</v>
      </c>
      <c r="BJ10" s="1" t="s">
        <v>196</v>
      </c>
    </row>
    <row r="11" spans="1:64">
      <c r="A11" s="1" t="s">
        <v>163</v>
      </c>
      <c r="B11" s="1">
        <v>2012</v>
      </c>
      <c r="C11" s="1">
        <v>3.129</v>
      </c>
      <c r="D11" s="20">
        <v>500000</v>
      </c>
      <c r="E11" s="17">
        <v>5500000</v>
      </c>
      <c r="F11" s="1">
        <v>509</v>
      </c>
      <c r="G11" s="31">
        <v>15</v>
      </c>
      <c r="H11" s="38">
        <v>0.26013144999999999</v>
      </c>
      <c r="I11" s="1">
        <v>211</v>
      </c>
      <c r="J11" s="1">
        <v>65</v>
      </c>
      <c r="K11" s="1">
        <v>249</v>
      </c>
      <c r="L11" s="1">
        <v>2031</v>
      </c>
      <c r="M11" s="1">
        <v>183</v>
      </c>
      <c r="N11" s="1">
        <v>376</v>
      </c>
      <c r="O11" s="1">
        <v>92</v>
      </c>
      <c r="P11" s="1">
        <v>4</v>
      </c>
      <c r="Q11" s="1">
        <v>53</v>
      </c>
      <c r="R11" s="29">
        <f t="shared" si="0"/>
        <v>13.8</v>
      </c>
      <c r="S11" s="13">
        <f t="shared" si="1"/>
        <v>2</v>
      </c>
      <c r="T11" s="3">
        <v>144</v>
      </c>
      <c r="U11" s="31">
        <v>0</v>
      </c>
      <c r="V11" s="4">
        <v>0.24904942999999999</v>
      </c>
      <c r="W11" s="3">
        <v>67</v>
      </c>
      <c r="X11" s="3">
        <v>23</v>
      </c>
      <c r="Y11" s="3">
        <v>83</v>
      </c>
      <c r="Z11" s="3">
        <v>593</v>
      </c>
      <c r="AA11" s="3">
        <v>60</v>
      </c>
      <c r="AB11" s="3">
        <v>112</v>
      </c>
      <c r="AC11" s="3">
        <v>27</v>
      </c>
      <c r="AD11" s="3">
        <v>3</v>
      </c>
      <c r="AE11" s="3">
        <v>13</v>
      </c>
      <c r="AF11" s="49">
        <f t="shared" ref="AF11:AF18" si="8">AVERAGE(AJ11,AK11)</f>
        <v>4.2573399999999992</v>
      </c>
      <c r="AG11" s="13">
        <f t="shared" si="2"/>
        <v>1</v>
      </c>
      <c r="AH11" s="54">
        <v>13.28</v>
      </c>
      <c r="AI11" s="15">
        <v>14.34868</v>
      </c>
      <c r="AJ11" s="15">
        <v>4.0599999999999996</v>
      </c>
      <c r="AK11" s="55">
        <v>4.4546799999999998</v>
      </c>
      <c r="AL11" s="1">
        <v>509</v>
      </c>
      <c r="AM11" s="3">
        <v>144</v>
      </c>
      <c r="AN11" s="1">
        <v>0</v>
      </c>
      <c r="AO11" s="3">
        <v>67</v>
      </c>
      <c r="AP11" s="3">
        <v>23</v>
      </c>
      <c r="AQ11" s="3">
        <v>83</v>
      </c>
      <c r="AR11" s="3">
        <v>593</v>
      </c>
      <c r="AS11" s="3">
        <v>60</v>
      </c>
      <c r="AT11" s="3">
        <v>112</v>
      </c>
      <c r="AU11" s="3">
        <v>27</v>
      </c>
      <c r="AV11" s="3">
        <v>3</v>
      </c>
      <c r="AW11" s="3">
        <v>13</v>
      </c>
      <c r="AX11" s="3"/>
      <c r="AY11" s="3"/>
      <c r="AZ11" s="3"/>
      <c r="BA11" s="3"/>
      <c r="BB11" s="3"/>
      <c r="BC11" s="3"/>
      <c r="BD11" s="3"/>
      <c r="BE11" s="3"/>
      <c r="BF11" s="3"/>
      <c r="BG11" s="2" t="s">
        <v>164</v>
      </c>
      <c r="BH11" s="1" t="s">
        <v>165</v>
      </c>
      <c r="BI11" s="1" t="s">
        <v>166</v>
      </c>
    </row>
    <row r="12" spans="1:64">
      <c r="A12" s="1" t="s">
        <v>664</v>
      </c>
      <c r="B12" s="1">
        <v>2018</v>
      </c>
      <c r="C12" s="1">
        <v>3.089</v>
      </c>
      <c r="D12" s="20">
        <v>657000</v>
      </c>
      <c r="E12" s="17">
        <v>5200000</v>
      </c>
      <c r="F12" s="1">
        <v>527</v>
      </c>
      <c r="G12" s="31">
        <v>12</v>
      </c>
      <c r="H12" s="38">
        <v>0.26722689999999999</v>
      </c>
      <c r="I12" s="1">
        <v>255</v>
      </c>
      <c r="J12" s="1">
        <v>81</v>
      </c>
      <c r="K12" s="1">
        <v>269</v>
      </c>
      <c r="L12" s="1">
        <v>1912</v>
      </c>
      <c r="M12" s="1">
        <v>93</v>
      </c>
      <c r="N12" s="1">
        <v>538</v>
      </c>
      <c r="O12" s="1">
        <v>95</v>
      </c>
      <c r="P12" s="1">
        <v>49</v>
      </c>
      <c r="Q12" s="1">
        <v>18</v>
      </c>
      <c r="R12" s="29">
        <f t="shared" si="0"/>
        <v>10.199999999999999</v>
      </c>
      <c r="S12" s="13">
        <f t="shared" si="1"/>
        <v>1</v>
      </c>
      <c r="T12" s="3">
        <v>160</v>
      </c>
      <c r="U12" s="31">
        <v>0</v>
      </c>
      <c r="V12" s="4">
        <v>0.29042906000000002</v>
      </c>
      <c r="W12" s="3">
        <v>101</v>
      </c>
      <c r="X12" s="3">
        <v>34</v>
      </c>
      <c r="Y12" s="3">
        <v>111</v>
      </c>
      <c r="Z12" s="3">
        <v>645</v>
      </c>
      <c r="AA12" s="3">
        <v>29</v>
      </c>
      <c r="AB12" s="3">
        <v>167</v>
      </c>
      <c r="AC12" s="3">
        <v>40</v>
      </c>
      <c r="AD12" s="3">
        <v>21</v>
      </c>
      <c r="AE12" s="3">
        <v>4</v>
      </c>
      <c r="AF12" s="49">
        <f t="shared" si="8"/>
        <v>5.6099049999999995</v>
      </c>
      <c r="AG12" s="13">
        <f t="shared" si="2"/>
        <v>1</v>
      </c>
      <c r="AH12" s="54">
        <v>10.88</v>
      </c>
      <c r="AI12" s="15">
        <v>9.587828</v>
      </c>
      <c r="AJ12" s="15">
        <v>5.83</v>
      </c>
      <c r="AK12" s="55">
        <v>5.3898099999999998</v>
      </c>
      <c r="AL12" s="1">
        <v>527</v>
      </c>
      <c r="AM12" s="3">
        <v>160</v>
      </c>
      <c r="AN12" s="1">
        <v>0</v>
      </c>
      <c r="AO12" s="3">
        <v>101</v>
      </c>
      <c r="AP12" s="3">
        <v>34</v>
      </c>
      <c r="AQ12" s="3">
        <v>111</v>
      </c>
      <c r="AR12" s="3">
        <v>645</v>
      </c>
      <c r="AS12" s="3">
        <v>29</v>
      </c>
      <c r="AT12" s="3">
        <v>167</v>
      </c>
      <c r="AU12" s="3">
        <v>40</v>
      </c>
      <c r="AV12" s="3">
        <v>21</v>
      </c>
      <c r="AW12" s="3">
        <v>4</v>
      </c>
      <c r="AX12" s="3"/>
      <c r="AY12" s="3"/>
      <c r="AZ12" s="3"/>
      <c r="BA12" s="3"/>
      <c r="BB12" s="3"/>
      <c r="BC12" s="3"/>
      <c r="BD12" s="3"/>
      <c r="BE12" s="3"/>
      <c r="BF12" s="3"/>
      <c r="BG12" s="2" t="s">
        <v>665</v>
      </c>
      <c r="BH12" s="1" t="s">
        <v>666</v>
      </c>
      <c r="BI12" s="1" t="s">
        <v>667</v>
      </c>
    </row>
    <row r="13" spans="1:64">
      <c r="A13" s="1" t="s">
        <v>570</v>
      </c>
      <c r="B13" s="1">
        <v>2015</v>
      </c>
      <c r="C13" s="1">
        <v>3.056</v>
      </c>
      <c r="D13" s="20">
        <v>573000</v>
      </c>
      <c r="E13" s="17">
        <v>5050000</v>
      </c>
      <c r="F13" s="1">
        <v>451</v>
      </c>
      <c r="G13" s="31">
        <v>86</v>
      </c>
      <c r="H13" s="38">
        <v>0.2810781</v>
      </c>
      <c r="I13" s="1">
        <v>252</v>
      </c>
      <c r="J13" s="1">
        <v>68</v>
      </c>
      <c r="K13" s="1">
        <v>215</v>
      </c>
      <c r="L13" s="1">
        <v>1979</v>
      </c>
      <c r="M13" s="1">
        <v>128</v>
      </c>
      <c r="N13" s="1">
        <v>330</v>
      </c>
      <c r="O13" s="1">
        <v>103</v>
      </c>
      <c r="P13" s="1">
        <v>30</v>
      </c>
      <c r="Q13" s="1">
        <v>55</v>
      </c>
      <c r="R13" s="29">
        <f t="shared" si="0"/>
        <v>16.2</v>
      </c>
      <c r="S13" s="13">
        <f t="shared" si="1"/>
        <v>2</v>
      </c>
      <c r="T13" s="3">
        <v>162</v>
      </c>
      <c r="U13" s="31">
        <v>0</v>
      </c>
      <c r="V13" s="4">
        <v>0.28593995999999999</v>
      </c>
      <c r="W13" s="3">
        <v>102</v>
      </c>
      <c r="X13" s="3">
        <v>35</v>
      </c>
      <c r="Y13" s="3">
        <v>86</v>
      </c>
      <c r="Z13" s="3">
        <v>713</v>
      </c>
      <c r="AA13" s="3">
        <v>70</v>
      </c>
      <c r="AB13" s="3">
        <v>111</v>
      </c>
      <c r="AC13" s="3">
        <v>30</v>
      </c>
      <c r="AD13" s="3">
        <v>20</v>
      </c>
      <c r="AE13" s="3">
        <v>16</v>
      </c>
      <c r="AF13" s="49">
        <f t="shared" si="8"/>
        <v>7.0421849999999999</v>
      </c>
      <c r="AG13" s="13">
        <f t="shared" si="2"/>
        <v>1</v>
      </c>
      <c r="AH13" s="54">
        <v>17.14</v>
      </c>
      <c r="AI13" s="15">
        <v>15.16037</v>
      </c>
      <c r="AJ13" s="15">
        <v>7.49</v>
      </c>
      <c r="AK13" s="55">
        <v>6.5943699999999996</v>
      </c>
      <c r="AL13" s="1">
        <v>451</v>
      </c>
      <c r="AM13" s="3">
        <v>162</v>
      </c>
      <c r="AN13" s="1">
        <v>0</v>
      </c>
      <c r="AO13" s="3">
        <v>102</v>
      </c>
      <c r="AP13" s="3">
        <v>35</v>
      </c>
      <c r="AQ13" s="3">
        <v>86</v>
      </c>
      <c r="AR13" s="3">
        <v>713</v>
      </c>
      <c r="AS13" s="3">
        <v>70</v>
      </c>
      <c r="AT13" s="3">
        <v>111</v>
      </c>
      <c r="AU13" s="3">
        <v>30</v>
      </c>
      <c r="AV13" s="3">
        <v>20</v>
      </c>
      <c r="AW13" s="3">
        <v>16</v>
      </c>
      <c r="AX13" s="3"/>
      <c r="AY13" s="3"/>
      <c r="AZ13" s="3"/>
      <c r="BA13" s="3"/>
      <c r="BB13" s="3"/>
      <c r="BC13" s="3"/>
      <c r="BD13" s="3"/>
      <c r="BE13" s="3"/>
      <c r="BF13" s="3"/>
      <c r="BG13" s="2" t="s">
        <v>571</v>
      </c>
      <c r="BH13" s="1" t="s">
        <v>44</v>
      </c>
      <c r="BI13" s="1" t="s">
        <v>572</v>
      </c>
    </row>
    <row r="14" spans="1:64">
      <c r="A14" s="1" t="s">
        <v>443</v>
      </c>
      <c r="B14" s="1">
        <v>2015</v>
      </c>
      <c r="C14" s="1">
        <v>2.1549999999999998</v>
      </c>
      <c r="D14" s="20">
        <v>512500</v>
      </c>
      <c r="E14" s="17">
        <v>5000000</v>
      </c>
      <c r="F14" s="1">
        <v>401</v>
      </c>
      <c r="G14" s="31">
        <v>40</v>
      </c>
      <c r="H14" s="38">
        <v>0.28096480000000001</v>
      </c>
      <c r="I14" s="1">
        <v>204</v>
      </c>
      <c r="J14" s="1">
        <v>70</v>
      </c>
      <c r="K14" s="1">
        <v>243</v>
      </c>
      <c r="L14" s="1">
        <v>1646</v>
      </c>
      <c r="M14" s="1">
        <v>82</v>
      </c>
      <c r="N14" s="1">
        <v>240</v>
      </c>
      <c r="O14" s="1">
        <v>106</v>
      </c>
      <c r="P14" s="1">
        <v>6</v>
      </c>
      <c r="Q14" s="1">
        <v>52</v>
      </c>
      <c r="R14" s="29">
        <f t="shared" si="0"/>
        <v>10.7</v>
      </c>
      <c r="S14" s="13">
        <f t="shared" si="1"/>
        <v>1</v>
      </c>
      <c r="T14" s="3">
        <v>157</v>
      </c>
      <c r="U14" s="31">
        <v>0</v>
      </c>
      <c r="V14" s="4">
        <v>0.28733765999999999</v>
      </c>
      <c r="W14" s="3">
        <v>97</v>
      </c>
      <c r="X14" s="3">
        <v>42</v>
      </c>
      <c r="Y14" s="3">
        <v>130</v>
      </c>
      <c r="Z14" s="3">
        <v>665</v>
      </c>
      <c r="AA14" s="3">
        <v>34</v>
      </c>
      <c r="AB14" s="3">
        <v>110</v>
      </c>
      <c r="AC14" s="3">
        <v>43</v>
      </c>
      <c r="AD14" s="3">
        <v>2</v>
      </c>
      <c r="AE14" s="3">
        <v>22</v>
      </c>
      <c r="AF14" s="49">
        <f t="shared" si="8"/>
        <v>5.406765</v>
      </c>
      <c r="AG14" s="13">
        <f t="shared" si="2"/>
        <v>1</v>
      </c>
      <c r="AH14" s="54">
        <v>12.45</v>
      </c>
      <c r="AI14" s="15">
        <v>8.8944600000000005</v>
      </c>
      <c r="AJ14" s="15">
        <v>6.33</v>
      </c>
      <c r="AK14" s="55">
        <v>4.48353</v>
      </c>
      <c r="AL14" s="1">
        <v>401</v>
      </c>
      <c r="AM14" s="3">
        <v>157</v>
      </c>
      <c r="AN14" s="1">
        <v>0</v>
      </c>
      <c r="AO14" s="3">
        <v>97</v>
      </c>
      <c r="AP14" s="3">
        <v>42</v>
      </c>
      <c r="AQ14" s="3">
        <v>130</v>
      </c>
      <c r="AR14" s="3">
        <v>665</v>
      </c>
      <c r="AS14" s="3">
        <v>34</v>
      </c>
      <c r="AT14" s="3">
        <v>110</v>
      </c>
      <c r="AU14" s="3">
        <v>43</v>
      </c>
      <c r="AV14" s="3">
        <v>2</v>
      </c>
      <c r="AW14" s="3">
        <v>22</v>
      </c>
      <c r="AX14" s="3"/>
      <c r="AY14" s="3"/>
      <c r="AZ14" s="3"/>
      <c r="BA14" s="3"/>
      <c r="BB14" s="3"/>
      <c r="BC14" s="3"/>
      <c r="BD14" s="3"/>
      <c r="BE14" s="3"/>
      <c r="BF14" s="3"/>
      <c r="BG14" s="2" t="s">
        <v>444</v>
      </c>
      <c r="BH14" s="1" t="s">
        <v>445</v>
      </c>
      <c r="BI14" s="1" t="s">
        <v>446</v>
      </c>
    </row>
    <row r="15" spans="1:64">
      <c r="A15" s="1" t="s">
        <v>743</v>
      </c>
      <c r="B15" s="1">
        <v>2018</v>
      </c>
      <c r="C15" s="1">
        <v>3.1190000000000002</v>
      </c>
      <c r="D15" s="20">
        <v>1000000</v>
      </c>
      <c r="E15" s="17">
        <v>5000000</v>
      </c>
      <c r="F15" s="1">
        <v>471</v>
      </c>
      <c r="G15" s="31">
        <v>92</v>
      </c>
      <c r="H15" s="38">
        <v>0.27684563000000001</v>
      </c>
      <c r="I15" s="1">
        <v>270</v>
      </c>
      <c r="J15" s="1">
        <v>81</v>
      </c>
      <c r="K15" s="1">
        <v>313</v>
      </c>
      <c r="L15" s="1">
        <v>2041</v>
      </c>
      <c r="M15" s="1">
        <v>221</v>
      </c>
      <c r="N15" s="1">
        <v>420</v>
      </c>
      <c r="O15" s="1">
        <v>103</v>
      </c>
      <c r="P15" s="1">
        <v>32</v>
      </c>
      <c r="Q15" s="1">
        <v>27</v>
      </c>
      <c r="R15" s="29">
        <f t="shared" si="0"/>
        <v>18.2</v>
      </c>
      <c r="S15" s="13">
        <f t="shared" si="1"/>
        <v>1</v>
      </c>
      <c r="T15" s="3">
        <v>110</v>
      </c>
      <c r="U15" s="31">
        <v>45</v>
      </c>
      <c r="V15" s="4">
        <v>0.23880596000000001</v>
      </c>
      <c r="W15" s="3">
        <v>60</v>
      </c>
      <c r="X15" s="3">
        <v>15</v>
      </c>
      <c r="Y15" s="3">
        <v>65</v>
      </c>
      <c r="Z15" s="3">
        <v>468</v>
      </c>
      <c r="AA15" s="3">
        <v>53</v>
      </c>
      <c r="AB15" s="3">
        <v>111</v>
      </c>
      <c r="AC15" s="3">
        <v>20</v>
      </c>
      <c r="AD15" s="3">
        <v>3</v>
      </c>
      <c r="AE15" s="3">
        <v>8</v>
      </c>
      <c r="AF15" s="49">
        <f t="shared" si="8"/>
        <v>2.1826500000000002</v>
      </c>
      <c r="AG15" s="13">
        <f t="shared" si="2"/>
        <v>0</v>
      </c>
      <c r="AH15" s="54">
        <v>21.04</v>
      </c>
      <c r="AI15" s="15">
        <v>15.35008</v>
      </c>
      <c r="AJ15" s="15">
        <v>2.72</v>
      </c>
      <c r="AK15" s="55">
        <v>1.6453</v>
      </c>
      <c r="AL15" s="1">
        <v>471</v>
      </c>
      <c r="AM15" s="3">
        <v>110</v>
      </c>
      <c r="AN15" s="1">
        <v>45</v>
      </c>
      <c r="AO15" s="3">
        <v>60</v>
      </c>
      <c r="AP15" s="3">
        <v>15</v>
      </c>
      <c r="AQ15" s="3">
        <v>65</v>
      </c>
      <c r="AR15" s="3">
        <v>468</v>
      </c>
      <c r="AS15" s="3">
        <v>53</v>
      </c>
      <c r="AT15" s="3">
        <v>111</v>
      </c>
      <c r="AU15" s="3">
        <v>20</v>
      </c>
      <c r="AV15" s="3">
        <v>3</v>
      </c>
      <c r="AW15" s="3">
        <v>8</v>
      </c>
      <c r="AX15" s="3"/>
      <c r="AY15" s="3"/>
      <c r="AZ15" s="3"/>
      <c r="BA15" s="3"/>
      <c r="BB15" s="3"/>
      <c r="BC15" s="3"/>
      <c r="BD15" s="3"/>
      <c r="BE15" s="3"/>
      <c r="BF15" s="3"/>
      <c r="BG15" s="2" t="s">
        <v>289</v>
      </c>
      <c r="BH15" s="1" t="s">
        <v>744</v>
      </c>
      <c r="BJ15" s="1" t="s">
        <v>745</v>
      </c>
    </row>
    <row r="16" spans="1:64">
      <c r="A16" s="1" t="s">
        <v>638</v>
      </c>
      <c r="B16" s="1">
        <v>2018</v>
      </c>
      <c r="C16" s="1">
        <v>3</v>
      </c>
      <c r="D16" s="20">
        <v>630000</v>
      </c>
      <c r="E16" s="17">
        <v>5000000</v>
      </c>
      <c r="F16" s="1">
        <v>399</v>
      </c>
      <c r="G16" s="31">
        <v>77</v>
      </c>
      <c r="H16" s="38">
        <v>0.26816022</v>
      </c>
      <c r="I16" s="1">
        <v>223</v>
      </c>
      <c r="J16" s="1">
        <v>88</v>
      </c>
      <c r="K16" s="1">
        <v>262</v>
      </c>
      <c r="L16" s="1">
        <v>1626</v>
      </c>
      <c r="M16" s="1">
        <v>131</v>
      </c>
      <c r="N16" s="1">
        <v>489</v>
      </c>
      <c r="O16" s="1">
        <v>95</v>
      </c>
      <c r="P16" s="1">
        <v>42</v>
      </c>
      <c r="Q16" s="1">
        <v>26</v>
      </c>
      <c r="R16" s="29">
        <f t="shared" si="0"/>
        <v>11</v>
      </c>
      <c r="S16" s="13">
        <f t="shared" si="1"/>
        <v>1</v>
      </c>
      <c r="T16" s="3">
        <v>157</v>
      </c>
      <c r="U16" s="31">
        <v>0</v>
      </c>
      <c r="V16" s="4">
        <v>0.2909699</v>
      </c>
      <c r="W16" s="3">
        <v>88</v>
      </c>
      <c r="X16" s="3">
        <v>37</v>
      </c>
      <c r="Y16" s="3">
        <v>108</v>
      </c>
      <c r="Z16" s="3">
        <v>656</v>
      </c>
      <c r="AA16" s="3">
        <v>47</v>
      </c>
      <c r="AB16" s="3">
        <v>168</v>
      </c>
      <c r="AC16" s="3">
        <v>42</v>
      </c>
      <c r="AD16" s="3">
        <v>27</v>
      </c>
      <c r="AE16" s="3">
        <v>1</v>
      </c>
      <c r="AF16" s="49">
        <f t="shared" si="8"/>
        <v>5.37331</v>
      </c>
      <c r="AG16" s="13">
        <f t="shared" si="2"/>
        <v>1</v>
      </c>
      <c r="AH16" s="54">
        <v>12.440001000000001</v>
      </c>
      <c r="AI16" s="15">
        <v>9.6164889999999996</v>
      </c>
      <c r="AJ16" s="15">
        <v>5.61</v>
      </c>
      <c r="AK16" s="55">
        <v>5.1366199999999997</v>
      </c>
      <c r="AL16" s="1">
        <v>399</v>
      </c>
      <c r="AM16" s="3">
        <v>157</v>
      </c>
      <c r="AN16" s="1">
        <v>0</v>
      </c>
      <c r="AO16" s="3">
        <v>88</v>
      </c>
      <c r="AP16" s="3">
        <v>37</v>
      </c>
      <c r="AQ16" s="3">
        <v>108</v>
      </c>
      <c r="AR16" s="3">
        <v>656</v>
      </c>
      <c r="AS16" s="3">
        <v>47</v>
      </c>
      <c r="AT16" s="3">
        <v>168</v>
      </c>
      <c r="AU16" s="3">
        <v>42</v>
      </c>
      <c r="AV16" s="3">
        <v>27</v>
      </c>
      <c r="AW16" s="3">
        <v>1</v>
      </c>
      <c r="AX16" s="3"/>
      <c r="AY16" s="3"/>
      <c r="AZ16" s="3"/>
      <c r="BA16" s="3"/>
      <c r="BB16" s="3"/>
      <c r="BC16" s="3"/>
      <c r="BD16" s="3"/>
      <c r="BE16" s="3"/>
      <c r="BF16" s="3"/>
      <c r="BG16" s="2" t="s">
        <v>639</v>
      </c>
      <c r="BH16" s="1" t="s">
        <v>640</v>
      </c>
      <c r="BI16" s="1" t="s">
        <v>641</v>
      </c>
    </row>
    <row r="17" spans="1:62">
      <c r="A17" s="1" t="s">
        <v>396</v>
      </c>
      <c r="B17" s="1">
        <v>2016</v>
      </c>
      <c r="C17" s="1">
        <v>3.1040000000000001</v>
      </c>
      <c r="D17" s="20">
        <v>524500</v>
      </c>
      <c r="E17" s="17">
        <v>5000000</v>
      </c>
      <c r="F17" s="1">
        <v>471</v>
      </c>
      <c r="G17" s="31">
        <v>37</v>
      </c>
      <c r="H17" s="38">
        <v>0.24873738000000001</v>
      </c>
      <c r="I17" s="1">
        <v>236</v>
      </c>
      <c r="J17" s="1">
        <v>102</v>
      </c>
      <c r="K17" s="1">
        <v>264</v>
      </c>
      <c r="L17" s="1">
        <v>1752</v>
      </c>
      <c r="M17" s="1">
        <v>129</v>
      </c>
      <c r="N17" s="1">
        <v>444</v>
      </c>
      <c r="O17" s="1">
        <v>87</v>
      </c>
      <c r="P17" s="1">
        <v>14</v>
      </c>
      <c r="Q17" s="1">
        <v>-12</v>
      </c>
      <c r="R17" s="29">
        <f t="shared" si="0"/>
        <v>6.2</v>
      </c>
      <c r="S17" s="13">
        <f t="shared" si="1"/>
        <v>0</v>
      </c>
      <c r="T17" s="3">
        <v>150</v>
      </c>
      <c r="U17" s="31">
        <v>0</v>
      </c>
      <c r="V17" s="4">
        <v>0.24684684000000001</v>
      </c>
      <c r="W17" s="3">
        <v>85</v>
      </c>
      <c r="X17" s="3">
        <v>42</v>
      </c>
      <c r="Y17" s="3">
        <v>102</v>
      </c>
      <c r="Z17" s="3">
        <v>610</v>
      </c>
      <c r="AA17" s="3">
        <v>42</v>
      </c>
      <c r="AB17" s="3">
        <v>166</v>
      </c>
      <c r="AC17" s="3">
        <v>24</v>
      </c>
      <c r="AD17" s="3">
        <v>1</v>
      </c>
      <c r="AE17" s="3">
        <v>-1</v>
      </c>
      <c r="AF17" s="49">
        <f t="shared" si="8"/>
        <v>2.4304800000000002</v>
      </c>
      <c r="AG17" s="13">
        <f t="shared" si="2"/>
        <v>0</v>
      </c>
      <c r="AH17" s="54">
        <v>6.04</v>
      </c>
      <c r="AI17" s="15">
        <v>6.40036</v>
      </c>
      <c r="AJ17" s="15">
        <v>2.46</v>
      </c>
      <c r="AK17" s="55">
        <v>2.40096</v>
      </c>
      <c r="AL17" s="1">
        <v>471</v>
      </c>
      <c r="AM17" s="3">
        <v>150</v>
      </c>
      <c r="AN17" s="1">
        <v>0</v>
      </c>
      <c r="AO17" s="3">
        <v>85</v>
      </c>
      <c r="AP17" s="3">
        <v>42</v>
      </c>
      <c r="AQ17" s="3">
        <v>102</v>
      </c>
      <c r="AR17" s="3">
        <v>610</v>
      </c>
      <c r="AS17" s="3">
        <v>42</v>
      </c>
      <c r="AT17" s="3">
        <v>166</v>
      </c>
      <c r="AU17" s="3">
        <v>24</v>
      </c>
      <c r="AV17" s="3">
        <v>1</v>
      </c>
      <c r="AW17" s="3">
        <v>-1</v>
      </c>
      <c r="AX17" s="3"/>
      <c r="AY17" s="3"/>
      <c r="AZ17" s="3"/>
      <c r="BA17" s="3"/>
      <c r="BB17" s="3"/>
      <c r="BC17" s="3"/>
      <c r="BD17" s="3"/>
      <c r="BE17" s="3"/>
      <c r="BF17" s="3"/>
      <c r="BI17" s="1" t="s">
        <v>149</v>
      </c>
    </row>
    <row r="18" spans="1:62">
      <c r="A18" s="1" t="s">
        <v>556</v>
      </c>
      <c r="B18" s="1">
        <v>2019</v>
      </c>
      <c r="C18" s="1">
        <v>3.0859999999999999</v>
      </c>
      <c r="D18" s="20">
        <v>669800</v>
      </c>
      <c r="E18" s="17">
        <v>5000000</v>
      </c>
      <c r="F18" s="1">
        <v>372</v>
      </c>
      <c r="G18" s="31">
        <v>119</v>
      </c>
      <c r="H18" s="38">
        <v>0.24623115000000001</v>
      </c>
      <c r="I18" s="1">
        <v>226</v>
      </c>
      <c r="J18" s="1">
        <v>105</v>
      </c>
      <c r="K18" s="1">
        <v>262</v>
      </c>
      <c r="L18" s="1">
        <v>1576</v>
      </c>
      <c r="M18" s="1">
        <v>150</v>
      </c>
      <c r="N18" s="1">
        <v>397</v>
      </c>
      <c r="O18" s="1">
        <v>61</v>
      </c>
      <c r="P18" s="1">
        <v>4</v>
      </c>
      <c r="Q18" s="1">
        <v>5</v>
      </c>
      <c r="R18" s="29">
        <f t="shared" si="0"/>
        <v>11.3</v>
      </c>
      <c r="S18" s="13">
        <f t="shared" si="1"/>
        <v>2</v>
      </c>
      <c r="T18" s="3">
        <v>106</v>
      </c>
      <c r="U18" s="31">
        <v>30</v>
      </c>
      <c r="V18" s="4">
        <v>0.23232322999999999</v>
      </c>
      <c r="W18" s="3">
        <v>62</v>
      </c>
      <c r="X18" s="3">
        <v>34</v>
      </c>
      <c r="Y18" s="3">
        <v>77</v>
      </c>
      <c r="Z18" s="3">
        <v>446</v>
      </c>
      <c r="AA18" s="3">
        <v>40</v>
      </c>
      <c r="AB18" s="3">
        <v>125</v>
      </c>
      <c r="AC18" s="3">
        <v>12</v>
      </c>
      <c r="AD18" s="3">
        <v>0</v>
      </c>
      <c r="AE18" s="3">
        <v>-2</v>
      </c>
      <c r="AF18" s="49">
        <f t="shared" si="8"/>
        <v>2.7073650000000002</v>
      </c>
      <c r="AG18" s="13">
        <f t="shared" si="2"/>
        <v>1</v>
      </c>
      <c r="AH18" s="54">
        <v>11.15</v>
      </c>
      <c r="AI18" s="15">
        <v>11.375874</v>
      </c>
      <c r="AJ18" s="15">
        <v>3.12</v>
      </c>
      <c r="AK18" s="55">
        <v>2.2947299999999999</v>
      </c>
      <c r="AL18" s="1">
        <v>372</v>
      </c>
      <c r="AM18" s="3">
        <v>106</v>
      </c>
      <c r="AN18" s="1">
        <v>30</v>
      </c>
      <c r="AO18" s="3">
        <v>62</v>
      </c>
      <c r="AP18" s="3">
        <v>34</v>
      </c>
      <c r="AQ18" s="3">
        <v>77</v>
      </c>
      <c r="AR18" s="3">
        <v>446</v>
      </c>
      <c r="AS18" s="3">
        <v>40</v>
      </c>
      <c r="AT18" s="3">
        <v>125</v>
      </c>
      <c r="AU18" s="3">
        <v>12</v>
      </c>
      <c r="AV18" s="3">
        <v>0</v>
      </c>
      <c r="AW18" s="3">
        <v>-2</v>
      </c>
      <c r="AX18" s="3"/>
      <c r="AY18" s="3"/>
      <c r="AZ18" s="3"/>
      <c r="BA18" s="3"/>
      <c r="BB18" s="3"/>
      <c r="BC18" s="3"/>
      <c r="BD18" s="3"/>
      <c r="BE18" s="3"/>
      <c r="BF18" s="3"/>
      <c r="BG18" s="2" t="s">
        <v>557</v>
      </c>
      <c r="BI18" s="1" t="s">
        <v>558</v>
      </c>
      <c r="BJ18" s="1" t="s">
        <v>559</v>
      </c>
    </row>
    <row r="19" spans="1:62">
      <c r="A19" s="11" t="s">
        <v>753</v>
      </c>
      <c r="B19" s="11">
        <v>2020</v>
      </c>
      <c r="C19" s="11">
        <v>3.1030000000000002</v>
      </c>
      <c r="D19" s="21">
        <v>603500</v>
      </c>
      <c r="E19" s="18">
        <v>5000000</v>
      </c>
      <c r="F19" s="11">
        <f>ROUND(AL19-AM19+(AM19/$BL$2),0)</f>
        <v>521</v>
      </c>
      <c r="G19" s="61">
        <v>40</v>
      </c>
      <c r="H19" s="39">
        <v>0.24544841000000001</v>
      </c>
      <c r="I19" s="3">
        <f t="shared" ref="I19:Q19" si="9">AX19-AO19+W19</f>
        <v>269.60007560007557</v>
      </c>
      <c r="J19" s="3">
        <f t="shared" si="9"/>
        <v>126.8000378000378</v>
      </c>
      <c r="K19" s="3">
        <f t="shared" si="9"/>
        <v>333.40011340011341</v>
      </c>
      <c r="L19" s="3">
        <f t="shared" si="9"/>
        <v>2112.5006615006614</v>
      </c>
      <c r="M19" s="3">
        <f t="shared" si="9"/>
        <v>241.80009180009182</v>
      </c>
      <c r="N19" s="3">
        <f t="shared" si="9"/>
        <v>572.90020790020787</v>
      </c>
      <c r="O19" s="3">
        <f t="shared" si="9"/>
        <v>72.800010800010796</v>
      </c>
      <c r="P19" s="3">
        <f t="shared" si="9"/>
        <v>4.7000027000027007</v>
      </c>
      <c r="Q19" s="3">
        <f t="shared" si="9"/>
        <v>51.500013500013502</v>
      </c>
      <c r="R19" s="29">
        <f t="shared" si="0"/>
        <v>11.9</v>
      </c>
      <c r="S19" s="13">
        <f t="shared" si="1"/>
        <v>0</v>
      </c>
      <c r="T19" s="13">
        <v>60</v>
      </c>
      <c r="U19" s="70">
        <v>0</v>
      </c>
      <c r="V19" s="14">
        <v>0.1952381</v>
      </c>
      <c r="W19" s="13">
        <f t="shared" ref="W19:AE19" si="10">AO19/$BL$2</f>
        <v>75.600075600075598</v>
      </c>
      <c r="X19" s="13">
        <f t="shared" si="10"/>
        <v>37.800037800037799</v>
      </c>
      <c r="Y19" s="13">
        <f t="shared" si="10"/>
        <v>113.40011340011341</v>
      </c>
      <c r="Z19" s="13">
        <f t="shared" si="10"/>
        <v>661.50066150066152</v>
      </c>
      <c r="AA19" s="13">
        <f t="shared" si="10"/>
        <v>91.800091800091806</v>
      </c>
      <c r="AB19" s="13">
        <f t="shared" si="10"/>
        <v>207.9002079002079</v>
      </c>
      <c r="AC19" s="13">
        <f t="shared" si="10"/>
        <v>10.800010800010801</v>
      </c>
      <c r="AD19" s="13">
        <f t="shared" si="10"/>
        <v>2.7000027000027003</v>
      </c>
      <c r="AE19" s="13">
        <f t="shared" si="10"/>
        <v>13.5000135000135</v>
      </c>
      <c r="AF19" s="49">
        <f>AVERAGE(AJ19,AK19)/$BL$2</f>
        <v>2.8782582282582285</v>
      </c>
      <c r="AG19" s="13">
        <f t="shared" si="2"/>
        <v>0</v>
      </c>
      <c r="AH19" s="54">
        <v>13.58</v>
      </c>
      <c r="AI19" s="15">
        <v>10.243907999999999</v>
      </c>
      <c r="AJ19" s="15">
        <v>1.35</v>
      </c>
      <c r="AK19" s="55">
        <v>0.78204099999999999</v>
      </c>
      <c r="AL19" s="11">
        <v>419</v>
      </c>
      <c r="AM19" s="13">
        <v>60</v>
      </c>
      <c r="AN19" s="11">
        <v>0</v>
      </c>
      <c r="AO19" s="3">
        <v>28</v>
      </c>
      <c r="AP19" s="3">
        <v>14</v>
      </c>
      <c r="AQ19" s="3">
        <v>42</v>
      </c>
      <c r="AR19" s="3">
        <v>245</v>
      </c>
      <c r="AS19" s="3">
        <v>34</v>
      </c>
      <c r="AT19" s="3">
        <v>77</v>
      </c>
      <c r="AU19" s="3">
        <v>4</v>
      </c>
      <c r="AV19" s="3">
        <v>1</v>
      </c>
      <c r="AW19" s="3">
        <v>5</v>
      </c>
      <c r="AX19" s="11">
        <v>222</v>
      </c>
      <c r="AY19" s="11">
        <v>103</v>
      </c>
      <c r="AZ19" s="11">
        <v>262</v>
      </c>
      <c r="BA19" s="11">
        <v>1696</v>
      </c>
      <c r="BB19" s="11">
        <v>184</v>
      </c>
      <c r="BC19" s="11">
        <v>442</v>
      </c>
      <c r="BD19" s="11">
        <v>66</v>
      </c>
      <c r="BE19" s="11">
        <v>3</v>
      </c>
      <c r="BF19" s="11">
        <v>43</v>
      </c>
      <c r="BG19" s="12" t="s">
        <v>754</v>
      </c>
      <c r="BH19" s="11" t="s">
        <v>755</v>
      </c>
      <c r="BI19" s="11" t="s">
        <v>756</v>
      </c>
      <c r="BJ19" s="11" t="s">
        <v>111</v>
      </c>
    </row>
    <row r="20" spans="1:62">
      <c r="A20" s="1" t="s">
        <v>681</v>
      </c>
      <c r="B20" s="1">
        <v>2019</v>
      </c>
      <c r="C20" s="1">
        <v>3.0529999999999999</v>
      </c>
      <c r="D20" s="20">
        <v>597000</v>
      </c>
      <c r="E20" s="17">
        <v>4800000</v>
      </c>
      <c r="F20" s="1">
        <v>495</v>
      </c>
      <c r="G20" s="31">
        <v>11</v>
      </c>
      <c r="H20" s="38">
        <v>0.26510262000000001</v>
      </c>
      <c r="I20" s="1">
        <v>261</v>
      </c>
      <c r="J20" s="1">
        <v>78</v>
      </c>
      <c r="K20" s="1">
        <v>287</v>
      </c>
      <c r="L20" s="1">
        <v>1968</v>
      </c>
      <c r="M20" s="1">
        <v>238</v>
      </c>
      <c r="N20" s="1">
        <v>358</v>
      </c>
      <c r="O20" s="1">
        <v>102</v>
      </c>
      <c r="P20" s="1">
        <v>4</v>
      </c>
      <c r="Q20" s="1">
        <v>-36</v>
      </c>
      <c r="R20" s="29">
        <f t="shared" si="0"/>
        <v>3.4</v>
      </c>
      <c r="S20" s="13">
        <f t="shared" si="1"/>
        <v>1</v>
      </c>
      <c r="T20" s="3">
        <v>143</v>
      </c>
      <c r="U20" s="31">
        <v>0</v>
      </c>
      <c r="V20" s="4">
        <v>0.27703986000000003</v>
      </c>
      <c r="W20" s="3">
        <v>94</v>
      </c>
      <c r="X20" s="3">
        <v>37</v>
      </c>
      <c r="Y20" s="3">
        <v>116</v>
      </c>
      <c r="Z20" s="3">
        <v>613</v>
      </c>
      <c r="AA20" s="3">
        <v>74</v>
      </c>
      <c r="AB20" s="3">
        <v>118</v>
      </c>
      <c r="AC20" s="3">
        <v>37</v>
      </c>
      <c r="AD20" s="3">
        <v>0</v>
      </c>
      <c r="AE20" s="3">
        <v>-8</v>
      </c>
      <c r="AF20" s="49">
        <f>AVERAGE(AJ20,AK20)</f>
        <v>2.5360800000000001</v>
      </c>
      <c r="AG20" s="13">
        <f t="shared" si="2"/>
        <v>1</v>
      </c>
      <c r="AH20" s="54">
        <v>3.0200002000000001</v>
      </c>
      <c r="AI20" s="15">
        <v>3.7345519999999999</v>
      </c>
      <c r="AJ20" s="15">
        <v>2.66</v>
      </c>
      <c r="AK20" s="55">
        <v>2.4121600000000001</v>
      </c>
      <c r="AL20" s="1">
        <v>495</v>
      </c>
      <c r="AM20" s="3">
        <v>143</v>
      </c>
      <c r="AN20" s="1">
        <v>0</v>
      </c>
      <c r="AO20" s="3">
        <v>94</v>
      </c>
      <c r="AP20" s="3">
        <v>37</v>
      </c>
      <c r="AQ20" s="3">
        <v>116</v>
      </c>
      <c r="AR20" s="3">
        <v>613</v>
      </c>
      <c r="AS20" s="3">
        <v>74</v>
      </c>
      <c r="AT20" s="3">
        <v>118</v>
      </c>
      <c r="AU20" s="3">
        <v>37</v>
      </c>
      <c r="AV20" s="3">
        <v>0</v>
      </c>
      <c r="AW20" s="3">
        <v>-8</v>
      </c>
      <c r="AX20" s="3"/>
      <c r="AY20" s="3"/>
      <c r="AZ20" s="3"/>
      <c r="BA20" s="3"/>
      <c r="BB20" s="3"/>
      <c r="BC20" s="3"/>
      <c r="BD20" s="3"/>
      <c r="BE20" s="3"/>
      <c r="BF20" s="3"/>
      <c r="BG20" s="2" t="s">
        <v>104</v>
      </c>
      <c r="BI20" s="1" t="s">
        <v>682</v>
      </c>
    </row>
    <row r="21" spans="1:62">
      <c r="A21" s="1" t="s">
        <v>301</v>
      </c>
      <c r="B21" s="1">
        <v>2013</v>
      </c>
      <c r="C21" s="1">
        <v>3.0270000000000001</v>
      </c>
      <c r="D21" s="20">
        <v>540000</v>
      </c>
      <c r="E21" s="17">
        <v>4800000</v>
      </c>
      <c r="F21" s="1">
        <v>460</v>
      </c>
      <c r="G21" s="31">
        <v>0</v>
      </c>
      <c r="H21" s="38">
        <v>0.24970897</v>
      </c>
      <c r="I21" s="1">
        <v>218</v>
      </c>
      <c r="J21" s="1">
        <v>95</v>
      </c>
      <c r="K21" s="1">
        <v>284</v>
      </c>
      <c r="L21" s="1">
        <v>1853</v>
      </c>
      <c r="M21" s="1">
        <v>116</v>
      </c>
      <c r="N21" s="1">
        <v>465</v>
      </c>
      <c r="O21" s="1">
        <v>80</v>
      </c>
      <c r="P21" s="1">
        <v>18</v>
      </c>
      <c r="Q21" s="1">
        <v>4</v>
      </c>
      <c r="R21" s="29">
        <f t="shared" si="0"/>
        <v>6.5</v>
      </c>
      <c r="S21" s="13">
        <f t="shared" si="1"/>
        <v>1</v>
      </c>
      <c r="T21" s="3">
        <v>159</v>
      </c>
      <c r="U21" s="31">
        <v>0</v>
      </c>
      <c r="V21" s="4">
        <v>0.23387097000000001</v>
      </c>
      <c r="W21" s="3">
        <v>85</v>
      </c>
      <c r="X21" s="3">
        <v>34</v>
      </c>
      <c r="Y21" s="3">
        <v>100</v>
      </c>
      <c r="Z21" s="3">
        <v>678</v>
      </c>
      <c r="AA21" s="3">
        <v>54</v>
      </c>
      <c r="AB21" s="3">
        <v>184</v>
      </c>
      <c r="AC21" s="3">
        <v>30</v>
      </c>
      <c r="AD21" s="3">
        <v>5</v>
      </c>
      <c r="AE21" s="3">
        <v>-3</v>
      </c>
      <c r="AF21" s="49">
        <f>AVERAGE(AJ21,AK21)</f>
        <v>1.70519</v>
      </c>
      <c r="AG21" s="13">
        <f t="shared" si="2"/>
        <v>0</v>
      </c>
      <c r="AH21" s="54">
        <v>6.86</v>
      </c>
      <c r="AI21" s="15">
        <v>6.1442600000000001</v>
      </c>
      <c r="AJ21" s="15">
        <v>1.73</v>
      </c>
      <c r="AK21" s="55">
        <v>1.68038</v>
      </c>
      <c r="AL21" s="1">
        <v>460</v>
      </c>
      <c r="AM21" s="3">
        <v>159</v>
      </c>
      <c r="AN21" s="1">
        <v>0</v>
      </c>
      <c r="AO21" s="3">
        <v>85</v>
      </c>
      <c r="AP21" s="3">
        <v>34</v>
      </c>
      <c r="AQ21" s="3">
        <v>100</v>
      </c>
      <c r="AR21" s="3">
        <v>678</v>
      </c>
      <c r="AS21" s="3">
        <v>54</v>
      </c>
      <c r="AT21" s="3">
        <v>184</v>
      </c>
      <c r="AU21" s="3">
        <v>30</v>
      </c>
      <c r="AV21" s="3">
        <v>5</v>
      </c>
      <c r="AW21" s="3">
        <v>-3</v>
      </c>
      <c r="AX21" s="3"/>
      <c r="AY21" s="3"/>
      <c r="AZ21" s="3"/>
      <c r="BA21" s="3"/>
      <c r="BB21" s="3"/>
      <c r="BC21" s="3"/>
      <c r="BD21" s="3"/>
      <c r="BE21" s="3"/>
      <c r="BF21" s="3"/>
      <c r="BG21" s="2" t="s">
        <v>302</v>
      </c>
      <c r="BH21" s="1" t="s">
        <v>303</v>
      </c>
      <c r="BI21" s="1" t="s">
        <v>304</v>
      </c>
    </row>
    <row r="22" spans="1:62">
      <c r="A22" s="1" t="s">
        <v>818</v>
      </c>
      <c r="B22" s="1">
        <v>2020</v>
      </c>
      <c r="C22" s="1">
        <v>3.0529999999999999</v>
      </c>
      <c r="D22" s="20">
        <v>605000</v>
      </c>
      <c r="E22" s="17">
        <v>4800000</v>
      </c>
      <c r="F22" s="1">
        <f>ROUND(AL22-AM22+(AM22/$BL$2),0)</f>
        <v>474</v>
      </c>
      <c r="G22" s="31">
        <v>25</v>
      </c>
      <c r="H22" s="38">
        <v>0.23947550000000001</v>
      </c>
      <c r="I22" s="3">
        <f t="shared" ref="I22:Q22" si="11">AX22-AO22+W22</f>
        <v>306.50009450009452</v>
      </c>
      <c r="J22" s="3">
        <f t="shared" si="11"/>
        <v>108.000027000027</v>
      </c>
      <c r="K22" s="3">
        <f t="shared" si="11"/>
        <v>299.20007020007017</v>
      </c>
      <c r="L22" s="3">
        <f t="shared" si="11"/>
        <v>2076.5004995004997</v>
      </c>
      <c r="M22" s="3">
        <f t="shared" si="11"/>
        <v>318.30007830007833</v>
      </c>
      <c r="N22" s="3">
        <f t="shared" si="11"/>
        <v>485.10011610011611</v>
      </c>
      <c r="O22" s="3">
        <f t="shared" si="11"/>
        <v>102.3000243000243</v>
      </c>
      <c r="P22" s="3">
        <f t="shared" si="11"/>
        <v>11.700002700002701</v>
      </c>
      <c r="Q22" s="3">
        <f t="shared" si="11"/>
        <v>-35.500013500013502</v>
      </c>
      <c r="R22" s="29">
        <f t="shared" si="0"/>
        <v>6.8</v>
      </c>
      <c r="S22" s="13">
        <f t="shared" si="1"/>
        <v>0</v>
      </c>
      <c r="T22" s="3">
        <v>41</v>
      </c>
      <c r="U22" s="31">
        <v>15</v>
      </c>
      <c r="V22" s="4">
        <v>0.24503311999999999</v>
      </c>
      <c r="W22" s="3">
        <f t="shared" ref="W22:AE22" si="12">AO22/$BL$2</f>
        <v>94.500094500094505</v>
      </c>
      <c r="X22" s="3">
        <f t="shared" si="12"/>
        <v>27.000027000027</v>
      </c>
      <c r="Y22" s="3">
        <f t="shared" si="12"/>
        <v>70.200070200070201</v>
      </c>
      <c r="Z22" s="3">
        <f t="shared" si="12"/>
        <v>499.50049950049953</v>
      </c>
      <c r="AA22" s="3">
        <f t="shared" si="12"/>
        <v>78.300078300078312</v>
      </c>
      <c r="AB22" s="3">
        <f t="shared" si="12"/>
        <v>116.10011610011611</v>
      </c>
      <c r="AC22" s="3">
        <f t="shared" si="12"/>
        <v>24.300024300024301</v>
      </c>
      <c r="AD22" s="3">
        <f t="shared" si="12"/>
        <v>2.7000027000027003</v>
      </c>
      <c r="AE22" s="3">
        <f t="shared" si="12"/>
        <v>-13.5000135000135</v>
      </c>
      <c r="AF22" s="49">
        <f>AVERAGE(AJ22,AK22)/$BL$2</f>
        <v>2.4183046683046685</v>
      </c>
      <c r="AG22" s="13">
        <f t="shared" si="2"/>
        <v>0</v>
      </c>
      <c r="AH22" s="54">
        <v>5.59</v>
      </c>
      <c r="AI22" s="15">
        <v>8.0937049999999999</v>
      </c>
      <c r="AJ22" s="15">
        <v>0.91</v>
      </c>
      <c r="AK22" s="55">
        <v>0.88133499999999998</v>
      </c>
      <c r="AL22" s="1">
        <v>404</v>
      </c>
      <c r="AM22" s="3">
        <v>41</v>
      </c>
      <c r="AN22" s="1">
        <v>15</v>
      </c>
      <c r="AO22" s="3">
        <v>35</v>
      </c>
      <c r="AP22" s="3">
        <v>10</v>
      </c>
      <c r="AQ22" s="3">
        <v>26</v>
      </c>
      <c r="AR22" s="3">
        <v>185</v>
      </c>
      <c r="AS22" s="3">
        <v>29</v>
      </c>
      <c r="AT22" s="3">
        <v>43</v>
      </c>
      <c r="AU22" s="3">
        <v>9</v>
      </c>
      <c r="AV22" s="3">
        <v>1</v>
      </c>
      <c r="AW22" s="3">
        <v>-5</v>
      </c>
      <c r="AX22" s="1">
        <v>247</v>
      </c>
      <c r="AY22" s="1">
        <v>91</v>
      </c>
      <c r="AZ22" s="1">
        <v>255</v>
      </c>
      <c r="BA22" s="1">
        <v>1762</v>
      </c>
      <c r="BB22" s="1">
        <v>269</v>
      </c>
      <c r="BC22" s="1">
        <v>412</v>
      </c>
      <c r="BD22" s="1">
        <v>87</v>
      </c>
      <c r="BE22" s="1">
        <v>10</v>
      </c>
      <c r="BF22" s="1">
        <v>-27</v>
      </c>
      <c r="BJ22" s="1" t="s">
        <v>111</v>
      </c>
    </row>
    <row r="23" spans="1:62">
      <c r="A23" s="1" t="s">
        <v>779</v>
      </c>
      <c r="B23" s="1">
        <v>2019</v>
      </c>
      <c r="C23" s="1">
        <v>3.0150000000000001</v>
      </c>
      <c r="D23" s="20">
        <v>575500</v>
      </c>
      <c r="E23" s="17">
        <v>4750000</v>
      </c>
      <c r="F23" s="1">
        <v>462</v>
      </c>
      <c r="G23" s="31">
        <v>0</v>
      </c>
      <c r="H23" s="38">
        <v>0.27570359999999999</v>
      </c>
      <c r="I23" s="1">
        <v>243</v>
      </c>
      <c r="J23" s="1">
        <v>86</v>
      </c>
      <c r="K23" s="1">
        <v>238</v>
      </c>
      <c r="L23" s="1">
        <v>1916</v>
      </c>
      <c r="M23" s="1">
        <v>140</v>
      </c>
      <c r="N23" s="1">
        <v>439</v>
      </c>
      <c r="O23" s="1">
        <v>88</v>
      </c>
      <c r="P23" s="1">
        <v>2</v>
      </c>
      <c r="Q23" s="1">
        <v>-20</v>
      </c>
      <c r="R23" s="29">
        <f t="shared" si="0"/>
        <v>6</v>
      </c>
      <c r="S23" s="13">
        <f t="shared" si="1"/>
        <v>0</v>
      </c>
      <c r="T23" s="3">
        <v>154</v>
      </c>
      <c r="U23" s="31">
        <v>0</v>
      </c>
      <c r="V23" s="4">
        <v>0.29069766000000002</v>
      </c>
      <c r="W23" s="3">
        <v>106</v>
      </c>
      <c r="X23" s="3">
        <v>35</v>
      </c>
      <c r="Y23" s="3">
        <v>97</v>
      </c>
      <c r="Z23" s="3">
        <v>679</v>
      </c>
      <c r="AA23" s="3">
        <v>63</v>
      </c>
      <c r="AB23" s="3">
        <v>143</v>
      </c>
      <c r="AC23" s="3">
        <v>38</v>
      </c>
      <c r="AD23" s="3">
        <v>1</v>
      </c>
      <c r="AE23" s="3">
        <v>-8</v>
      </c>
      <c r="AF23" s="49">
        <f>AVERAGE(AJ23,AK23)</f>
        <v>3.5944000000000003</v>
      </c>
      <c r="AG23" s="13">
        <f t="shared" si="2"/>
        <v>0</v>
      </c>
      <c r="AH23" s="54">
        <v>6.55</v>
      </c>
      <c r="AI23" s="15">
        <v>5.4880909999999998</v>
      </c>
      <c r="AJ23" s="15">
        <v>3.49</v>
      </c>
      <c r="AK23" s="55">
        <v>3.6987999999999999</v>
      </c>
      <c r="AL23" s="1">
        <v>462</v>
      </c>
      <c r="AM23" s="3">
        <v>154</v>
      </c>
      <c r="AN23" s="1">
        <v>0</v>
      </c>
      <c r="AO23" s="3">
        <v>106</v>
      </c>
      <c r="AP23" s="3">
        <v>35</v>
      </c>
      <c r="AQ23" s="3">
        <v>97</v>
      </c>
      <c r="AR23" s="3">
        <v>679</v>
      </c>
      <c r="AS23" s="3">
        <v>63</v>
      </c>
      <c r="AT23" s="3">
        <v>143</v>
      </c>
      <c r="AU23" s="3">
        <v>38</v>
      </c>
      <c r="AV23" s="3">
        <v>1</v>
      </c>
      <c r="AW23" s="3">
        <v>-8</v>
      </c>
      <c r="AX23" s="3"/>
      <c r="AY23" s="3"/>
      <c r="AZ23" s="3"/>
      <c r="BA23" s="3"/>
      <c r="BB23" s="3"/>
      <c r="BC23" s="3"/>
      <c r="BD23" s="3"/>
      <c r="BE23" s="3"/>
      <c r="BF23" s="3"/>
      <c r="BI23" s="1" t="s">
        <v>45</v>
      </c>
    </row>
    <row r="24" spans="1:62">
      <c r="A24" s="1" t="s">
        <v>767</v>
      </c>
      <c r="B24" s="1">
        <v>2020</v>
      </c>
      <c r="C24" s="1">
        <v>2.169</v>
      </c>
      <c r="D24" s="20">
        <v>634000</v>
      </c>
      <c r="E24" s="17">
        <v>4700000</v>
      </c>
      <c r="F24" s="1">
        <f>ROUND(AL24-AM24+(AM24/$BL$2),0)</f>
        <v>378</v>
      </c>
      <c r="G24" s="31">
        <v>43</v>
      </c>
      <c r="H24" s="38">
        <v>0.27363737999999999</v>
      </c>
      <c r="I24" s="3">
        <f t="shared" ref="I24:Q24" si="13">AX24-AO24+W24</f>
        <v>230.70011070011071</v>
      </c>
      <c r="J24" s="3">
        <f t="shared" si="13"/>
        <v>99.400059400059405</v>
      </c>
      <c r="K24" s="3">
        <f t="shared" si="13"/>
        <v>256.4001404001404</v>
      </c>
      <c r="L24" s="3">
        <f t="shared" si="13"/>
        <v>1426.8006318006319</v>
      </c>
      <c r="M24" s="3">
        <f t="shared" si="13"/>
        <v>140.90004590004591</v>
      </c>
      <c r="N24" s="3">
        <f t="shared" si="13"/>
        <v>361.8001458001458</v>
      </c>
      <c r="O24" s="3">
        <f t="shared" si="13"/>
        <v>48.500013500013502</v>
      </c>
      <c r="P24" s="3">
        <f t="shared" si="13"/>
        <v>0</v>
      </c>
      <c r="Q24" s="3">
        <f t="shared" si="13"/>
        <v>-27.1000081000081</v>
      </c>
      <c r="R24" s="29">
        <f t="shared" si="0"/>
        <v>5.2</v>
      </c>
      <c r="S24" s="13">
        <f t="shared" si="1"/>
        <v>0</v>
      </c>
      <c r="T24" s="3">
        <v>56</v>
      </c>
      <c r="U24" s="70">
        <v>0</v>
      </c>
      <c r="V24" s="4">
        <v>0.2769953</v>
      </c>
      <c r="W24" s="3">
        <f t="shared" ref="W24:AE24" si="14">AO24/$BL$2</f>
        <v>110.70011070011071</v>
      </c>
      <c r="X24" s="3">
        <f t="shared" si="14"/>
        <v>59.400059400059405</v>
      </c>
      <c r="Y24" s="3">
        <f t="shared" si="14"/>
        <v>140.4001404001404</v>
      </c>
      <c r="Z24" s="3">
        <f t="shared" si="14"/>
        <v>631.80063180063189</v>
      </c>
      <c r="AA24" s="3">
        <f t="shared" si="14"/>
        <v>45.900045900045903</v>
      </c>
      <c r="AB24" s="3">
        <f t="shared" si="14"/>
        <v>145.8001458001458</v>
      </c>
      <c r="AC24" s="3">
        <f t="shared" si="14"/>
        <v>13.5000135000135</v>
      </c>
      <c r="AD24" s="3">
        <f t="shared" si="14"/>
        <v>0</v>
      </c>
      <c r="AE24" s="3">
        <f t="shared" si="14"/>
        <v>-8.1000081000081003</v>
      </c>
      <c r="AF24" s="49">
        <f>AVERAGE(AJ24,AK24)/$BL$2</f>
        <v>4.7345492345492346</v>
      </c>
      <c r="AG24" s="13">
        <f t="shared" si="2"/>
        <v>0</v>
      </c>
      <c r="AH24" s="54">
        <v>4.72</v>
      </c>
      <c r="AI24" s="15">
        <v>5.6951489999999998</v>
      </c>
      <c r="AJ24" s="15">
        <v>1.74</v>
      </c>
      <c r="AK24" s="55">
        <v>1.7670699999999999</v>
      </c>
      <c r="AL24" s="1">
        <v>283</v>
      </c>
      <c r="AM24" s="3">
        <v>56</v>
      </c>
      <c r="AN24" s="11">
        <v>0</v>
      </c>
      <c r="AO24" s="3">
        <v>41</v>
      </c>
      <c r="AP24" s="3">
        <v>22</v>
      </c>
      <c r="AQ24" s="3">
        <v>52</v>
      </c>
      <c r="AR24" s="3">
        <v>234</v>
      </c>
      <c r="AS24" s="3">
        <v>17</v>
      </c>
      <c r="AT24" s="3">
        <v>54</v>
      </c>
      <c r="AU24" s="3">
        <v>5</v>
      </c>
      <c r="AV24" s="3">
        <v>0</v>
      </c>
      <c r="AW24" s="3">
        <v>-3</v>
      </c>
      <c r="AX24" s="1">
        <v>161</v>
      </c>
      <c r="AY24" s="1">
        <v>62</v>
      </c>
      <c r="AZ24" s="1">
        <v>168</v>
      </c>
      <c r="BA24" s="1">
        <v>1029</v>
      </c>
      <c r="BB24" s="1">
        <v>112</v>
      </c>
      <c r="BC24" s="1">
        <v>270</v>
      </c>
      <c r="BD24" s="1">
        <v>40</v>
      </c>
      <c r="BE24" s="1">
        <v>0</v>
      </c>
      <c r="BF24" s="1">
        <v>-22</v>
      </c>
      <c r="BG24" s="2" t="s">
        <v>768</v>
      </c>
    </row>
    <row r="25" spans="1:62">
      <c r="A25" s="1" t="s">
        <v>594</v>
      </c>
      <c r="B25" s="1">
        <v>2018</v>
      </c>
      <c r="C25" s="1">
        <v>3.0880000000000001</v>
      </c>
      <c r="D25" s="20">
        <v>567400</v>
      </c>
      <c r="E25" s="17">
        <v>4675000</v>
      </c>
      <c r="F25" s="1">
        <v>506</v>
      </c>
      <c r="G25" s="31">
        <v>0</v>
      </c>
      <c r="H25" s="38">
        <v>0.25487944000000001</v>
      </c>
      <c r="I25" s="1">
        <v>251</v>
      </c>
      <c r="J25" s="1">
        <v>92</v>
      </c>
      <c r="K25" s="1">
        <v>294</v>
      </c>
      <c r="L25" s="1">
        <v>1971</v>
      </c>
      <c r="M25" s="1">
        <v>199</v>
      </c>
      <c r="N25" s="1">
        <v>436</v>
      </c>
      <c r="O25" s="1">
        <v>101</v>
      </c>
      <c r="P25" s="1">
        <v>20</v>
      </c>
      <c r="Q25" s="1">
        <v>14</v>
      </c>
      <c r="R25" s="29">
        <f t="shared" si="0"/>
        <v>10.3</v>
      </c>
      <c r="S25" s="13">
        <f t="shared" si="1"/>
        <v>0</v>
      </c>
      <c r="T25" s="3">
        <v>152</v>
      </c>
      <c r="U25" s="31">
        <v>0</v>
      </c>
      <c r="V25" s="4">
        <v>0.24096386</v>
      </c>
      <c r="W25" s="3">
        <v>73</v>
      </c>
      <c r="X25" s="3">
        <v>32</v>
      </c>
      <c r="Y25" s="3">
        <v>86</v>
      </c>
      <c r="Z25" s="3">
        <v>587</v>
      </c>
      <c r="AA25" s="3">
        <v>78</v>
      </c>
      <c r="AB25" s="3">
        <v>108</v>
      </c>
      <c r="AC25" s="3">
        <v>23</v>
      </c>
      <c r="AD25" s="3">
        <v>5</v>
      </c>
      <c r="AE25" s="3">
        <v>9</v>
      </c>
      <c r="AF25" s="49">
        <f>AVERAGE(AJ25,AK25)</f>
        <v>3.9384399999999999</v>
      </c>
      <c r="AG25" s="13">
        <f t="shared" si="2"/>
        <v>0</v>
      </c>
      <c r="AH25" s="54">
        <v>10.54</v>
      </c>
      <c r="AI25" s="15">
        <v>9.9794099999999997</v>
      </c>
      <c r="AJ25" s="15">
        <v>4.22</v>
      </c>
      <c r="AK25" s="55">
        <v>3.6568800000000001</v>
      </c>
      <c r="AL25" s="1">
        <v>506</v>
      </c>
      <c r="AM25" s="3">
        <v>152</v>
      </c>
      <c r="AN25" s="1">
        <v>0</v>
      </c>
      <c r="AO25" s="3">
        <v>73</v>
      </c>
      <c r="AP25" s="3">
        <v>32</v>
      </c>
      <c r="AQ25" s="3">
        <v>86</v>
      </c>
      <c r="AR25" s="3">
        <v>587</v>
      </c>
      <c r="AS25" s="3">
        <v>78</v>
      </c>
      <c r="AT25" s="3">
        <v>108</v>
      </c>
      <c r="AU25" s="3">
        <v>23</v>
      </c>
      <c r="AV25" s="3">
        <v>5</v>
      </c>
      <c r="AW25" s="3">
        <v>9</v>
      </c>
      <c r="AX25" s="3"/>
      <c r="AY25" s="3"/>
      <c r="AZ25" s="3"/>
      <c r="BA25" s="3"/>
      <c r="BB25" s="3"/>
      <c r="BC25" s="3"/>
      <c r="BD25" s="3"/>
      <c r="BE25" s="3"/>
      <c r="BF25" s="3"/>
      <c r="BG25" s="2" t="s">
        <v>595</v>
      </c>
      <c r="BH25" s="1" t="s">
        <v>278</v>
      </c>
      <c r="BI25" s="1" t="s">
        <v>596</v>
      </c>
    </row>
    <row r="26" spans="1:62">
      <c r="A26" s="11" t="s">
        <v>837</v>
      </c>
      <c r="B26" s="11">
        <v>2020</v>
      </c>
      <c r="C26" s="11">
        <v>3.07</v>
      </c>
      <c r="D26" s="21">
        <v>692500</v>
      </c>
      <c r="E26" s="18">
        <v>4575000</v>
      </c>
      <c r="F26" s="1">
        <f>ROUND(AL26-AM26+(AM26/$BL$2),0)</f>
        <v>489</v>
      </c>
      <c r="G26" s="61">
        <v>39</v>
      </c>
      <c r="H26" s="39">
        <v>0.27917471999999999</v>
      </c>
      <c r="I26" s="13">
        <f t="shared" ref="I26:Q26" si="15">AX26-AO26+W26</f>
        <v>308.40008640008642</v>
      </c>
      <c r="J26" s="13">
        <f t="shared" si="15"/>
        <v>92.700029700029702</v>
      </c>
      <c r="K26" s="13">
        <f t="shared" si="15"/>
        <v>327.10011610011611</v>
      </c>
      <c r="L26" s="13">
        <f t="shared" si="15"/>
        <v>2101.6006696006698</v>
      </c>
      <c r="M26" s="13">
        <f t="shared" si="15"/>
        <v>139.10003510003509</v>
      </c>
      <c r="N26" s="13">
        <f t="shared" si="15"/>
        <v>477.90018090018089</v>
      </c>
      <c r="O26" s="13">
        <f t="shared" si="15"/>
        <v>135.20004320004321</v>
      </c>
      <c r="P26" s="13">
        <f t="shared" si="15"/>
        <v>16</v>
      </c>
      <c r="Q26" s="13">
        <f t="shared" si="15"/>
        <v>-45.200016200016201</v>
      </c>
      <c r="R26" s="29">
        <f t="shared" si="0"/>
        <v>7.3</v>
      </c>
      <c r="S26" s="13">
        <f t="shared" si="1"/>
        <v>0</v>
      </c>
      <c r="T26" s="3">
        <v>57</v>
      </c>
      <c r="U26" s="70">
        <v>0</v>
      </c>
      <c r="V26" s="14">
        <v>0.26293105</v>
      </c>
      <c r="W26" s="13">
        <f t="shared" ref="W26:AE26" si="16">AO26/$BL$2</f>
        <v>86.400086400086408</v>
      </c>
      <c r="X26" s="13">
        <f t="shared" si="16"/>
        <v>29.700029700029702</v>
      </c>
      <c r="Y26" s="13">
        <f t="shared" si="16"/>
        <v>116.10011610011611</v>
      </c>
      <c r="Z26" s="13">
        <f t="shared" si="16"/>
        <v>669.60066960066968</v>
      </c>
      <c r="AA26" s="13">
        <f t="shared" si="16"/>
        <v>35.1000351000351</v>
      </c>
      <c r="AB26" s="13">
        <f t="shared" si="16"/>
        <v>180.90018090018091</v>
      </c>
      <c r="AC26" s="13">
        <f t="shared" si="16"/>
        <v>43.200043200043204</v>
      </c>
      <c r="AD26" s="13">
        <f t="shared" si="16"/>
        <v>0</v>
      </c>
      <c r="AE26" s="13">
        <f t="shared" si="16"/>
        <v>-16.200016200016201</v>
      </c>
      <c r="AF26" s="49">
        <f>AVERAGE(AJ26,AK26)/$BL$2</f>
        <v>1.494169344169344</v>
      </c>
      <c r="AG26" s="13">
        <f t="shared" si="2"/>
        <v>0</v>
      </c>
      <c r="AH26" s="54">
        <v>6.32</v>
      </c>
      <c r="AI26" s="15">
        <v>8.2419419999999999</v>
      </c>
      <c r="AJ26" s="15">
        <v>0.56999999999999995</v>
      </c>
      <c r="AK26" s="55">
        <v>0.53679100000000002</v>
      </c>
      <c r="AL26" s="1">
        <v>392</v>
      </c>
      <c r="AM26" s="3">
        <v>57</v>
      </c>
      <c r="AN26" s="11">
        <v>0</v>
      </c>
      <c r="AO26" s="13">
        <v>32</v>
      </c>
      <c r="AP26" s="13">
        <v>11</v>
      </c>
      <c r="AQ26" s="13">
        <v>43</v>
      </c>
      <c r="AR26" s="13">
        <v>248</v>
      </c>
      <c r="AS26" s="13">
        <v>13</v>
      </c>
      <c r="AT26" s="13">
        <v>67</v>
      </c>
      <c r="AU26" s="13">
        <v>16</v>
      </c>
      <c r="AV26" s="13">
        <v>0</v>
      </c>
      <c r="AW26" s="13">
        <v>-6</v>
      </c>
      <c r="AX26" s="11">
        <v>254</v>
      </c>
      <c r="AY26" s="11">
        <v>74</v>
      </c>
      <c r="AZ26" s="11">
        <v>254</v>
      </c>
      <c r="BA26" s="11">
        <v>1680</v>
      </c>
      <c r="BB26" s="11">
        <v>117</v>
      </c>
      <c r="BC26" s="11">
        <v>364</v>
      </c>
      <c r="BD26" s="11">
        <v>108</v>
      </c>
      <c r="BE26" s="11">
        <v>16</v>
      </c>
      <c r="BF26" s="11">
        <v>-35</v>
      </c>
      <c r="BG26" s="12"/>
      <c r="BH26" s="11" t="s">
        <v>838</v>
      </c>
      <c r="BI26" s="12"/>
      <c r="BJ26" s="12"/>
    </row>
    <row r="27" spans="1:62">
      <c r="A27" s="1" t="s">
        <v>611</v>
      </c>
      <c r="B27" s="1">
        <v>2016</v>
      </c>
      <c r="C27" s="1">
        <v>3.0419999999999998</v>
      </c>
      <c r="D27" s="20">
        <v>650500</v>
      </c>
      <c r="E27" s="17">
        <v>4500000</v>
      </c>
      <c r="F27" s="1">
        <v>475</v>
      </c>
      <c r="G27" s="31">
        <v>7</v>
      </c>
      <c r="H27" s="38">
        <v>0.28586897</v>
      </c>
      <c r="I27" s="1">
        <v>266</v>
      </c>
      <c r="J27" s="1">
        <v>41</v>
      </c>
      <c r="K27" s="1">
        <v>221</v>
      </c>
      <c r="L27" s="1">
        <v>2017</v>
      </c>
      <c r="M27" s="1">
        <v>134</v>
      </c>
      <c r="N27" s="1">
        <v>375</v>
      </c>
      <c r="O27" s="1">
        <v>99</v>
      </c>
      <c r="P27" s="1">
        <v>26</v>
      </c>
      <c r="Q27" s="1">
        <v>-24</v>
      </c>
      <c r="R27" s="29">
        <f t="shared" si="0"/>
        <v>9.5</v>
      </c>
      <c r="S27" s="13">
        <f t="shared" si="1"/>
        <v>1</v>
      </c>
      <c r="T27" s="3">
        <v>157</v>
      </c>
      <c r="U27" s="31">
        <v>0</v>
      </c>
      <c r="V27" s="4">
        <v>0.29447854000000001</v>
      </c>
      <c r="W27" s="3">
        <v>115</v>
      </c>
      <c r="X27" s="3">
        <v>21</v>
      </c>
      <c r="Y27" s="3">
        <v>89</v>
      </c>
      <c r="Z27" s="3">
        <v>719</v>
      </c>
      <c r="AA27" s="3">
        <v>58</v>
      </c>
      <c r="AB27" s="3">
        <v>123</v>
      </c>
      <c r="AC27" s="3">
        <v>34</v>
      </c>
      <c r="AD27" s="3">
        <v>13</v>
      </c>
      <c r="AE27" s="3">
        <v>-10</v>
      </c>
      <c r="AF27" s="49">
        <f>AVERAGE(AJ27,AK27)</f>
        <v>4.3459300000000001</v>
      </c>
      <c r="AG27" s="13">
        <f t="shared" si="2"/>
        <v>1</v>
      </c>
      <c r="AH27" s="54">
        <v>9.26</v>
      </c>
      <c r="AI27" s="15">
        <v>9.6703919999999997</v>
      </c>
      <c r="AJ27" s="15">
        <v>3.84</v>
      </c>
      <c r="AK27" s="55">
        <v>4.8518600000000003</v>
      </c>
      <c r="AL27" s="1">
        <v>475</v>
      </c>
      <c r="AM27" s="3">
        <v>157</v>
      </c>
      <c r="AN27" s="1">
        <v>0</v>
      </c>
      <c r="AO27" s="3">
        <v>115</v>
      </c>
      <c r="AP27" s="3">
        <v>21</v>
      </c>
      <c r="AQ27" s="3">
        <v>89</v>
      </c>
      <c r="AR27" s="3">
        <v>719</v>
      </c>
      <c r="AS27" s="3">
        <v>58</v>
      </c>
      <c r="AT27" s="3">
        <v>123</v>
      </c>
      <c r="AU27" s="3">
        <v>34</v>
      </c>
      <c r="AV27" s="3">
        <v>13</v>
      </c>
      <c r="AW27" s="3">
        <v>-10</v>
      </c>
      <c r="AX27" s="3"/>
      <c r="AY27" s="3"/>
      <c r="AZ27" s="3"/>
      <c r="BA27" s="3"/>
      <c r="BB27" s="3"/>
      <c r="BC27" s="3"/>
      <c r="BD27" s="3"/>
      <c r="BE27" s="3"/>
      <c r="BF27" s="3"/>
      <c r="BG27" s="2" t="s">
        <v>612</v>
      </c>
      <c r="BH27" s="1" t="s">
        <v>613</v>
      </c>
    </row>
    <row r="28" spans="1:62">
      <c r="A28" s="1" t="s">
        <v>579</v>
      </c>
      <c r="B28" s="1">
        <v>2019</v>
      </c>
      <c r="C28" s="1">
        <v>3.1080000000000001</v>
      </c>
      <c r="D28" s="20">
        <v>684000</v>
      </c>
      <c r="E28" s="17">
        <v>4500000</v>
      </c>
      <c r="F28" s="1">
        <v>436</v>
      </c>
      <c r="G28" s="31">
        <v>71</v>
      </c>
      <c r="H28" s="38">
        <v>0.26725905999999999</v>
      </c>
      <c r="I28" s="1">
        <v>190</v>
      </c>
      <c r="J28" s="1">
        <v>67</v>
      </c>
      <c r="K28" s="1">
        <v>227</v>
      </c>
      <c r="L28" s="1">
        <v>1664</v>
      </c>
      <c r="M28" s="1">
        <v>162</v>
      </c>
      <c r="N28" s="1">
        <v>388</v>
      </c>
      <c r="O28" s="1">
        <v>80</v>
      </c>
      <c r="P28" s="1">
        <v>12</v>
      </c>
      <c r="Q28" s="1">
        <v>0</v>
      </c>
      <c r="R28" s="29">
        <f t="shared" si="0"/>
        <v>10.1</v>
      </c>
      <c r="S28" s="13">
        <f t="shared" si="1"/>
        <v>2</v>
      </c>
      <c r="T28" s="3">
        <v>105</v>
      </c>
      <c r="U28" s="31">
        <v>40</v>
      </c>
      <c r="V28" s="4">
        <v>0.27222222000000001</v>
      </c>
      <c r="W28" s="3">
        <v>57</v>
      </c>
      <c r="X28" s="3">
        <v>24</v>
      </c>
      <c r="Y28" s="3">
        <v>64</v>
      </c>
      <c r="Z28" s="3">
        <v>409</v>
      </c>
      <c r="AA28" s="3">
        <v>38</v>
      </c>
      <c r="AB28" s="3">
        <v>102</v>
      </c>
      <c r="AC28" s="3">
        <v>18</v>
      </c>
      <c r="AD28" s="3">
        <v>1</v>
      </c>
      <c r="AE28" s="3">
        <v>-2</v>
      </c>
      <c r="AF28" s="49">
        <f>AVERAGE(AJ28,AK28)</f>
        <v>2.914005</v>
      </c>
      <c r="AG28" s="13">
        <f t="shared" si="2"/>
        <v>1</v>
      </c>
      <c r="AH28" s="54">
        <v>11.8</v>
      </c>
      <c r="AI28" s="15">
        <v>8.3486100000000008</v>
      </c>
      <c r="AJ28" s="15">
        <v>3.09</v>
      </c>
      <c r="AK28" s="55">
        <v>2.7380100000000001</v>
      </c>
      <c r="AL28" s="1">
        <v>436</v>
      </c>
      <c r="AM28" s="3">
        <v>105</v>
      </c>
      <c r="AN28" s="1">
        <v>40</v>
      </c>
      <c r="AO28" s="3">
        <v>57</v>
      </c>
      <c r="AP28" s="3">
        <v>24</v>
      </c>
      <c r="AQ28" s="3">
        <v>64</v>
      </c>
      <c r="AR28" s="3">
        <v>409</v>
      </c>
      <c r="AS28" s="3">
        <v>38</v>
      </c>
      <c r="AT28" s="3">
        <v>102</v>
      </c>
      <c r="AU28" s="3">
        <v>18</v>
      </c>
      <c r="AV28" s="3">
        <v>1</v>
      </c>
      <c r="AW28" s="3">
        <v>-2</v>
      </c>
      <c r="AX28" s="3"/>
      <c r="AY28" s="3"/>
      <c r="AZ28" s="3"/>
      <c r="BA28" s="3"/>
      <c r="BB28" s="3"/>
      <c r="BC28" s="3"/>
      <c r="BD28" s="3"/>
      <c r="BE28" s="3"/>
      <c r="BF28" s="3"/>
      <c r="BG28" s="2" t="s">
        <v>557</v>
      </c>
      <c r="BH28" s="1" t="s">
        <v>580</v>
      </c>
    </row>
    <row r="29" spans="1:62">
      <c r="A29" s="1" t="s">
        <v>447</v>
      </c>
      <c r="B29" s="1">
        <v>2014</v>
      </c>
      <c r="C29" s="1">
        <v>3.085</v>
      </c>
      <c r="D29" s="20">
        <v>540000</v>
      </c>
      <c r="E29" s="17">
        <v>4500000</v>
      </c>
      <c r="F29" s="1">
        <v>527</v>
      </c>
      <c r="G29" s="31">
        <v>0</v>
      </c>
      <c r="H29" s="38">
        <v>0.26198890000000002</v>
      </c>
      <c r="I29" s="1">
        <v>234</v>
      </c>
      <c r="J29" s="1">
        <v>70</v>
      </c>
      <c r="K29" s="1">
        <v>264</v>
      </c>
      <c r="L29" s="1">
        <v>2201</v>
      </c>
      <c r="M29" s="1">
        <v>179</v>
      </c>
      <c r="N29" s="1">
        <v>386</v>
      </c>
      <c r="O29" s="1">
        <v>107</v>
      </c>
      <c r="P29" s="1">
        <v>32</v>
      </c>
      <c r="Q29" s="1">
        <v>3</v>
      </c>
      <c r="R29" s="29">
        <f t="shared" si="0"/>
        <v>13.8</v>
      </c>
      <c r="S29" s="13">
        <f t="shared" si="1"/>
        <v>1</v>
      </c>
      <c r="T29" s="3">
        <v>159</v>
      </c>
      <c r="U29" s="31">
        <v>0</v>
      </c>
      <c r="V29" s="4">
        <v>0.2677966</v>
      </c>
      <c r="W29" s="3">
        <v>71</v>
      </c>
      <c r="X29" s="3">
        <v>25</v>
      </c>
      <c r="Y29" s="3">
        <v>96</v>
      </c>
      <c r="Z29" s="3">
        <v>654</v>
      </c>
      <c r="AA29" s="3">
        <v>52</v>
      </c>
      <c r="AB29" s="3">
        <v>118</v>
      </c>
      <c r="AC29" s="3">
        <v>27</v>
      </c>
      <c r="AD29" s="3">
        <v>7</v>
      </c>
      <c r="AE29" s="3">
        <v>15</v>
      </c>
      <c r="AF29" s="49">
        <f>AVERAGE(AJ29,AK29)</f>
        <v>5.7402449999999998</v>
      </c>
      <c r="AG29" s="13">
        <f t="shared" si="2"/>
        <v>1</v>
      </c>
      <c r="AH29" s="54">
        <v>13.92</v>
      </c>
      <c r="AI29" s="15">
        <v>13.768558000000001</v>
      </c>
      <c r="AJ29" s="15">
        <v>6.32</v>
      </c>
      <c r="AK29" s="55">
        <v>5.1604900000000002</v>
      </c>
      <c r="AL29" s="1">
        <v>527</v>
      </c>
      <c r="AM29" s="3">
        <v>159</v>
      </c>
      <c r="AN29" s="1">
        <v>0</v>
      </c>
      <c r="AO29" s="3">
        <v>71</v>
      </c>
      <c r="AP29" s="3">
        <v>25</v>
      </c>
      <c r="AQ29" s="3">
        <v>96</v>
      </c>
      <c r="AR29" s="3">
        <v>654</v>
      </c>
      <c r="AS29" s="3">
        <v>52</v>
      </c>
      <c r="AT29" s="3">
        <v>118</v>
      </c>
      <c r="AU29" s="3">
        <v>27</v>
      </c>
      <c r="AV29" s="3">
        <v>7</v>
      </c>
      <c r="AW29" s="3">
        <v>15</v>
      </c>
      <c r="AX29" s="3"/>
      <c r="AY29" s="3"/>
      <c r="AZ29" s="3"/>
      <c r="BA29" s="3"/>
      <c r="BB29" s="3"/>
      <c r="BC29" s="3"/>
      <c r="BD29" s="3"/>
      <c r="BE29" s="3"/>
      <c r="BF29" s="3"/>
      <c r="BG29" s="2" t="s">
        <v>448</v>
      </c>
      <c r="BI29" s="1" t="s">
        <v>449</v>
      </c>
    </row>
    <row r="30" spans="1:62">
      <c r="A30" s="1" t="s">
        <v>739</v>
      </c>
      <c r="B30" s="1">
        <v>2019</v>
      </c>
      <c r="C30" s="1">
        <v>3.1030000000000002</v>
      </c>
      <c r="D30" s="20">
        <v>605500</v>
      </c>
      <c r="E30" s="17">
        <v>4400000</v>
      </c>
      <c r="F30" s="1">
        <v>416</v>
      </c>
      <c r="G30" s="31">
        <v>98</v>
      </c>
      <c r="H30" s="38">
        <v>0.21239606999999999</v>
      </c>
      <c r="I30" s="1">
        <v>239</v>
      </c>
      <c r="J30" s="1">
        <v>110</v>
      </c>
      <c r="K30" s="1">
        <v>236</v>
      </c>
      <c r="L30" s="1">
        <v>1559</v>
      </c>
      <c r="M30" s="1">
        <v>221</v>
      </c>
      <c r="N30" s="1">
        <v>593</v>
      </c>
      <c r="O30" s="1">
        <v>60</v>
      </c>
      <c r="P30" s="1">
        <v>18</v>
      </c>
      <c r="Q30" s="1">
        <v>5</v>
      </c>
      <c r="R30" s="29">
        <f t="shared" si="0"/>
        <v>8.5</v>
      </c>
      <c r="S30" s="13">
        <f t="shared" si="1"/>
        <v>1</v>
      </c>
      <c r="T30" s="3">
        <v>70</v>
      </c>
      <c r="U30" s="31">
        <v>91</v>
      </c>
      <c r="V30" s="4">
        <v>0.25311204999999998</v>
      </c>
      <c r="W30" s="3">
        <v>54</v>
      </c>
      <c r="X30" s="3">
        <v>22</v>
      </c>
      <c r="Y30" s="3">
        <v>49</v>
      </c>
      <c r="Z30" s="3">
        <v>297</v>
      </c>
      <c r="AA30" s="3">
        <v>52</v>
      </c>
      <c r="AB30" s="3">
        <v>114</v>
      </c>
      <c r="AC30" s="3">
        <v>15</v>
      </c>
      <c r="AD30" s="3">
        <v>4</v>
      </c>
      <c r="AE30" s="3">
        <v>5</v>
      </c>
      <c r="AF30" s="49">
        <f>AVERAGE(AJ30,AK30)</f>
        <v>3.1669299999999998</v>
      </c>
      <c r="AG30" s="13">
        <f t="shared" si="2"/>
        <v>1</v>
      </c>
      <c r="AH30" s="54">
        <v>8.24</v>
      </c>
      <c r="AI30" s="15">
        <v>8.7082850000000001</v>
      </c>
      <c r="AJ30" s="15">
        <v>3.08</v>
      </c>
      <c r="AK30" s="55">
        <v>3.25386</v>
      </c>
      <c r="AL30" s="1">
        <v>416</v>
      </c>
      <c r="AM30" s="3">
        <v>70</v>
      </c>
      <c r="AN30" s="1">
        <v>91</v>
      </c>
      <c r="AO30" s="3">
        <v>54</v>
      </c>
      <c r="AP30" s="3">
        <v>22</v>
      </c>
      <c r="AQ30" s="3">
        <v>49</v>
      </c>
      <c r="AR30" s="3">
        <v>297</v>
      </c>
      <c r="AS30" s="3">
        <v>52</v>
      </c>
      <c r="AT30" s="3">
        <v>114</v>
      </c>
      <c r="AU30" s="3">
        <v>15</v>
      </c>
      <c r="AV30" s="3">
        <v>4</v>
      </c>
      <c r="AW30" s="3">
        <v>5</v>
      </c>
      <c r="AX30" s="3"/>
      <c r="AY30" s="3"/>
      <c r="AZ30" s="3"/>
      <c r="BA30" s="3"/>
      <c r="BB30" s="3"/>
      <c r="BC30" s="3"/>
      <c r="BD30" s="3"/>
      <c r="BE30" s="3"/>
      <c r="BF30" s="3"/>
      <c r="BG30" s="2" t="s">
        <v>104</v>
      </c>
    </row>
    <row r="31" spans="1:62">
      <c r="A31" s="1" t="s">
        <v>672</v>
      </c>
      <c r="B31" s="1">
        <v>2020</v>
      </c>
      <c r="C31" s="1">
        <v>3.097</v>
      </c>
      <c r="D31" s="20">
        <v>612900</v>
      </c>
      <c r="E31" s="17">
        <v>4325000</v>
      </c>
      <c r="F31" s="1">
        <f>ROUND(AL31-AM31+(AM31/$BL$2),0)</f>
        <v>462</v>
      </c>
      <c r="G31" s="31">
        <v>28</v>
      </c>
      <c r="H31" s="38">
        <v>0.24468923000000001</v>
      </c>
      <c r="I31" s="3">
        <f t="shared" ref="I31:Q31" si="17">AX31-AO31+W31</f>
        <v>245.10008910008912</v>
      </c>
      <c r="J31" s="3">
        <f t="shared" si="17"/>
        <v>103.20004320004321</v>
      </c>
      <c r="K31" s="3">
        <f t="shared" si="17"/>
        <v>244.80009180009182</v>
      </c>
      <c r="L31" s="3">
        <f t="shared" si="17"/>
        <v>1752.900558900559</v>
      </c>
      <c r="M31" s="3">
        <f t="shared" si="17"/>
        <v>140.80003780003779</v>
      </c>
      <c r="N31" s="3">
        <f t="shared" si="17"/>
        <v>550.10017010017009</v>
      </c>
      <c r="O31" s="3">
        <f t="shared" si="17"/>
        <v>79.900018900018893</v>
      </c>
      <c r="P31" s="3">
        <f t="shared" si="17"/>
        <v>27.200016200016201</v>
      </c>
      <c r="Q31" s="3">
        <f t="shared" si="17"/>
        <v>-28.400005400005401</v>
      </c>
      <c r="R31" s="29">
        <f t="shared" si="0"/>
        <v>3.7</v>
      </c>
      <c r="S31" s="13">
        <f t="shared" si="1"/>
        <v>0</v>
      </c>
      <c r="T31" s="3">
        <v>50</v>
      </c>
      <c r="U31" s="31">
        <v>10</v>
      </c>
      <c r="V31" s="4">
        <v>0.28947368000000001</v>
      </c>
      <c r="W31" s="3">
        <f t="shared" ref="W31:AE31" si="18">AO31/$BL$2</f>
        <v>89.100089100089107</v>
      </c>
      <c r="X31" s="3">
        <f t="shared" si="18"/>
        <v>43.200043200043204</v>
      </c>
      <c r="Y31" s="3">
        <f t="shared" si="18"/>
        <v>91.800091800091806</v>
      </c>
      <c r="Z31" s="3">
        <f t="shared" si="18"/>
        <v>558.90055890055896</v>
      </c>
      <c r="AA31" s="3">
        <f t="shared" si="18"/>
        <v>37.800037800037799</v>
      </c>
      <c r="AB31" s="3">
        <f t="shared" si="18"/>
        <v>170.10017010017012</v>
      </c>
      <c r="AC31" s="3">
        <f t="shared" si="18"/>
        <v>18.9000189000189</v>
      </c>
      <c r="AD31" s="3">
        <f t="shared" si="18"/>
        <v>16.200016200016201</v>
      </c>
      <c r="AE31" s="3">
        <f t="shared" si="18"/>
        <v>-5.4000054000054005</v>
      </c>
      <c r="AF31" s="49">
        <f>AVERAGE(AJ31,AK31)/$BL$2</f>
        <v>4.1476091476091481</v>
      </c>
      <c r="AG31" s="13">
        <f t="shared" si="2"/>
        <v>0</v>
      </c>
      <c r="AH31" s="54">
        <v>3.81</v>
      </c>
      <c r="AI31" s="15">
        <v>3.6454181999999999</v>
      </c>
      <c r="AJ31" s="15">
        <v>1.53</v>
      </c>
      <c r="AK31" s="55">
        <v>1.5423</v>
      </c>
      <c r="AL31" s="1">
        <v>377</v>
      </c>
      <c r="AM31" s="3">
        <v>50</v>
      </c>
      <c r="AN31" s="1">
        <v>10</v>
      </c>
      <c r="AO31" s="3">
        <v>33</v>
      </c>
      <c r="AP31" s="3">
        <v>16</v>
      </c>
      <c r="AQ31" s="3">
        <v>34</v>
      </c>
      <c r="AR31" s="3">
        <v>207</v>
      </c>
      <c r="AS31" s="3">
        <v>14</v>
      </c>
      <c r="AT31" s="3">
        <v>63</v>
      </c>
      <c r="AU31" s="3">
        <v>7</v>
      </c>
      <c r="AV31" s="3">
        <v>6</v>
      </c>
      <c r="AW31" s="3">
        <v>-2</v>
      </c>
      <c r="AX31" s="1">
        <v>189</v>
      </c>
      <c r="AY31" s="1">
        <v>76</v>
      </c>
      <c r="AZ31" s="1">
        <v>187</v>
      </c>
      <c r="BA31" s="1">
        <v>1401</v>
      </c>
      <c r="BB31" s="1">
        <v>117</v>
      </c>
      <c r="BC31" s="1">
        <v>443</v>
      </c>
      <c r="BD31" s="1">
        <v>68</v>
      </c>
      <c r="BE31" s="1">
        <v>17</v>
      </c>
      <c r="BF31" s="1">
        <v>-25</v>
      </c>
      <c r="BG31" s="2" t="s">
        <v>673</v>
      </c>
    </row>
    <row r="32" spans="1:62">
      <c r="A32" s="1" t="s">
        <v>206</v>
      </c>
      <c r="B32" s="1">
        <v>2014</v>
      </c>
      <c r="C32" s="1">
        <v>2.1579999999999999</v>
      </c>
      <c r="D32" s="20">
        <v>500000</v>
      </c>
      <c r="E32" s="17">
        <v>4300000</v>
      </c>
      <c r="F32" s="1">
        <v>405</v>
      </c>
      <c r="G32" s="31">
        <v>0</v>
      </c>
      <c r="H32" s="38">
        <v>0.26791694999999999</v>
      </c>
      <c r="I32" s="1">
        <v>217</v>
      </c>
      <c r="J32" s="1">
        <v>63</v>
      </c>
      <c r="K32" s="1">
        <v>228</v>
      </c>
      <c r="L32" s="1">
        <v>1691</v>
      </c>
      <c r="M32" s="1">
        <v>168</v>
      </c>
      <c r="N32" s="1">
        <v>313</v>
      </c>
      <c r="O32" s="1">
        <v>85</v>
      </c>
      <c r="P32" s="1">
        <v>17</v>
      </c>
      <c r="Q32" s="1">
        <v>23</v>
      </c>
      <c r="R32" s="29">
        <f t="shared" si="0"/>
        <v>14.6</v>
      </c>
      <c r="S32" s="13">
        <f t="shared" si="1"/>
        <v>1</v>
      </c>
      <c r="T32" s="3">
        <v>158</v>
      </c>
      <c r="U32" s="31">
        <v>0</v>
      </c>
      <c r="V32" s="4">
        <v>0.25493421999999999</v>
      </c>
      <c r="W32" s="3">
        <v>93</v>
      </c>
      <c r="X32" s="3">
        <v>29</v>
      </c>
      <c r="Y32" s="3">
        <v>98</v>
      </c>
      <c r="Z32" s="3">
        <v>695</v>
      </c>
      <c r="AA32" s="3">
        <v>76</v>
      </c>
      <c r="AB32" s="3">
        <v>130</v>
      </c>
      <c r="AC32" s="3">
        <v>31</v>
      </c>
      <c r="AD32" s="3">
        <v>8</v>
      </c>
      <c r="AE32" s="3">
        <v>15</v>
      </c>
      <c r="AF32" s="49">
        <f t="shared" ref="AF32:AF38" si="19">AVERAGE(AJ32,AK32)</f>
        <v>6.3129900000000001</v>
      </c>
      <c r="AG32" s="13">
        <f t="shared" si="2"/>
        <v>1</v>
      </c>
      <c r="AH32" s="54">
        <v>15.34</v>
      </c>
      <c r="AI32" s="15">
        <v>13.779242999999999</v>
      </c>
      <c r="AJ32" s="15">
        <v>6.94</v>
      </c>
      <c r="AK32" s="55">
        <v>5.6859799999999998</v>
      </c>
      <c r="AL32" s="1">
        <v>405</v>
      </c>
      <c r="AM32" s="3">
        <v>158</v>
      </c>
      <c r="AN32" s="1">
        <v>0</v>
      </c>
      <c r="AO32" s="3">
        <v>93</v>
      </c>
      <c r="AP32" s="3">
        <v>29</v>
      </c>
      <c r="AQ32" s="3">
        <v>98</v>
      </c>
      <c r="AR32" s="3">
        <v>695</v>
      </c>
      <c r="AS32" s="3">
        <v>76</v>
      </c>
      <c r="AT32" s="3">
        <v>130</v>
      </c>
      <c r="AU32" s="3">
        <v>31</v>
      </c>
      <c r="AV32" s="3">
        <v>8</v>
      </c>
      <c r="AW32" s="3">
        <v>15</v>
      </c>
      <c r="AX32" s="3"/>
      <c r="AY32" s="3"/>
      <c r="AZ32" s="3"/>
      <c r="BA32" s="3"/>
      <c r="BB32" s="3"/>
      <c r="BC32" s="3"/>
      <c r="BD32" s="3"/>
      <c r="BE32" s="3"/>
      <c r="BF32" s="3"/>
      <c r="BG32" s="2" t="s">
        <v>207</v>
      </c>
      <c r="BH32" s="1" t="s">
        <v>208</v>
      </c>
    </row>
    <row r="33" spans="1:62">
      <c r="A33" s="1" t="s">
        <v>694</v>
      </c>
      <c r="B33" s="1">
        <v>2017</v>
      </c>
      <c r="C33" s="1">
        <v>3.0529999999999999</v>
      </c>
      <c r="D33" s="20">
        <v>573300</v>
      </c>
      <c r="E33" s="17">
        <v>4275000</v>
      </c>
      <c r="F33" s="1">
        <v>444</v>
      </c>
      <c r="G33" s="31">
        <v>48</v>
      </c>
      <c r="H33" s="38">
        <v>0.25016286999999998</v>
      </c>
      <c r="I33" s="1">
        <v>223</v>
      </c>
      <c r="J33" s="1">
        <v>69</v>
      </c>
      <c r="K33" s="1">
        <v>241</v>
      </c>
      <c r="L33" s="1">
        <v>1752</v>
      </c>
      <c r="M33" s="1">
        <v>193</v>
      </c>
      <c r="N33" s="1">
        <v>440</v>
      </c>
      <c r="O33" s="1">
        <v>80</v>
      </c>
      <c r="P33" s="1">
        <v>16</v>
      </c>
      <c r="Q33" s="1">
        <v>1</v>
      </c>
      <c r="R33" s="29">
        <f t="shared" si="0"/>
        <v>7</v>
      </c>
      <c r="S33" s="13">
        <f t="shared" si="1"/>
        <v>1</v>
      </c>
      <c r="T33" s="3">
        <v>149</v>
      </c>
      <c r="U33" s="31">
        <v>0</v>
      </c>
      <c r="V33" s="4">
        <v>0.24813432999999999</v>
      </c>
      <c r="W33" s="3">
        <v>89</v>
      </c>
      <c r="X33" s="3">
        <v>30</v>
      </c>
      <c r="Y33" s="3">
        <v>105</v>
      </c>
      <c r="Z33" s="3">
        <v>635</v>
      </c>
      <c r="AA33" s="3">
        <v>87</v>
      </c>
      <c r="AB33" s="3">
        <v>152</v>
      </c>
      <c r="AC33" s="3">
        <v>30</v>
      </c>
      <c r="AD33" s="3">
        <v>6</v>
      </c>
      <c r="AE33" s="3">
        <v>-9</v>
      </c>
      <c r="AF33" s="49">
        <f t="shared" si="19"/>
        <v>2.2616399999999999</v>
      </c>
      <c r="AG33" s="13">
        <f t="shared" si="2"/>
        <v>1</v>
      </c>
      <c r="AH33" s="54">
        <v>7.5</v>
      </c>
      <c r="AI33" s="15">
        <v>6.4040809999999997</v>
      </c>
      <c r="AJ33" s="15">
        <v>2.02</v>
      </c>
      <c r="AK33" s="55">
        <v>2.5032800000000002</v>
      </c>
      <c r="AL33" s="1">
        <v>444</v>
      </c>
      <c r="AM33" s="3">
        <v>149</v>
      </c>
      <c r="AN33" s="1">
        <v>0</v>
      </c>
      <c r="AO33" s="3">
        <v>89</v>
      </c>
      <c r="AP33" s="3">
        <v>30</v>
      </c>
      <c r="AQ33" s="3">
        <v>105</v>
      </c>
      <c r="AR33" s="3">
        <v>635</v>
      </c>
      <c r="AS33" s="3">
        <v>87</v>
      </c>
      <c r="AT33" s="3">
        <v>152</v>
      </c>
      <c r="AU33" s="3">
        <v>30</v>
      </c>
      <c r="AV33" s="3">
        <v>6</v>
      </c>
      <c r="AW33" s="3">
        <v>-9</v>
      </c>
      <c r="AX33" s="3"/>
      <c r="AY33" s="3"/>
      <c r="AZ33" s="3"/>
      <c r="BA33" s="3"/>
      <c r="BB33" s="3"/>
      <c r="BC33" s="3"/>
      <c r="BD33" s="3"/>
      <c r="BE33" s="3"/>
      <c r="BF33" s="3"/>
      <c r="BG33" s="2" t="s">
        <v>104</v>
      </c>
    </row>
    <row r="34" spans="1:62">
      <c r="A34" s="1" t="s">
        <v>71</v>
      </c>
      <c r="B34" s="1">
        <v>2013</v>
      </c>
      <c r="C34" s="1">
        <v>3.085</v>
      </c>
      <c r="D34" s="20">
        <v>700000</v>
      </c>
      <c r="E34" s="17">
        <v>4250000</v>
      </c>
      <c r="F34" s="1">
        <v>470</v>
      </c>
      <c r="G34" s="31">
        <v>50</v>
      </c>
      <c r="H34" s="38">
        <v>0.23543544</v>
      </c>
      <c r="I34" s="1">
        <v>194</v>
      </c>
      <c r="J34" s="1">
        <v>86</v>
      </c>
      <c r="K34" s="1">
        <v>268</v>
      </c>
      <c r="L34" s="1">
        <v>1848</v>
      </c>
      <c r="M34" s="1">
        <v>166</v>
      </c>
      <c r="N34" s="1">
        <v>565</v>
      </c>
      <c r="O34" s="1">
        <v>77</v>
      </c>
      <c r="P34" s="1">
        <v>4</v>
      </c>
      <c r="Q34" s="1">
        <v>-23</v>
      </c>
      <c r="R34" s="29">
        <f t="shared" si="0"/>
        <v>5.2</v>
      </c>
      <c r="S34" s="13">
        <f t="shared" si="1"/>
        <v>1</v>
      </c>
      <c r="T34" s="3">
        <v>152</v>
      </c>
      <c r="U34" s="31">
        <v>0</v>
      </c>
      <c r="V34" s="4">
        <v>0.23297492</v>
      </c>
      <c r="W34" s="3">
        <v>70</v>
      </c>
      <c r="X34" s="3">
        <v>36</v>
      </c>
      <c r="Y34" s="3">
        <v>100</v>
      </c>
      <c r="Z34" s="3">
        <v>614</v>
      </c>
      <c r="AA34" s="3">
        <v>48</v>
      </c>
      <c r="AB34" s="3">
        <v>186</v>
      </c>
      <c r="AC34" s="3">
        <v>22</v>
      </c>
      <c r="AD34" s="3">
        <v>2</v>
      </c>
      <c r="AE34" s="3">
        <v>2</v>
      </c>
      <c r="AF34" s="49">
        <f t="shared" si="19"/>
        <v>3.0358350000000001</v>
      </c>
      <c r="AG34" s="13">
        <f t="shared" si="2"/>
        <v>1</v>
      </c>
      <c r="AH34" s="54">
        <v>4.6299995999999997</v>
      </c>
      <c r="AI34" s="15">
        <v>5.7875870000000003</v>
      </c>
      <c r="AJ34" s="15">
        <v>3.31</v>
      </c>
      <c r="AK34" s="55">
        <v>2.7616700000000001</v>
      </c>
      <c r="AL34" s="1">
        <v>470</v>
      </c>
      <c r="AM34" s="3">
        <v>152</v>
      </c>
      <c r="AN34" s="1">
        <v>0</v>
      </c>
      <c r="AO34" s="3">
        <v>70</v>
      </c>
      <c r="AP34" s="3">
        <v>36</v>
      </c>
      <c r="AQ34" s="3">
        <v>100</v>
      </c>
      <c r="AR34" s="3">
        <v>614</v>
      </c>
      <c r="AS34" s="3">
        <v>48</v>
      </c>
      <c r="AT34" s="3">
        <v>186</v>
      </c>
      <c r="AU34" s="3">
        <v>22</v>
      </c>
      <c r="AV34" s="3">
        <v>2</v>
      </c>
      <c r="AW34" s="3">
        <v>2</v>
      </c>
      <c r="AX34" s="3"/>
      <c r="AY34" s="3"/>
      <c r="AZ34" s="3"/>
      <c r="BA34" s="3"/>
      <c r="BB34" s="3"/>
      <c r="BC34" s="3"/>
      <c r="BD34" s="3"/>
      <c r="BE34" s="3"/>
      <c r="BF34" s="3"/>
      <c r="BG34" s="2" t="s">
        <v>72</v>
      </c>
    </row>
    <row r="35" spans="1:62">
      <c r="A35" s="1" t="s">
        <v>606</v>
      </c>
      <c r="B35" s="1">
        <v>2018</v>
      </c>
      <c r="C35" s="1">
        <v>3.12</v>
      </c>
      <c r="D35" s="20">
        <v>602500</v>
      </c>
      <c r="E35" s="17">
        <v>4190000</v>
      </c>
      <c r="F35" s="1">
        <v>503</v>
      </c>
      <c r="G35" s="31">
        <v>15</v>
      </c>
      <c r="H35" s="38">
        <v>0.28004235</v>
      </c>
      <c r="I35" s="1">
        <v>278</v>
      </c>
      <c r="J35" s="1">
        <v>74</v>
      </c>
      <c r="K35" s="1">
        <v>237</v>
      </c>
      <c r="L35" s="1">
        <v>2009</v>
      </c>
      <c r="M35" s="1">
        <v>92</v>
      </c>
      <c r="N35" s="1">
        <v>419</v>
      </c>
      <c r="O35" s="1">
        <v>99</v>
      </c>
      <c r="P35" s="1">
        <v>33</v>
      </c>
      <c r="Q35" s="1">
        <v>10</v>
      </c>
      <c r="R35" s="29">
        <f t="shared" si="0"/>
        <v>9.1</v>
      </c>
      <c r="S35" s="13">
        <f t="shared" si="1"/>
        <v>0</v>
      </c>
      <c r="T35" s="3">
        <v>138</v>
      </c>
      <c r="U35" s="31">
        <v>0</v>
      </c>
      <c r="V35" s="4">
        <v>0.28801431999999999</v>
      </c>
      <c r="W35" s="3">
        <v>87</v>
      </c>
      <c r="X35" s="3">
        <v>24</v>
      </c>
      <c r="Y35" s="3">
        <v>77</v>
      </c>
      <c r="Z35" s="3">
        <v>592</v>
      </c>
      <c r="AA35" s="3">
        <v>30</v>
      </c>
      <c r="AB35" s="3">
        <v>104</v>
      </c>
      <c r="AC35" s="3">
        <v>31</v>
      </c>
      <c r="AD35" s="3">
        <v>8</v>
      </c>
      <c r="AE35" s="3">
        <v>9</v>
      </c>
      <c r="AF35" s="49">
        <f t="shared" si="19"/>
        <v>3.7791350000000001</v>
      </c>
      <c r="AG35" s="13">
        <f t="shared" si="2"/>
        <v>0</v>
      </c>
      <c r="AH35" s="54">
        <v>8.99</v>
      </c>
      <c r="AI35" s="15">
        <v>9.3061530000000001</v>
      </c>
      <c r="AJ35" s="15">
        <v>4.1100000000000003</v>
      </c>
      <c r="AK35" s="55">
        <v>3.4482699999999999</v>
      </c>
      <c r="AL35" s="1">
        <v>503</v>
      </c>
      <c r="AM35" s="3">
        <v>138</v>
      </c>
      <c r="AN35" s="1">
        <v>0</v>
      </c>
      <c r="AO35" s="3">
        <v>87</v>
      </c>
      <c r="AP35" s="3">
        <v>24</v>
      </c>
      <c r="AQ35" s="3">
        <v>77</v>
      </c>
      <c r="AR35" s="3">
        <v>592</v>
      </c>
      <c r="AS35" s="3">
        <v>30</v>
      </c>
      <c r="AT35" s="3">
        <v>104</v>
      </c>
      <c r="AU35" s="3">
        <v>31</v>
      </c>
      <c r="AV35" s="3">
        <v>8</v>
      </c>
      <c r="AW35" s="3">
        <v>9</v>
      </c>
      <c r="AX35" s="3"/>
      <c r="AY35" s="3"/>
      <c r="AZ35" s="3"/>
      <c r="BA35" s="3"/>
      <c r="BB35" s="3"/>
      <c r="BC35" s="3"/>
      <c r="BD35" s="3"/>
      <c r="BE35" s="3"/>
      <c r="BF35" s="3"/>
      <c r="BG35" s="2" t="s">
        <v>607</v>
      </c>
      <c r="BJ35" s="1" t="s">
        <v>608</v>
      </c>
    </row>
    <row r="36" spans="1:62">
      <c r="A36" s="1" t="s">
        <v>469</v>
      </c>
      <c r="B36" s="1">
        <v>2014</v>
      </c>
      <c r="C36" s="1">
        <v>2.1589999999999998</v>
      </c>
      <c r="D36" s="20">
        <v>510000</v>
      </c>
      <c r="E36" s="17">
        <v>4175000</v>
      </c>
      <c r="F36" s="1">
        <v>399</v>
      </c>
      <c r="G36" s="31">
        <v>0</v>
      </c>
      <c r="H36" s="38">
        <v>0.22230484</v>
      </c>
      <c r="I36" s="1">
        <v>180</v>
      </c>
      <c r="J36" s="1">
        <v>85</v>
      </c>
      <c r="K36" s="1">
        <v>216</v>
      </c>
      <c r="L36" s="1">
        <v>1541</v>
      </c>
      <c r="M36" s="1">
        <v>174</v>
      </c>
      <c r="N36" s="1">
        <v>518</v>
      </c>
      <c r="O36" s="1">
        <v>58</v>
      </c>
      <c r="P36" s="1">
        <v>8</v>
      </c>
      <c r="Q36" s="1">
        <v>-20</v>
      </c>
      <c r="R36" s="29">
        <f t="shared" si="0"/>
        <v>2.2000000000000002</v>
      </c>
      <c r="S36" s="13">
        <f t="shared" si="1"/>
        <v>0</v>
      </c>
      <c r="T36" s="3">
        <v>145</v>
      </c>
      <c r="U36" s="31">
        <v>0</v>
      </c>
      <c r="V36" s="4">
        <v>0.22682446000000001</v>
      </c>
      <c r="W36" s="3">
        <v>68</v>
      </c>
      <c r="X36" s="3">
        <v>37</v>
      </c>
      <c r="Y36" s="3">
        <v>88</v>
      </c>
      <c r="Z36" s="3">
        <v>572</v>
      </c>
      <c r="AA36" s="3">
        <v>56</v>
      </c>
      <c r="AB36" s="3">
        <v>182</v>
      </c>
      <c r="AC36" s="3">
        <v>21</v>
      </c>
      <c r="AD36" s="3">
        <v>5</v>
      </c>
      <c r="AE36" s="3">
        <v>-1</v>
      </c>
      <c r="AF36" s="49">
        <f t="shared" si="19"/>
        <v>1.8751449999999998</v>
      </c>
      <c r="AG36" s="13">
        <f t="shared" si="2"/>
        <v>0</v>
      </c>
      <c r="AH36" s="54">
        <v>2.02</v>
      </c>
      <c r="AI36" s="15">
        <v>2.430002</v>
      </c>
      <c r="AJ36" s="15">
        <v>1.88</v>
      </c>
      <c r="AK36" s="55">
        <v>1.87029</v>
      </c>
      <c r="AL36" s="1">
        <v>399</v>
      </c>
      <c r="AM36" s="3">
        <v>145</v>
      </c>
      <c r="AN36" s="1">
        <v>0</v>
      </c>
      <c r="AO36" s="3">
        <v>68</v>
      </c>
      <c r="AP36" s="3">
        <v>37</v>
      </c>
      <c r="AQ36" s="3">
        <v>88</v>
      </c>
      <c r="AR36" s="3">
        <v>572</v>
      </c>
      <c r="AS36" s="3">
        <v>56</v>
      </c>
      <c r="AT36" s="3">
        <v>182</v>
      </c>
      <c r="AU36" s="3">
        <v>21</v>
      </c>
      <c r="AV36" s="3">
        <v>5</v>
      </c>
      <c r="AW36" s="3">
        <v>-1</v>
      </c>
      <c r="AX36" s="3"/>
      <c r="AY36" s="3"/>
      <c r="AZ36" s="3"/>
      <c r="BA36" s="3"/>
      <c r="BB36" s="3"/>
      <c r="BC36" s="3"/>
      <c r="BD36" s="3"/>
      <c r="BE36" s="3"/>
      <c r="BF36" s="3"/>
    </row>
    <row r="37" spans="1:62">
      <c r="A37" s="1" t="s">
        <v>584</v>
      </c>
      <c r="B37" s="1">
        <v>2015</v>
      </c>
      <c r="C37" s="1">
        <v>3.0779999999999998</v>
      </c>
      <c r="D37" s="20">
        <v>4901861</v>
      </c>
      <c r="E37" s="17">
        <v>4150000</v>
      </c>
      <c r="F37" s="1">
        <v>429</v>
      </c>
      <c r="G37" s="31">
        <v>0</v>
      </c>
      <c r="H37" s="38">
        <v>0.25450450000000002</v>
      </c>
      <c r="I37" s="1">
        <v>168</v>
      </c>
      <c r="J37" s="1">
        <v>20</v>
      </c>
      <c r="K37" s="1">
        <v>120</v>
      </c>
      <c r="L37" s="1">
        <v>1461</v>
      </c>
      <c r="M37" s="1">
        <v>87</v>
      </c>
      <c r="N37" s="1">
        <v>300</v>
      </c>
      <c r="O37" s="1">
        <v>52</v>
      </c>
      <c r="P37" s="1">
        <v>84</v>
      </c>
      <c r="Q37" s="1">
        <v>41</v>
      </c>
      <c r="R37" s="29">
        <f t="shared" si="0"/>
        <v>7.9</v>
      </c>
      <c r="S37" s="13">
        <f t="shared" si="1"/>
        <v>0</v>
      </c>
      <c r="T37" s="3">
        <v>95</v>
      </c>
      <c r="U37" s="31">
        <v>0</v>
      </c>
      <c r="V37" s="4">
        <v>0.21875</v>
      </c>
      <c r="W37" s="3">
        <v>26</v>
      </c>
      <c r="X37" s="3">
        <v>5</v>
      </c>
      <c r="Y37" s="3">
        <v>25</v>
      </c>
      <c r="Z37" s="3">
        <v>310</v>
      </c>
      <c r="AA37" s="3">
        <v>16</v>
      </c>
      <c r="AB37" s="3">
        <v>69</v>
      </c>
      <c r="AC37" s="3">
        <v>12</v>
      </c>
      <c r="AD37" s="3">
        <v>14</v>
      </c>
      <c r="AE37" s="3">
        <v>13</v>
      </c>
      <c r="AF37" s="49">
        <f t="shared" si="19"/>
        <v>0.80829400000000007</v>
      </c>
      <c r="AG37" s="13">
        <f t="shared" si="2"/>
        <v>0</v>
      </c>
      <c r="AH37" s="54">
        <v>8.7899999999999991</v>
      </c>
      <c r="AI37" s="15">
        <v>7.0689140000000004</v>
      </c>
      <c r="AJ37" s="15">
        <v>0.93</v>
      </c>
      <c r="AK37" s="55">
        <v>0.68658799999999998</v>
      </c>
      <c r="AL37" s="1">
        <v>429</v>
      </c>
      <c r="AM37" s="3">
        <v>95</v>
      </c>
      <c r="AN37" s="1">
        <v>0</v>
      </c>
      <c r="AO37" s="3">
        <v>26</v>
      </c>
      <c r="AP37" s="3">
        <v>5</v>
      </c>
      <c r="AQ37" s="3">
        <v>25</v>
      </c>
      <c r="AR37" s="3">
        <v>310</v>
      </c>
      <c r="AS37" s="3">
        <v>16</v>
      </c>
      <c r="AT37" s="3">
        <v>69</v>
      </c>
      <c r="AU37" s="3">
        <v>12</v>
      </c>
      <c r="AV37" s="3">
        <v>14</v>
      </c>
      <c r="AW37" s="3">
        <v>13</v>
      </c>
      <c r="AX37" s="3"/>
      <c r="AY37" s="3"/>
      <c r="AZ37" s="3"/>
      <c r="BA37" s="3"/>
      <c r="BB37" s="3"/>
      <c r="BC37" s="3"/>
      <c r="BD37" s="3"/>
      <c r="BE37" s="3"/>
      <c r="BF37" s="3"/>
      <c r="BG37" s="2" t="s">
        <v>75</v>
      </c>
      <c r="BH37" s="1" t="s">
        <v>585</v>
      </c>
      <c r="BI37" s="1" t="s">
        <v>586</v>
      </c>
    </row>
    <row r="38" spans="1:62">
      <c r="A38" s="1" t="s">
        <v>95</v>
      </c>
      <c r="B38" s="1">
        <v>2018</v>
      </c>
      <c r="C38" s="1">
        <v>3.1070000000000002</v>
      </c>
      <c r="D38" s="20">
        <v>570100</v>
      </c>
      <c r="E38" s="17">
        <v>4100000</v>
      </c>
      <c r="F38" s="1">
        <v>398</v>
      </c>
      <c r="G38" s="31">
        <v>117</v>
      </c>
      <c r="H38" s="38">
        <v>0.278754</v>
      </c>
      <c r="I38" s="1">
        <v>251</v>
      </c>
      <c r="J38" s="1">
        <v>58</v>
      </c>
      <c r="K38" s="1">
        <v>171</v>
      </c>
      <c r="L38" s="1">
        <v>1458</v>
      </c>
      <c r="M38" s="1">
        <v>177</v>
      </c>
      <c r="N38" s="1">
        <v>371</v>
      </c>
      <c r="O38" s="1">
        <v>54</v>
      </c>
      <c r="P38" s="1">
        <v>44</v>
      </c>
      <c r="Q38" s="1">
        <v>7</v>
      </c>
      <c r="R38" s="29">
        <f t="shared" si="0"/>
        <v>11.5</v>
      </c>
      <c r="S38" s="13">
        <f t="shared" si="1"/>
        <v>0</v>
      </c>
      <c r="T38" s="3">
        <v>137</v>
      </c>
      <c r="U38" s="31">
        <v>13</v>
      </c>
      <c r="V38" s="4">
        <v>0.27530363000000002</v>
      </c>
      <c r="W38" s="3">
        <v>102</v>
      </c>
      <c r="X38" s="3">
        <v>21</v>
      </c>
      <c r="Y38" s="3">
        <v>63</v>
      </c>
      <c r="Z38" s="3">
        <v>570</v>
      </c>
      <c r="AA38" s="3">
        <v>67</v>
      </c>
      <c r="AB38" s="3">
        <v>140</v>
      </c>
      <c r="AC38" s="3">
        <v>18</v>
      </c>
      <c r="AD38" s="3">
        <v>15</v>
      </c>
      <c r="AE38" s="3">
        <v>-1</v>
      </c>
      <c r="AF38" s="49">
        <f t="shared" si="19"/>
        <v>3.8076050000000001</v>
      </c>
      <c r="AG38" s="13">
        <f t="shared" si="2"/>
        <v>0</v>
      </c>
      <c r="AH38" s="54">
        <v>10.9</v>
      </c>
      <c r="AI38" s="15">
        <v>12.199209</v>
      </c>
      <c r="AJ38" s="15">
        <v>3.49</v>
      </c>
      <c r="AK38" s="55">
        <v>4.12521</v>
      </c>
      <c r="AL38" s="1">
        <v>398</v>
      </c>
      <c r="AM38" s="3">
        <v>137</v>
      </c>
      <c r="AN38" s="1">
        <v>13</v>
      </c>
      <c r="AO38" s="3">
        <v>102</v>
      </c>
      <c r="AP38" s="3">
        <v>21</v>
      </c>
      <c r="AQ38" s="3">
        <v>63</v>
      </c>
      <c r="AR38" s="3">
        <v>570</v>
      </c>
      <c r="AS38" s="3">
        <v>67</v>
      </c>
      <c r="AT38" s="3">
        <v>140</v>
      </c>
      <c r="AU38" s="3">
        <v>18</v>
      </c>
      <c r="AV38" s="3">
        <v>15</v>
      </c>
      <c r="AW38" s="3">
        <v>-1</v>
      </c>
      <c r="AX38" s="3"/>
      <c r="AY38" s="3"/>
      <c r="AZ38" s="3"/>
      <c r="BA38" s="3"/>
      <c r="BB38" s="3"/>
      <c r="BC38" s="3"/>
      <c r="BD38" s="3"/>
      <c r="BE38" s="3"/>
      <c r="BF38" s="3"/>
      <c r="BH38" s="1" t="s">
        <v>96</v>
      </c>
    </row>
    <row r="39" spans="1:62">
      <c r="A39" s="1" t="s">
        <v>846</v>
      </c>
      <c r="B39" s="1">
        <v>2020</v>
      </c>
      <c r="C39" s="1">
        <v>3.036</v>
      </c>
      <c r="D39" s="20">
        <v>624000</v>
      </c>
      <c r="E39" s="17">
        <v>4100000</v>
      </c>
      <c r="F39" s="1">
        <f>ROUND(AL39-AM39+(AM39/$BL$2),0)</f>
        <v>469</v>
      </c>
      <c r="G39" s="31">
        <v>0</v>
      </c>
      <c r="H39" s="38">
        <v>0.24793388</v>
      </c>
      <c r="I39" s="3">
        <f t="shared" ref="I39:Q39" si="20">AX39-AO39+W39</f>
        <v>215.9000729000729</v>
      </c>
      <c r="J39" s="3">
        <f t="shared" si="20"/>
        <v>82.400032400032401</v>
      </c>
      <c r="K39" s="3">
        <f t="shared" si="20"/>
        <v>217.6000756000756</v>
      </c>
      <c r="L39" s="3">
        <f t="shared" si="20"/>
        <v>1654.7006237006237</v>
      </c>
      <c r="M39" s="3">
        <f t="shared" si="20"/>
        <v>205.00008100008102</v>
      </c>
      <c r="N39" s="3">
        <f t="shared" si="20"/>
        <v>505.10017010017009</v>
      </c>
      <c r="O39" s="3">
        <f t="shared" si="20"/>
        <v>72.700029700029702</v>
      </c>
      <c r="P39" s="3">
        <f t="shared" si="20"/>
        <v>20.700002700002699</v>
      </c>
      <c r="Q39" s="3">
        <f t="shared" si="20"/>
        <v>-11.400005400005401</v>
      </c>
      <c r="R39" s="29">
        <f t="shared" si="0"/>
        <v>5.7</v>
      </c>
      <c r="S39" s="13">
        <f t="shared" si="1"/>
        <v>0</v>
      </c>
      <c r="T39" s="3">
        <v>57</v>
      </c>
      <c r="U39" s="70">
        <v>0</v>
      </c>
      <c r="V39" s="4">
        <v>0.25757574999999999</v>
      </c>
      <c r="W39" s="3">
        <f t="shared" ref="W39:AE39" si="21">AO39/$BL$2</f>
        <v>72.9000729000729</v>
      </c>
      <c r="X39" s="3">
        <f t="shared" si="21"/>
        <v>32.400032400032401</v>
      </c>
      <c r="Y39" s="3">
        <f t="shared" si="21"/>
        <v>75.600075600075598</v>
      </c>
      <c r="Z39" s="3">
        <f t="shared" si="21"/>
        <v>623.70062370062374</v>
      </c>
      <c r="AA39" s="3">
        <f t="shared" si="21"/>
        <v>81.000081000081011</v>
      </c>
      <c r="AB39" s="3">
        <f t="shared" si="21"/>
        <v>170.10017010017012</v>
      </c>
      <c r="AC39" s="3">
        <f t="shared" si="21"/>
        <v>29.700029700029702</v>
      </c>
      <c r="AD39" s="3">
        <f t="shared" si="21"/>
        <v>2.7000027000027003</v>
      </c>
      <c r="AE39" s="3">
        <f t="shared" si="21"/>
        <v>-5.4000054000054005</v>
      </c>
      <c r="AF39" s="49">
        <f>AVERAGE(AJ39,AK39)/$BL$2</f>
        <v>4.402894402894403</v>
      </c>
      <c r="AG39" s="13">
        <f t="shared" si="2"/>
        <v>0</v>
      </c>
      <c r="AH39" s="54">
        <v>4.6399999999999997</v>
      </c>
      <c r="AI39" s="15">
        <v>6.7593899999999998</v>
      </c>
      <c r="AJ39" s="15">
        <v>1.36</v>
      </c>
      <c r="AK39" s="55">
        <v>1.9014</v>
      </c>
      <c r="AL39" s="1">
        <v>372</v>
      </c>
      <c r="AM39" s="3">
        <v>57</v>
      </c>
      <c r="AN39" s="11">
        <v>0</v>
      </c>
      <c r="AO39" s="3">
        <v>27</v>
      </c>
      <c r="AP39" s="3">
        <v>12</v>
      </c>
      <c r="AQ39" s="3">
        <v>28</v>
      </c>
      <c r="AR39" s="3">
        <v>231</v>
      </c>
      <c r="AS39" s="3">
        <v>30</v>
      </c>
      <c r="AT39" s="3">
        <v>63</v>
      </c>
      <c r="AU39" s="3">
        <v>11</v>
      </c>
      <c r="AV39" s="3">
        <v>1</v>
      </c>
      <c r="AW39" s="3">
        <v>-2</v>
      </c>
      <c r="AX39" s="1">
        <v>170</v>
      </c>
      <c r="AY39" s="1">
        <v>62</v>
      </c>
      <c r="AZ39" s="1">
        <v>170</v>
      </c>
      <c r="BA39" s="1">
        <v>1262</v>
      </c>
      <c r="BB39" s="1">
        <v>154</v>
      </c>
      <c r="BC39" s="1">
        <v>398</v>
      </c>
      <c r="BD39" s="1">
        <v>54</v>
      </c>
      <c r="BE39" s="1">
        <v>19</v>
      </c>
      <c r="BF39" s="1">
        <v>-8</v>
      </c>
      <c r="BG39" s="2" t="s">
        <v>847</v>
      </c>
      <c r="BJ39" s="1" t="s">
        <v>154</v>
      </c>
    </row>
    <row r="40" spans="1:62">
      <c r="A40" s="1" t="s">
        <v>643</v>
      </c>
      <c r="B40" s="1">
        <v>2016</v>
      </c>
      <c r="C40" s="1">
        <v>2.1659999999999999</v>
      </c>
      <c r="D40" s="20">
        <v>522400</v>
      </c>
      <c r="E40" s="17">
        <v>4075000</v>
      </c>
      <c r="F40" s="1">
        <v>342</v>
      </c>
      <c r="G40" s="31">
        <v>142</v>
      </c>
      <c r="H40" s="38">
        <v>0.25847777999999999</v>
      </c>
      <c r="I40" s="1">
        <v>220</v>
      </c>
      <c r="J40" s="1">
        <v>65</v>
      </c>
      <c r="K40" s="1">
        <v>174</v>
      </c>
      <c r="L40" s="1">
        <v>1540</v>
      </c>
      <c r="M40" s="1">
        <v>177</v>
      </c>
      <c r="N40" s="1">
        <v>401</v>
      </c>
      <c r="O40" s="1">
        <v>56</v>
      </c>
      <c r="P40" s="1">
        <v>30</v>
      </c>
      <c r="Q40" s="1">
        <v>12</v>
      </c>
      <c r="R40" s="29">
        <f t="shared" si="0"/>
        <v>11</v>
      </c>
      <c r="S40" s="13">
        <f t="shared" si="1"/>
        <v>0</v>
      </c>
      <c r="T40" s="3">
        <v>162</v>
      </c>
      <c r="U40" s="31">
        <v>0</v>
      </c>
      <c r="V40" s="4">
        <v>0.26086956</v>
      </c>
      <c r="W40" s="3">
        <v>116</v>
      </c>
      <c r="X40" s="3">
        <v>29</v>
      </c>
      <c r="Y40" s="3">
        <v>82</v>
      </c>
      <c r="Z40" s="3">
        <v>744</v>
      </c>
      <c r="AA40" s="3">
        <v>88</v>
      </c>
      <c r="AB40" s="3">
        <v>178</v>
      </c>
      <c r="AC40" s="3">
        <v>29</v>
      </c>
      <c r="AD40" s="3">
        <v>9</v>
      </c>
      <c r="AE40" s="3">
        <v>6</v>
      </c>
      <c r="AF40" s="49">
        <f>AVERAGE(AJ40,AK40)</f>
        <v>5.0318550000000002</v>
      </c>
      <c r="AG40" s="13">
        <f t="shared" si="2"/>
        <v>0</v>
      </c>
      <c r="AH40" s="54">
        <v>11.280001</v>
      </c>
      <c r="AI40" s="15">
        <v>10.72138</v>
      </c>
      <c r="AJ40" s="15">
        <v>5.07</v>
      </c>
      <c r="AK40" s="55">
        <v>4.9937100000000001</v>
      </c>
      <c r="AL40" s="1">
        <v>342</v>
      </c>
      <c r="AM40" s="3">
        <v>162</v>
      </c>
      <c r="AN40" s="1">
        <v>0</v>
      </c>
      <c r="AO40" s="3">
        <v>116</v>
      </c>
      <c r="AP40" s="3">
        <v>29</v>
      </c>
      <c r="AQ40" s="3">
        <v>82</v>
      </c>
      <c r="AR40" s="3">
        <v>744</v>
      </c>
      <c r="AS40" s="3">
        <v>88</v>
      </c>
      <c r="AT40" s="3">
        <v>178</v>
      </c>
      <c r="AU40" s="3">
        <v>29</v>
      </c>
      <c r="AV40" s="3">
        <v>9</v>
      </c>
      <c r="AW40" s="3">
        <v>6</v>
      </c>
      <c r="AX40" s="3"/>
      <c r="AY40" s="3"/>
      <c r="AZ40" s="3"/>
      <c r="BA40" s="3"/>
      <c r="BB40" s="3"/>
      <c r="BC40" s="3"/>
      <c r="BD40" s="3"/>
      <c r="BE40" s="3"/>
      <c r="BF40" s="3"/>
      <c r="BG40" s="2" t="s">
        <v>644</v>
      </c>
      <c r="BI40" s="1" t="s">
        <v>154</v>
      </c>
    </row>
    <row r="41" spans="1:62">
      <c r="A41" s="1" t="s">
        <v>815</v>
      </c>
      <c r="B41" s="1">
        <v>2018</v>
      </c>
      <c r="C41" s="1">
        <v>3.0430000000000001</v>
      </c>
      <c r="D41" s="20">
        <v>605094</v>
      </c>
      <c r="E41" s="17">
        <v>4025000</v>
      </c>
      <c r="F41" s="1">
        <v>427</v>
      </c>
      <c r="G41" s="31">
        <v>55</v>
      </c>
      <c r="H41" s="38">
        <v>0.25107604</v>
      </c>
      <c r="I41" s="1">
        <v>218</v>
      </c>
      <c r="J41" s="1">
        <v>76</v>
      </c>
      <c r="K41" s="1">
        <v>218</v>
      </c>
      <c r="L41" s="1">
        <v>1620</v>
      </c>
      <c r="M41" s="1">
        <v>194</v>
      </c>
      <c r="N41" s="1">
        <v>400</v>
      </c>
      <c r="O41" s="1">
        <v>80</v>
      </c>
      <c r="P41" s="1">
        <v>7</v>
      </c>
      <c r="Q41" s="1">
        <v>0</v>
      </c>
      <c r="R41" s="29">
        <f t="shared" si="0"/>
        <v>9.6</v>
      </c>
      <c r="S41" s="13">
        <f t="shared" si="1"/>
        <v>1</v>
      </c>
      <c r="T41" s="3">
        <v>153</v>
      </c>
      <c r="U41" s="31">
        <v>7</v>
      </c>
      <c r="V41" s="4">
        <v>0.24309391999999999</v>
      </c>
      <c r="W41" s="3">
        <v>78</v>
      </c>
      <c r="X41" s="3">
        <v>28</v>
      </c>
      <c r="Y41" s="3">
        <v>82</v>
      </c>
      <c r="Z41" s="3">
        <v>638</v>
      </c>
      <c r="AA41" s="3">
        <v>84</v>
      </c>
      <c r="AB41" s="3">
        <v>159</v>
      </c>
      <c r="AC41" s="3">
        <v>25</v>
      </c>
      <c r="AD41" s="3">
        <v>3</v>
      </c>
      <c r="AE41" s="3">
        <v>-6</v>
      </c>
      <c r="AF41" s="49">
        <f>AVERAGE(AJ41,AK41)</f>
        <v>2.7945700000000002</v>
      </c>
      <c r="AG41" s="13">
        <f t="shared" si="2"/>
        <v>0</v>
      </c>
      <c r="AH41" s="54">
        <v>8.9499999999999993</v>
      </c>
      <c r="AI41" s="15">
        <v>10.183674</v>
      </c>
      <c r="AJ41" s="15">
        <v>2.65</v>
      </c>
      <c r="AK41" s="55">
        <v>2.9391400000000001</v>
      </c>
      <c r="AL41" s="1">
        <v>427</v>
      </c>
      <c r="AM41" s="3">
        <v>153</v>
      </c>
      <c r="AN41" s="1">
        <v>7</v>
      </c>
      <c r="AO41" s="3">
        <v>78</v>
      </c>
      <c r="AP41" s="3">
        <v>28</v>
      </c>
      <c r="AQ41" s="3">
        <v>82</v>
      </c>
      <c r="AR41" s="3">
        <v>638</v>
      </c>
      <c r="AS41" s="3">
        <v>84</v>
      </c>
      <c r="AT41" s="3">
        <v>159</v>
      </c>
      <c r="AU41" s="3">
        <v>25</v>
      </c>
      <c r="AV41" s="3">
        <v>3</v>
      </c>
      <c r="AW41" s="3">
        <v>-6</v>
      </c>
      <c r="AX41" s="3"/>
      <c r="AY41" s="3"/>
      <c r="AZ41" s="3"/>
      <c r="BA41" s="3"/>
      <c r="BB41" s="3"/>
      <c r="BC41" s="3"/>
      <c r="BD41" s="3"/>
      <c r="BE41" s="3"/>
      <c r="BF41" s="3"/>
      <c r="BG41" s="2" t="s">
        <v>816</v>
      </c>
      <c r="BH41" s="1" t="s">
        <v>817</v>
      </c>
    </row>
    <row r="42" spans="1:62">
      <c r="A42" s="1" t="s">
        <v>717</v>
      </c>
      <c r="B42" s="1">
        <v>2018</v>
      </c>
      <c r="C42" s="1">
        <v>3.032</v>
      </c>
      <c r="D42" s="20">
        <v>605000</v>
      </c>
      <c r="E42" s="17">
        <v>4000000</v>
      </c>
      <c r="F42" s="1">
        <v>355</v>
      </c>
      <c r="G42" s="31">
        <v>154</v>
      </c>
      <c r="H42" s="38">
        <v>0.30183149999999997</v>
      </c>
      <c r="I42" s="1">
        <v>220</v>
      </c>
      <c r="J42" s="1">
        <v>54</v>
      </c>
      <c r="K42" s="1">
        <v>179</v>
      </c>
      <c r="L42" s="1">
        <v>1528</v>
      </c>
      <c r="M42" s="1">
        <v>146</v>
      </c>
      <c r="N42" s="1">
        <v>300</v>
      </c>
      <c r="O42" s="1">
        <v>86</v>
      </c>
      <c r="P42" s="1">
        <v>9</v>
      </c>
      <c r="Q42" s="1">
        <v>-4</v>
      </c>
      <c r="R42" s="29">
        <f t="shared" si="0"/>
        <v>13.6</v>
      </c>
      <c r="S42" s="13">
        <f t="shared" si="1"/>
        <v>2</v>
      </c>
      <c r="T42" s="3">
        <v>26</v>
      </c>
      <c r="U42" s="31">
        <v>154</v>
      </c>
      <c r="V42" s="4">
        <v>0.26732674000000001</v>
      </c>
      <c r="W42" s="3">
        <v>13</v>
      </c>
      <c r="X42" s="3">
        <v>2</v>
      </c>
      <c r="Y42" s="3">
        <v>13</v>
      </c>
      <c r="Z42" s="3">
        <v>115</v>
      </c>
      <c r="AA42" s="3">
        <v>11</v>
      </c>
      <c r="AB42" s="3">
        <v>17</v>
      </c>
      <c r="AC42" s="3">
        <v>5</v>
      </c>
      <c r="AD42" s="3">
        <v>0</v>
      </c>
      <c r="AE42" s="3">
        <v>-3</v>
      </c>
      <c r="AF42" s="49">
        <f>AVERAGE(AJ42,AK42)</f>
        <v>0.39344950000000001</v>
      </c>
      <c r="AG42" s="13">
        <f t="shared" si="2"/>
        <v>0</v>
      </c>
      <c r="AH42" s="54">
        <v>12.37</v>
      </c>
      <c r="AI42" s="15">
        <v>14.885598999999999</v>
      </c>
      <c r="AJ42" s="15">
        <v>0.32</v>
      </c>
      <c r="AK42" s="55">
        <v>0.46689900000000001</v>
      </c>
      <c r="AL42" s="1">
        <v>355</v>
      </c>
      <c r="AM42" s="3">
        <v>26</v>
      </c>
      <c r="AN42" s="1">
        <v>154</v>
      </c>
      <c r="AO42" s="3">
        <v>13</v>
      </c>
      <c r="AP42" s="3">
        <v>2</v>
      </c>
      <c r="AQ42" s="3">
        <v>13</v>
      </c>
      <c r="AR42" s="3">
        <v>115</v>
      </c>
      <c r="AS42" s="3">
        <v>11</v>
      </c>
      <c r="AT42" s="3">
        <v>17</v>
      </c>
      <c r="AU42" s="3">
        <v>5</v>
      </c>
      <c r="AV42" s="3">
        <v>0</v>
      </c>
      <c r="AW42" s="3">
        <v>-3</v>
      </c>
      <c r="AX42" s="3"/>
      <c r="AY42" s="3"/>
      <c r="AZ42" s="3"/>
      <c r="BA42" s="3"/>
      <c r="BB42" s="3"/>
      <c r="BC42" s="3"/>
      <c r="BD42" s="3"/>
      <c r="BE42" s="3"/>
      <c r="BF42" s="3"/>
      <c r="BH42" s="1" t="s">
        <v>718</v>
      </c>
      <c r="BI42" s="1" t="s">
        <v>719</v>
      </c>
    </row>
    <row r="43" spans="1:62">
      <c r="A43" s="1" t="s">
        <v>830</v>
      </c>
      <c r="B43" s="1">
        <v>2020</v>
      </c>
      <c r="C43" s="1">
        <v>2.1619999999999999</v>
      </c>
      <c r="D43" s="20">
        <v>675600</v>
      </c>
      <c r="E43" s="17">
        <v>4000000</v>
      </c>
      <c r="F43" s="1">
        <f>ROUND(AL43-AM43+(AM43/$BL$2),0)</f>
        <v>380</v>
      </c>
      <c r="G43" s="31">
        <v>35</v>
      </c>
      <c r="H43" s="38">
        <v>0.27133872999999997</v>
      </c>
      <c r="I43" s="3">
        <f t="shared" ref="I43:Q43" si="22">AX43-AO43+W43</f>
        <v>195.90004590004591</v>
      </c>
      <c r="J43" s="3">
        <f t="shared" si="22"/>
        <v>70.100008100008097</v>
      </c>
      <c r="K43" s="3">
        <f t="shared" si="22"/>
        <v>210.20004320004321</v>
      </c>
      <c r="L43" s="3">
        <f t="shared" si="22"/>
        <v>1520.0004320004321</v>
      </c>
      <c r="M43" s="3">
        <f t="shared" si="22"/>
        <v>149.4000594000594</v>
      </c>
      <c r="N43" s="3">
        <f t="shared" si="22"/>
        <v>326.60007560007557</v>
      </c>
      <c r="O43" s="3">
        <f t="shared" si="22"/>
        <v>63.600021600021606</v>
      </c>
      <c r="P43" s="3">
        <f t="shared" si="22"/>
        <v>13.700002700002701</v>
      </c>
      <c r="Q43" s="3">
        <f t="shared" si="22"/>
        <v>-34.300024300024305</v>
      </c>
      <c r="R43" s="29">
        <f t="shared" si="0"/>
        <v>6.2</v>
      </c>
      <c r="S43" s="13">
        <f t="shared" si="1"/>
        <v>2</v>
      </c>
      <c r="T43" s="3">
        <v>42</v>
      </c>
      <c r="U43" s="31">
        <v>15</v>
      </c>
      <c r="V43" s="4">
        <v>0.24264705</v>
      </c>
      <c r="W43" s="3">
        <f t="shared" ref="W43:AE43" si="23">AO43/$BL$2</f>
        <v>45.900045900045903</v>
      </c>
      <c r="X43" s="3">
        <f t="shared" si="23"/>
        <v>8.1000081000081003</v>
      </c>
      <c r="Y43" s="3">
        <f t="shared" si="23"/>
        <v>43.200043200043204</v>
      </c>
      <c r="Z43" s="3">
        <f t="shared" si="23"/>
        <v>432.000432000432</v>
      </c>
      <c r="AA43" s="3">
        <f t="shared" si="23"/>
        <v>59.400059400059405</v>
      </c>
      <c r="AB43" s="3">
        <f t="shared" si="23"/>
        <v>75.600075600075598</v>
      </c>
      <c r="AC43" s="3">
        <f t="shared" si="23"/>
        <v>21.600021600021602</v>
      </c>
      <c r="AD43" s="3">
        <f t="shared" si="23"/>
        <v>2.7000027000027003</v>
      </c>
      <c r="AE43" s="3">
        <f t="shared" si="23"/>
        <v>-24.300024300024301</v>
      </c>
      <c r="AF43" s="49">
        <f>AVERAGE(AJ43,AK43)/$BL$2</f>
        <v>0.16458946458946461</v>
      </c>
      <c r="AG43" s="13">
        <f t="shared" si="2"/>
        <v>0</v>
      </c>
      <c r="AH43" s="54">
        <v>6.6099997000000004</v>
      </c>
      <c r="AI43" s="15">
        <v>5.762848</v>
      </c>
      <c r="AJ43" s="15">
        <v>-0.04</v>
      </c>
      <c r="AK43" s="55">
        <v>0.16191800000000001</v>
      </c>
      <c r="AL43" s="1">
        <v>309</v>
      </c>
      <c r="AM43" s="3">
        <v>42</v>
      </c>
      <c r="AN43" s="1">
        <v>15</v>
      </c>
      <c r="AO43" s="3">
        <v>17</v>
      </c>
      <c r="AP43" s="3">
        <v>3</v>
      </c>
      <c r="AQ43" s="3">
        <v>16</v>
      </c>
      <c r="AR43" s="3">
        <v>160</v>
      </c>
      <c r="AS43" s="3">
        <v>22</v>
      </c>
      <c r="AT43" s="3">
        <v>28</v>
      </c>
      <c r="AU43" s="3">
        <v>8</v>
      </c>
      <c r="AV43" s="3">
        <v>1</v>
      </c>
      <c r="AW43" s="3">
        <v>-9</v>
      </c>
      <c r="AX43" s="1">
        <v>167</v>
      </c>
      <c r="AY43" s="1">
        <v>65</v>
      </c>
      <c r="AZ43" s="1">
        <v>183</v>
      </c>
      <c r="BA43" s="1">
        <v>1248</v>
      </c>
      <c r="BB43" s="1">
        <v>112</v>
      </c>
      <c r="BC43" s="1">
        <v>279</v>
      </c>
      <c r="BD43" s="1">
        <v>50</v>
      </c>
      <c r="BE43" s="1">
        <v>12</v>
      </c>
      <c r="BF43" s="1">
        <v>-19</v>
      </c>
      <c r="BH43" s="1" t="s">
        <v>831</v>
      </c>
      <c r="BI43" s="1" t="s">
        <v>832</v>
      </c>
    </row>
    <row r="44" spans="1:62">
      <c r="A44" s="1" t="s">
        <v>306</v>
      </c>
      <c r="B44" s="1">
        <v>2012</v>
      </c>
      <c r="C44" s="1">
        <v>3.0270000000000001</v>
      </c>
      <c r="D44" s="20">
        <v>512500</v>
      </c>
      <c r="E44" s="17">
        <v>3800000</v>
      </c>
      <c r="F44" s="1">
        <v>459</v>
      </c>
      <c r="G44" s="31">
        <v>26</v>
      </c>
      <c r="H44" s="38">
        <v>0.27112675000000003</v>
      </c>
      <c r="I44" s="1">
        <v>205</v>
      </c>
      <c r="J44" s="1">
        <v>47</v>
      </c>
      <c r="K44" s="1">
        <v>199</v>
      </c>
      <c r="L44" s="1">
        <v>1849</v>
      </c>
      <c r="M44" s="1">
        <v>98</v>
      </c>
      <c r="N44" s="1">
        <v>375</v>
      </c>
      <c r="O44" s="1">
        <v>94</v>
      </c>
      <c r="P44" s="1">
        <v>64</v>
      </c>
      <c r="Q44" s="1">
        <v>-22</v>
      </c>
      <c r="R44" s="29">
        <f t="shared" si="0"/>
        <v>6.2</v>
      </c>
      <c r="S44" s="13">
        <f t="shared" si="1"/>
        <v>1</v>
      </c>
      <c r="T44" s="3">
        <v>130</v>
      </c>
      <c r="U44" s="31">
        <v>26</v>
      </c>
      <c r="V44" s="4">
        <v>0.29239765000000001</v>
      </c>
      <c r="W44" s="3">
        <v>72</v>
      </c>
      <c r="X44" s="3">
        <v>25</v>
      </c>
      <c r="Y44" s="3">
        <v>73</v>
      </c>
      <c r="Z44" s="3">
        <v>547</v>
      </c>
      <c r="AA44" s="3">
        <v>30</v>
      </c>
      <c r="AB44" s="3">
        <v>113</v>
      </c>
      <c r="AC44" s="3">
        <v>33</v>
      </c>
      <c r="AD44" s="3">
        <v>21</v>
      </c>
      <c r="AE44" s="3">
        <v>-6</v>
      </c>
      <c r="AF44" s="49">
        <f>AVERAGE(AJ44,AK44)</f>
        <v>3.7963299999999998</v>
      </c>
      <c r="AG44" s="13">
        <f t="shared" si="2"/>
        <v>1</v>
      </c>
      <c r="AH44" s="54">
        <v>5.9700002999999997</v>
      </c>
      <c r="AI44" s="15">
        <v>6.3802985999999997</v>
      </c>
      <c r="AJ44" s="15">
        <v>3.38</v>
      </c>
      <c r="AK44" s="55">
        <v>4.2126599999999996</v>
      </c>
      <c r="AL44" s="1">
        <v>459</v>
      </c>
      <c r="AM44" s="3">
        <v>130</v>
      </c>
      <c r="AN44" s="1">
        <v>26</v>
      </c>
      <c r="AO44" s="3">
        <v>72</v>
      </c>
      <c r="AP44" s="3">
        <v>25</v>
      </c>
      <c r="AQ44" s="3">
        <v>73</v>
      </c>
      <c r="AR44" s="3">
        <v>547</v>
      </c>
      <c r="AS44" s="3">
        <v>30</v>
      </c>
      <c r="AT44" s="3">
        <v>113</v>
      </c>
      <c r="AU44" s="3">
        <v>33</v>
      </c>
      <c r="AV44" s="3">
        <v>21</v>
      </c>
      <c r="AW44" s="3">
        <v>-6</v>
      </c>
      <c r="AX44" s="3"/>
      <c r="AY44" s="3"/>
      <c r="AZ44" s="3"/>
      <c r="BA44" s="3"/>
      <c r="BB44" s="3"/>
      <c r="BC44" s="3"/>
      <c r="BD44" s="3"/>
      <c r="BE44" s="3"/>
      <c r="BF44" s="3"/>
      <c r="BG44" s="2" t="s">
        <v>307</v>
      </c>
    </row>
    <row r="45" spans="1:62">
      <c r="A45" s="31" t="s">
        <v>854</v>
      </c>
      <c r="B45" s="1">
        <v>2020</v>
      </c>
      <c r="C45" s="1">
        <v>3.0310000000000001</v>
      </c>
      <c r="D45" s="20">
        <v>615000</v>
      </c>
      <c r="E45" s="17">
        <v>3800000</v>
      </c>
      <c r="F45" s="1">
        <f>ROUND(AL45-AM45+(AM45/$BL$2),0)</f>
        <v>466</v>
      </c>
      <c r="G45" s="31">
        <v>37</v>
      </c>
      <c r="H45" s="38">
        <v>0.26556637999999999</v>
      </c>
      <c r="I45" s="3">
        <f t="shared" ref="I45:Q45" si="24">AX45-AO45+W45</f>
        <v>227.9000729000729</v>
      </c>
      <c r="J45" s="3">
        <f t="shared" si="24"/>
        <v>60.700029700029702</v>
      </c>
      <c r="K45" s="3">
        <f t="shared" si="24"/>
        <v>241.60010260010262</v>
      </c>
      <c r="L45" s="3">
        <f t="shared" si="24"/>
        <v>1903.3006183006182</v>
      </c>
      <c r="M45" s="3">
        <f t="shared" si="24"/>
        <v>175.4000594000594</v>
      </c>
      <c r="N45" s="3">
        <f t="shared" si="24"/>
        <v>449.20017820017824</v>
      </c>
      <c r="O45" s="3">
        <f t="shared" si="24"/>
        <v>92.900018900018893</v>
      </c>
      <c r="P45" s="3">
        <f t="shared" si="24"/>
        <v>7</v>
      </c>
      <c r="Q45" s="3">
        <f t="shared" si="24"/>
        <v>18.800010800010803</v>
      </c>
      <c r="R45" s="29">
        <f t="shared" si="0"/>
        <v>8.1999999999999993</v>
      </c>
      <c r="S45" s="13">
        <f t="shared" si="1"/>
        <v>0</v>
      </c>
      <c r="T45" s="3">
        <v>59</v>
      </c>
      <c r="U45" s="70">
        <v>0</v>
      </c>
      <c r="V45" s="4">
        <v>0.255</v>
      </c>
      <c r="W45" s="3">
        <f t="shared" ref="W45:AE45" si="25">AO45/$BL$2</f>
        <v>72.9000729000729</v>
      </c>
      <c r="X45" s="3">
        <f t="shared" si="25"/>
        <v>29.700029700029702</v>
      </c>
      <c r="Y45" s="3">
        <f t="shared" si="25"/>
        <v>102.6001026001026</v>
      </c>
      <c r="Z45" s="3">
        <f t="shared" si="25"/>
        <v>618.30061830061834</v>
      </c>
      <c r="AA45" s="3">
        <f t="shared" si="25"/>
        <v>59.400059400059405</v>
      </c>
      <c r="AB45" s="3">
        <f t="shared" si="25"/>
        <v>178.20017820017821</v>
      </c>
      <c r="AC45" s="3">
        <f t="shared" si="25"/>
        <v>18.9000189000189</v>
      </c>
      <c r="AD45" s="3">
        <f t="shared" si="25"/>
        <v>0</v>
      </c>
      <c r="AE45" s="3">
        <f t="shared" si="25"/>
        <v>10.800010800010801</v>
      </c>
      <c r="AF45" s="49">
        <f>AVERAGE(AJ45,AK45)/$BL$2</f>
        <v>4.2415692415692412</v>
      </c>
      <c r="AG45" s="13">
        <f t="shared" si="2"/>
        <v>0</v>
      </c>
      <c r="AH45" s="54">
        <v>8.65</v>
      </c>
      <c r="AI45" s="15">
        <v>7.8002050000000001</v>
      </c>
      <c r="AJ45" s="15">
        <v>1.95</v>
      </c>
      <c r="AK45" s="55">
        <v>1.1919</v>
      </c>
      <c r="AL45" s="1">
        <v>366</v>
      </c>
      <c r="AM45" s="3">
        <v>59</v>
      </c>
      <c r="AN45" s="11">
        <v>0</v>
      </c>
      <c r="AO45" s="3">
        <v>27</v>
      </c>
      <c r="AP45" s="3">
        <v>11</v>
      </c>
      <c r="AQ45" s="3">
        <v>38</v>
      </c>
      <c r="AR45" s="3">
        <v>229</v>
      </c>
      <c r="AS45" s="3">
        <v>22</v>
      </c>
      <c r="AT45" s="3">
        <v>66</v>
      </c>
      <c r="AU45" s="3">
        <v>7</v>
      </c>
      <c r="AV45" s="3">
        <v>0</v>
      </c>
      <c r="AW45" s="3">
        <v>4</v>
      </c>
      <c r="AX45" s="1">
        <v>182</v>
      </c>
      <c r="AY45" s="1">
        <v>42</v>
      </c>
      <c r="AZ45" s="1">
        <v>177</v>
      </c>
      <c r="BA45" s="1">
        <v>1514</v>
      </c>
      <c r="BB45" s="1">
        <v>138</v>
      </c>
      <c r="BC45" s="1">
        <v>337</v>
      </c>
      <c r="BD45" s="1">
        <v>81</v>
      </c>
      <c r="BE45" s="1">
        <v>7</v>
      </c>
      <c r="BF45" s="1">
        <v>12</v>
      </c>
      <c r="BG45" s="2" t="s">
        <v>836</v>
      </c>
      <c r="BH45" s="1" t="s">
        <v>855</v>
      </c>
      <c r="BI45" s="1" t="s">
        <v>856</v>
      </c>
    </row>
    <row r="46" spans="1:62">
      <c r="A46" s="1" t="s">
        <v>636</v>
      </c>
      <c r="B46" s="1">
        <v>2017</v>
      </c>
      <c r="C46" s="1">
        <v>3.0609999999999999</v>
      </c>
      <c r="D46" s="20">
        <v>595000</v>
      </c>
      <c r="E46" s="17">
        <v>3750000</v>
      </c>
      <c r="F46" s="1">
        <v>497</v>
      </c>
      <c r="G46" s="31">
        <v>0</v>
      </c>
      <c r="H46" s="38">
        <v>0.25772594999999998</v>
      </c>
      <c r="I46" s="1">
        <v>240</v>
      </c>
      <c r="J46" s="1">
        <v>64</v>
      </c>
      <c r="K46" s="1">
        <v>223</v>
      </c>
      <c r="L46" s="1">
        <v>1934</v>
      </c>
      <c r="M46" s="1">
        <v>174</v>
      </c>
      <c r="N46" s="1">
        <v>463</v>
      </c>
      <c r="O46" s="1">
        <v>78</v>
      </c>
      <c r="P46" s="1">
        <v>22</v>
      </c>
      <c r="Q46" s="1">
        <v>-9</v>
      </c>
      <c r="R46" s="29">
        <f t="shared" si="0"/>
        <v>6.9</v>
      </c>
      <c r="S46" s="13">
        <f t="shared" si="1"/>
        <v>0</v>
      </c>
      <c r="T46" s="3">
        <v>156</v>
      </c>
      <c r="U46" s="31">
        <v>0</v>
      </c>
      <c r="V46" s="4">
        <v>0.26029962000000001</v>
      </c>
      <c r="W46" s="3">
        <v>87</v>
      </c>
      <c r="X46" s="3">
        <v>26</v>
      </c>
      <c r="Y46" s="3">
        <v>82</v>
      </c>
      <c r="Z46" s="3">
        <v>632</v>
      </c>
      <c r="AA46" s="3">
        <v>84</v>
      </c>
      <c r="AB46" s="3">
        <v>147</v>
      </c>
      <c r="AC46" s="3">
        <v>25</v>
      </c>
      <c r="AD46" s="3">
        <v>4</v>
      </c>
      <c r="AE46" s="3">
        <v>3</v>
      </c>
      <c r="AF46" s="49">
        <f t="shared" ref="AF46:AF72" si="26">AVERAGE(AJ46,AK46)</f>
        <v>3.7143600000000001</v>
      </c>
      <c r="AG46" s="13">
        <f t="shared" si="2"/>
        <v>0</v>
      </c>
      <c r="AH46" s="54">
        <v>6.8</v>
      </c>
      <c r="AI46" s="15">
        <v>7.0107189999999999</v>
      </c>
      <c r="AJ46" s="15">
        <v>3.52</v>
      </c>
      <c r="AK46" s="55">
        <v>3.9087200000000002</v>
      </c>
      <c r="AL46" s="1">
        <v>497</v>
      </c>
      <c r="AM46" s="3">
        <v>156</v>
      </c>
      <c r="AN46" s="1">
        <v>0</v>
      </c>
      <c r="AO46" s="3">
        <v>87</v>
      </c>
      <c r="AP46" s="3">
        <v>26</v>
      </c>
      <c r="AQ46" s="3">
        <v>82</v>
      </c>
      <c r="AR46" s="3">
        <v>632</v>
      </c>
      <c r="AS46" s="3">
        <v>84</v>
      </c>
      <c r="AT46" s="3">
        <v>147</v>
      </c>
      <c r="AU46" s="3">
        <v>25</v>
      </c>
      <c r="AV46" s="3">
        <v>4</v>
      </c>
      <c r="AW46" s="3">
        <v>3</v>
      </c>
      <c r="AX46" s="3"/>
      <c r="AY46" s="3"/>
      <c r="AZ46" s="3"/>
      <c r="BA46" s="3"/>
      <c r="BB46" s="3"/>
      <c r="BC46" s="3"/>
      <c r="BD46" s="3"/>
      <c r="BE46" s="3"/>
      <c r="BF46" s="3"/>
      <c r="BG46" s="2" t="s">
        <v>261</v>
      </c>
      <c r="BH46" s="1" t="s">
        <v>637</v>
      </c>
    </row>
    <row r="47" spans="1:62">
      <c r="A47" s="1" t="s">
        <v>813</v>
      </c>
      <c r="B47" s="1">
        <v>2018</v>
      </c>
      <c r="C47" s="1">
        <v>2.1349999999999998</v>
      </c>
      <c r="D47" s="20">
        <v>577200</v>
      </c>
      <c r="E47" s="17">
        <v>3725000</v>
      </c>
      <c r="F47" s="1">
        <v>360</v>
      </c>
      <c r="G47" s="31">
        <v>72</v>
      </c>
      <c r="H47" s="38">
        <v>0.28882644000000002</v>
      </c>
      <c r="I47" s="1">
        <v>236</v>
      </c>
      <c r="J47" s="1">
        <v>44</v>
      </c>
      <c r="K47" s="1">
        <v>159</v>
      </c>
      <c r="L47" s="1">
        <v>1555</v>
      </c>
      <c r="M47" s="1">
        <v>117</v>
      </c>
      <c r="N47" s="1">
        <v>283</v>
      </c>
      <c r="O47" s="1">
        <v>66</v>
      </c>
      <c r="P47" s="1">
        <v>124</v>
      </c>
      <c r="Q47" s="1">
        <v>5</v>
      </c>
      <c r="R47" s="29">
        <f t="shared" si="0"/>
        <v>10.9</v>
      </c>
      <c r="S47" s="13">
        <f t="shared" si="1"/>
        <v>0</v>
      </c>
      <c r="T47" s="3">
        <v>162</v>
      </c>
      <c r="U47" s="31">
        <v>0</v>
      </c>
      <c r="V47" s="4">
        <v>0.27108433999999998</v>
      </c>
      <c r="W47" s="3">
        <v>103</v>
      </c>
      <c r="X47" s="3">
        <v>19</v>
      </c>
      <c r="Y47" s="3">
        <v>73</v>
      </c>
      <c r="Z47" s="3">
        <v>740</v>
      </c>
      <c r="AA47" s="3">
        <v>69</v>
      </c>
      <c r="AB47" s="3">
        <v>132</v>
      </c>
      <c r="AC47" s="3">
        <v>27</v>
      </c>
      <c r="AD47" s="3">
        <v>43</v>
      </c>
      <c r="AE47" s="3">
        <v>2</v>
      </c>
      <c r="AF47" s="49">
        <f t="shared" si="26"/>
        <v>4.4593699999999998</v>
      </c>
      <c r="AG47" s="13">
        <f t="shared" si="2"/>
        <v>0</v>
      </c>
      <c r="AH47" s="54">
        <v>10.84</v>
      </c>
      <c r="AI47" s="15">
        <v>10.882402000000001</v>
      </c>
      <c r="AJ47" s="15">
        <v>4.12</v>
      </c>
      <c r="AK47" s="55">
        <v>4.7987399999999996</v>
      </c>
      <c r="AL47" s="1">
        <v>360</v>
      </c>
      <c r="AM47" s="3">
        <v>162</v>
      </c>
      <c r="AN47" s="1">
        <v>0</v>
      </c>
      <c r="AO47" s="3">
        <v>103</v>
      </c>
      <c r="AP47" s="3">
        <v>19</v>
      </c>
      <c r="AQ47" s="3">
        <v>73</v>
      </c>
      <c r="AR47" s="3">
        <v>740</v>
      </c>
      <c r="AS47" s="3">
        <v>69</v>
      </c>
      <c r="AT47" s="3">
        <v>132</v>
      </c>
      <c r="AU47" s="3">
        <v>27</v>
      </c>
      <c r="AV47" s="3">
        <v>43</v>
      </c>
      <c r="AW47" s="3">
        <v>2</v>
      </c>
      <c r="AX47" s="3"/>
      <c r="AY47" s="3"/>
      <c r="AZ47" s="3"/>
      <c r="BA47" s="3"/>
      <c r="BB47" s="3"/>
      <c r="BC47" s="3"/>
      <c r="BD47" s="3"/>
      <c r="BE47" s="3"/>
      <c r="BF47" s="3"/>
      <c r="BG47" s="2" t="s">
        <v>814</v>
      </c>
      <c r="BI47" s="1" t="s">
        <v>559</v>
      </c>
    </row>
    <row r="48" spans="1:62">
      <c r="A48" s="1" t="s">
        <v>194</v>
      </c>
      <c r="B48" s="1">
        <v>2012</v>
      </c>
      <c r="C48" s="1">
        <v>3</v>
      </c>
      <c r="D48" s="20">
        <v>565000</v>
      </c>
      <c r="E48" s="17">
        <v>3650000</v>
      </c>
      <c r="F48" s="1">
        <v>428</v>
      </c>
      <c r="G48" s="31">
        <v>42</v>
      </c>
      <c r="H48" s="38">
        <v>0.26081172000000002</v>
      </c>
      <c r="I48" s="1">
        <v>226</v>
      </c>
      <c r="J48" s="1">
        <v>59</v>
      </c>
      <c r="K48" s="1">
        <v>196</v>
      </c>
      <c r="L48" s="1">
        <v>1730</v>
      </c>
      <c r="M48" s="1">
        <v>200</v>
      </c>
      <c r="N48" s="1">
        <v>373</v>
      </c>
      <c r="O48" s="1">
        <v>77</v>
      </c>
      <c r="P48" s="1">
        <v>41</v>
      </c>
      <c r="Q48" s="1">
        <v>38</v>
      </c>
      <c r="R48" s="29">
        <f t="shared" si="0"/>
        <v>12.8</v>
      </c>
      <c r="S48" s="13">
        <f t="shared" si="1"/>
        <v>1</v>
      </c>
      <c r="T48" s="3">
        <v>158</v>
      </c>
      <c r="U48" s="31">
        <v>0</v>
      </c>
      <c r="V48" s="4">
        <v>0.26916525000000002</v>
      </c>
      <c r="W48" s="3">
        <v>93</v>
      </c>
      <c r="X48" s="3">
        <v>27</v>
      </c>
      <c r="Y48" s="3">
        <v>82</v>
      </c>
      <c r="Z48" s="3">
        <v>651</v>
      </c>
      <c r="AA48" s="3">
        <v>58</v>
      </c>
      <c r="AB48" s="3">
        <v>152</v>
      </c>
      <c r="AC48" s="3">
        <v>30</v>
      </c>
      <c r="AD48" s="3">
        <v>21</v>
      </c>
      <c r="AE48" s="3">
        <v>17</v>
      </c>
      <c r="AF48" s="49">
        <f t="shared" si="26"/>
        <v>5.38171</v>
      </c>
      <c r="AG48" s="13">
        <f t="shared" si="2"/>
        <v>0</v>
      </c>
      <c r="AH48" s="54">
        <v>13.88</v>
      </c>
      <c r="AI48" s="15">
        <v>11.782209999999999</v>
      </c>
      <c r="AJ48" s="15">
        <v>5.51</v>
      </c>
      <c r="AK48" s="55">
        <v>5.2534200000000002</v>
      </c>
      <c r="AL48" s="1">
        <v>428</v>
      </c>
      <c r="AM48" s="3">
        <v>158</v>
      </c>
      <c r="AN48" s="1">
        <v>0</v>
      </c>
      <c r="AO48" s="3">
        <v>93</v>
      </c>
      <c r="AP48" s="3">
        <v>27</v>
      </c>
      <c r="AQ48" s="3">
        <v>82</v>
      </c>
      <c r="AR48" s="3">
        <v>651</v>
      </c>
      <c r="AS48" s="3">
        <v>58</v>
      </c>
      <c r="AT48" s="3">
        <v>152</v>
      </c>
      <c r="AU48" s="3">
        <v>30</v>
      </c>
      <c r="AV48" s="3">
        <v>21</v>
      </c>
      <c r="AW48" s="3">
        <v>17</v>
      </c>
      <c r="AX48" s="3"/>
      <c r="AY48" s="3"/>
      <c r="AZ48" s="3"/>
      <c r="BA48" s="3"/>
      <c r="BB48" s="3"/>
      <c r="BC48" s="3"/>
      <c r="BD48" s="3"/>
      <c r="BE48" s="3"/>
      <c r="BF48" s="3"/>
      <c r="BG48" s="2" t="s">
        <v>195</v>
      </c>
      <c r="BH48" s="1" t="s">
        <v>196</v>
      </c>
      <c r="BI48" s="1" t="s">
        <v>197</v>
      </c>
    </row>
    <row r="49" spans="1:62">
      <c r="A49" s="1" t="s">
        <v>127</v>
      </c>
      <c r="B49" s="1">
        <v>2013</v>
      </c>
      <c r="C49" s="1">
        <v>2.1459999999999999</v>
      </c>
      <c r="D49" s="20">
        <v>528250</v>
      </c>
      <c r="E49" s="17">
        <v>3600000</v>
      </c>
      <c r="F49" s="1">
        <v>439</v>
      </c>
      <c r="G49" s="31">
        <v>0</v>
      </c>
      <c r="H49" s="38">
        <v>0.27662107000000002</v>
      </c>
      <c r="I49" s="1">
        <v>217</v>
      </c>
      <c r="J49" s="1">
        <v>50</v>
      </c>
      <c r="K49" s="1">
        <v>217</v>
      </c>
      <c r="L49" s="1">
        <v>1841</v>
      </c>
      <c r="M49" s="1">
        <v>141</v>
      </c>
      <c r="N49" s="1">
        <v>277</v>
      </c>
      <c r="O49" s="1">
        <v>83</v>
      </c>
      <c r="P49" s="1">
        <v>38</v>
      </c>
      <c r="Q49" s="1">
        <v>-15</v>
      </c>
      <c r="R49" s="29">
        <f t="shared" si="0"/>
        <v>3.6</v>
      </c>
      <c r="S49" s="13">
        <f t="shared" si="1"/>
        <v>0</v>
      </c>
      <c r="T49" s="3">
        <v>159</v>
      </c>
      <c r="U49" s="31">
        <v>0</v>
      </c>
      <c r="V49" s="4">
        <v>0.30176565</v>
      </c>
      <c r="W49" s="3">
        <v>86</v>
      </c>
      <c r="X49" s="3">
        <v>17</v>
      </c>
      <c r="Y49" s="3">
        <v>79</v>
      </c>
      <c r="Z49" s="3">
        <v>680</v>
      </c>
      <c r="AA49" s="3">
        <v>51</v>
      </c>
      <c r="AB49" s="3">
        <v>100</v>
      </c>
      <c r="AC49" s="3">
        <v>34</v>
      </c>
      <c r="AD49" s="3">
        <v>11</v>
      </c>
      <c r="AE49" s="3">
        <v>1</v>
      </c>
      <c r="AF49" s="49">
        <f t="shared" si="26"/>
        <v>3.2475849999999999</v>
      </c>
      <c r="AG49" s="13">
        <f t="shared" si="2"/>
        <v>0</v>
      </c>
      <c r="AH49" s="54">
        <v>4.34</v>
      </c>
      <c r="AI49" s="15">
        <v>2.8542700000000001</v>
      </c>
      <c r="AJ49" s="15">
        <v>3.35</v>
      </c>
      <c r="AK49" s="55">
        <v>3.1451699999999998</v>
      </c>
      <c r="AL49" s="1">
        <v>439</v>
      </c>
      <c r="AM49" s="3">
        <v>159</v>
      </c>
      <c r="AN49" s="1">
        <v>0</v>
      </c>
      <c r="AO49" s="3">
        <v>86</v>
      </c>
      <c r="AP49" s="3">
        <v>17</v>
      </c>
      <c r="AQ49" s="3">
        <v>79</v>
      </c>
      <c r="AR49" s="3">
        <v>680</v>
      </c>
      <c r="AS49" s="3">
        <v>51</v>
      </c>
      <c r="AT49" s="3">
        <v>100</v>
      </c>
      <c r="AU49" s="3">
        <v>34</v>
      </c>
      <c r="AV49" s="3">
        <v>11</v>
      </c>
      <c r="AW49" s="3">
        <v>1</v>
      </c>
      <c r="AX49" s="3"/>
      <c r="AY49" s="3"/>
      <c r="AZ49" s="3"/>
      <c r="BA49" s="3"/>
      <c r="BB49" s="3"/>
      <c r="BC49" s="3"/>
      <c r="BD49" s="3"/>
      <c r="BE49" s="3"/>
      <c r="BF49" s="3"/>
      <c r="BG49" s="2" t="s">
        <v>128</v>
      </c>
      <c r="BH49" s="1" t="s">
        <v>129</v>
      </c>
      <c r="BI49" s="1" t="s">
        <v>45</v>
      </c>
    </row>
    <row r="50" spans="1:62">
      <c r="A50" s="1" t="s">
        <v>668</v>
      </c>
      <c r="B50" s="1">
        <v>2016</v>
      </c>
      <c r="C50" s="1">
        <v>2.15</v>
      </c>
      <c r="D50" s="20">
        <v>546500</v>
      </c>
      <c r="E50" s="17">
        <v>3600000</v>
      </c>
      <c r="F50" s="1">
        <v>394</v>
      </c>
      <c r="G50" s="31">
        <v>0</v>
      </c>
      <c r="H50" s="38">
        <v>0.23688393999999999</v>
      </c>
      <c r="I50" s="1">
        <v>200</v>
      </c>
      <c r="J50" s="1">
        <v>40</v>
      </c>
      <c r="K50" s="1">
        <v>170</v>
      </c>
      <c r="L50" s="1">
        <v>1421</v>
      </c>
      <c r="M50" s="1">
        <v>131</v>
      </c>
      <c r="N50" s="1">
        <v>364</v>
      </c>
      <c r="O50" s="1">
        <v>71</v>
      </c>
      <c r="P50" s="1">
        <v>22</v>
      </c>
      <c r="Q50" s="1">
        <v>34</v>
      </c>
      <c r="R50" s="29">
        <f t="shared" si="0"/>
        <v>7.8</v>
      </c>
      <c r="S50" s="13">
        <f t="shared" si="1"/>
        <v>1</v>
      </c>
      <c r="T50" s="3">
        <v>156</v>
      </c>
      <c r="U50" s="31">
        <v>0</v>
      </c>
      <c r="V50" s="4">
        <v>0.26702508000000003</v>
      </c>
      <c r="W50" s="3">
        <v>94</v>
      </c>
      <c r="X50" s="3">
        <v>26</v>
      </c>
      <c r="Y50" s="3">
        <v>87</v>
      </c>
      <c r="Z50" s="3">
        <v>636</v>
      </c>
      <c r="AA50" s="3">
        <v>63</v>
      </c>
      <c r="AB50" s="3">
        <v>143</v>
      </c>
      <c r="AC50" s="3">
        <v>30</v>
      </c>
      <c r="AD50" s="3">
        <v>9</v>
      </c>
      <c r="AE50" s="3">
        <v>14</v>
      </c>
      <c r="AF50" s="49">
        <f t="shared" si="26"/>
        <v>5.5348749999999995</v>
      </c>
      <c r="AG50" s="13">
        <f t="shared" si="2"/>
        <v>1</v>
      </c>
      <c r="AH50" s="54">
        <v>8.41</v>
      </c>
      <c r="AI50" s="15">
        <v>7.1471460000000002</v>
      </c>
      <c r="AJ50" s="15">
        <v>5.8</v>
      </c>
      <c r="AK50" s="55">
        <v>5.2697500000000002</v>
      </c>
      <c r="AL50" s="1">
        <v>394</v>
      </c>
      <c r="AM50" s="3">
        <v>156</v>
      </c>
      <c r="AN50" s="1">
        <v>0</v>
      </c>
      <c r="AO50" s="3">
        <v>94</v>
      </c>
      <c r="AP50" s="3">
        <v>26</v>
      </c>
      <c r="AQ50" s="3">
        <v>87</v>
      </c>
      <c r="AR50" s="3">
        <v>636</v>
      </c>
      <c r="AS50" s="3">
        <v>63</v>
      </c>
      <c r="AT50" s="3">
        <v>143</v>
      </c>
      <c r="AU50" s="3">
        <v>30</v>
      </c>
      <c r="AV50" s="3">
        <v>9</v>
      </c>
      <c r="AW50" s="3">
        <v>14</v>
      </c>
      <c r="AX50" s="3"/>
      <c r="AY50" s="3"/>
      <c r="AZ50" s="3"/>
      <c r="BA50" s="3"/>
      <c r="BB50" s="3"/>
      <c r="BC50" s="3"/>
      <c r="BD50" s="3"/>
      <c r="BE50" s="3"/>
      <c r="BF50" s="3"/>
      <c r="BG50" s="2" t="s">
        <v>669</v>
      </c>
      <c r="BH50" s="1" t="s">
        <v>670</v>
      </c>
      <c r="BI50" s="1" t="s">
        <v>671</v>
      </c>
    </row>
    <row r="51" spans="1:62">
      <c r="A51" s="11" t="s">
        <v>642</v>
      </c>
      <c r="B51" s="11">
        <v>2016</v>
      </c>
      <c r="C51" s="11">
        <v>3.0939999999999999</v>
      </c>
      <c r="D51" s="21">
        <v>527600</v>
      </c>
      <c r="E51" s="18">
        <v>3575000</v>
      </c>
      <c r="F51" s="11">
        <v>495</v>
      </c>
      <c r="G51" s="61">
        <v>0</v>
      </c>
      <c r="H51" s="39">
        <v>0.24593128</v>
      </c>
      <c r="I51" s="11">
        <v>205</v>
      </c>
      <c r="J51" s="11">
        <v>59</v>
      </c>
      <c r="K51" s="11">
        <v>199</v>
      </c>
      <c r="L51" s="11">
        <v>1844</v>
      </c>
      <c r="M51" s="11">
        <v>152</v>
      </c>
      <c r="N51" s="11">
        <v>397</v>
      </c>
      <c r="O51" s="11">
        <v>77</v>
      </c>
      <c r="P51" s="11">
        <v>28</v>
      </c>
      <c r="Q51" s="11">
        <v>-56</v>
      </c>
      <c r="R51" s="29">
        <f t="shared" si="0"/>
        <v>5.7</v>
      </c>
      <c r="S51" s="13">
        <f t="shared" si="1"/>
        <v>0</v>
      </c>
      <c r="T51" s="13">
        <v>152</v>
      </c>
      <c r="U51" s="61">
        <v>0</v>
      </c>
      <c r="V51" s="14">
        <v>0.24270073</v>
      </c>
      <c r="W51" s="13">
        <v>73</v>
      </c>
      <c r="X51" s="13">
        <v>30</v>
      </c>
      <c r="Y51" s="13">
        <v>81</v>
      </c>
      <c r="Z51" s="13">
        <v>601</v>
      </c>
      <c r="AA51" s="13">
        <v>47</v>
      </c>
      <c r="AB51" s="13">
        <v>149</v>
      </c>
      <c r="AC51" s="13">
        <v>29</v>
      </c>
      <c r="AD51" s="13">
        <v>6</v>
      </c>
      <c r="AE51" s="13">
        <v>-24</v>
      </c>
      <c r="AF51" s="49">
        <f t="shared" si="26"/>
        <v>1.59484</v>
      </c>
      <c r="AG51" s="13">
        <f t="shared" si="2"/>
        <v>0</v>
      </c>
      <c r="AH51" s="54">
        <v>4.38</v>
      </c>
      <c r="AI51" s="15">
        <v>7.04582</v>
      </c>
      <c r="AJ51" s="15">
        <v>0.88</v>
      </c>
      <c r="AK51" s="55">
        <v>2.3096800000000002</v>
      </c>
      <c r="AL51" s="11">
        <v>495</v>
      </c>
      <c r="AM51" s="13">
        <v>152</v>
      </c>
      <c r="AN51" s="1">
        <v>0</v>
      </c>
      <c r="AO51" s="3">
        <v>73</v>
      </c>
      <c r="AP51" s="3">
        <v>30</v>
      </c>
      <c r="AQ51" s="3">
        <v>81</v>
      </c>
      <c r="AR51" s="3">
        <v>601</v>
      </c>
      <c r="AS51" s="3">
        <v>47</v>
      </c>
      <c r="AT51" s="3">
        <v>149</v>
      </c>
      <c r="AU51" s="3">
        <v>29</v>
      </c>
      <c r="AV51" s="3">
        <v>6</v>
      </c>
      <c r="AW51" s="3">
        <v>-24</v>
      </c>
      <c r="AX51" s="3"/>
      <c r="AY51" s="3"/>
      <c r="AZ51" s="3"/>
      <c r="BA51" s="3"/>
      <c r="BB51" s="3"/>
      <c r="BC51" s="3"/>
      <c r="BD51" s="3"/>
      <c r="BE51" s="3"/>
      <c r="BF51" s="3"/>
      <c r="BG51" s="12"/>
      <c r="BH51" s="11" t="s">
        <v>227</v>
      </c>
      <c r="BI51" s="11" t="s">
        <v>227</v>
      </c>
      <c r="BJ51" s="12"/>
    </row>
    <row r="52" spans="1:62">
      <c r="A52" s="1" t="s">
        <v>541</v>
      </c>
      <c r="B52" s="1">
        <v>2016</v>
      </c>
      <c r="C52" s="1">
        <v>3.0270000000000001</v>
      </c>
      <c r="D52" s="20">
        <v>522500</v>
      </c>
      <c r="E52" s="17">
        <v>3550000</v>
      </c>
      <c r="F52" s="1">
        <v>390</v>
      </c>
      <c r="G52" s="31">
        <v>78</v>
      </c>
      <c r="H52" s="38">
        <v>0.25053996000000001</v>
      </c>
      <c r="I52" s="1">
        <v>169</v>
      </c>
      <c r="J52" s="1">
        <v>57</v>
      </c>
      <c r="K52" s="1">
        <v>167</v>
      </c>
      <c r="L52" s="1">
        <v>1464</v>
      </c>
      <c r="M52" s="1">
        <v>44</v>
      </c>
      <c r="N52" s="1">
        <v>340</v>
      </c>
      <c r="O52" s="1">
        <v>73</v>
      </c>
      <c r="P52" s="1">
        <v>5</v>
      </c>
      <c r="Q52" s="1">
        <v>19</v>
      </c>
      <c r="R52" s="29">
        <f t="shared" si="0"/>
        <v>5.0999999999999996</v>
      </c>
      <c r="S52" s="13">
        <f t="shared" si="1"/>
        <v>0</v>
      </c>
      <c r="T52" s="3">
        <v>162</v>
      </c>
      <c r="U52" s="31">
        <v>0</v>
      </c>
      <c r="V52" s="4">
        <v>0.26666667999999999</v>
      </c>
      <c r="W52" s="3">
        <v>82</v>
      </c>
      <c r="X52" s="3">
        <v>25</v>
      </c>
      <c r="Y52" s="3">
        <v>82</v>
      </c>
      <c r="Z52" s="3">
        <v>647</v>
      </c>
      <c r="AA52" s="3">
        <v>21</v>
      </c>
      <c r="AB52" s="3">
        <v>137</v>
      </c>
      <c r="AC52" s="3">
        <v>38</v>
      </c>
      <c r="AD52" s="3">
        <v>1</v>
      </c>
      <c r="AE52" s="3">
        <v>9</v>
      </c>
      <c r="AF52" s="49">
        <f t="shared" si="26"/>
        <v>2.8300350000000001</v>
      </c>
      <c r="AG52" s="13">
        <f t="shared" si="2"/>
        <v>0</v>
      </c>
      <c r="AH52" s="54">
        <v>6.36</v>
      </c>
      <c r="AI52" s="15">
        <v>3.9391919999999998</v>
      </c>
      <c r="AJ52" s="15">
        <v>3.39</v>
      </c>
      <c r="AK52" s="55">
        <v>2.27007</v>
      </c>
      <c r="AL52" s="1">
        <v>390</v>
      </c>
      <c r="AM52" s="3">
        <v>162</v>
      </c>
      <c r="AN52" s="1">
        <v>0</v>
      </c>
      <c r="AO52" s="3">
        <v>82</v>
      </c>
      <c r="AP52" s="3">
        <v>25</v>
      </c>
      <c r="AQ52" s="3">
        <v>82</v>
      </c>
      <c r="AR52" s="3">
        <v>647</v>
      </c>
      <c r="AS52" s="3">
        <v>21</v>
      </c>
      <c r="AT52" s="3">
        <v>137</v>
      </c>
      <c r="AU52" s="3">
        <v>38</v>
      </c>
      <c r="AV52" s="3">
        <v>1</v>
      </c>
      <c r="AW52" s="3">
        <v>9</v>
      </c>
      <c r="AX52" s="3"/>
      <c r="AY52" s="3"/>
      <c r="AZ52" s="3"/>
      <c r="BA52" s="3"/>
      <c r="BB52" s="3"/>
      <c r="BC52" s="3"/>
      <c r="BD52" s="3"/>
      <c r="BE52" s="3"/>
      <c r="BF52" s="3"/>
      <c r="BG52" s="2" t="s">
        <v>406</v>
      </c>
      <c r="BI52" s="1" t="s">
        <v>542</v>
      </c>
    </row>
    <row r="53" spans="1:62">
      <c r="A53" s="1" t="s">
        <v>256</v>
      </c>
      <c r="B53" s="1">
        <v>2017</v>
      </c>
      <c r="C53" s="1">
        <v>3.0720000000000001</v>
      </c>
      <c r="D53" s="20">
        <v>546700</v>
      </c>
      <c r="E53" s="17">
        <v>3550000</v>
      </c>
      <c r="F53" s="1">
        <v>399</v>
      </c>
      <c r="G53" s="31">
        <v>105</v>
      </c>
      <c r="H53" s="38">
        <v>0.23573016999999999</v>
      </c>
      <c r="I53" s="1">
        <v>197</v>
      </c>
      <c r="J53" s="1">
        <v>65</v>
      </c>
      <c r="K53" s="1">
        <v>169</v>
      </c>
      <c r="L53" s="1">
        <v>1537</v>
      </c>
      <c r="M53" s="1">
        <v>164</v>
      </c>
      <c r="N53" s="1">
        <v>489</v>
      </c>
      <c r="O53" s="1">
        <v>53</v>
      </c>
      <c r="P53" s="1">
        <v>35</v>
      </c>
      <c r="Q53" s="1">
        <v>7</v>
      </c>
      <c r="R53" s="29">
        <f t="shared" si="0"/>
        <v>6.1</v>
      </c>
      <c r="S53" s="13">
        <f t="shared" si="1"/>
        <v>0</v>
      </c>
      <c r="T53" s="3">
        <v>148</v>
      </c>
      <c r="U53" s="31">
        <v>0</v>
      </c>
      <c r="V53" s="4">
        <v>0.23900573</v>
      </c>
      <c r="W53" s="3">
        <v>78</v>
      </c>
      <c r="X53" s="3">
        <v>30</v>
      </c>
      <c r="Y53" s="3">
        <v>78</v>
      </c>
      <c r="Z53" s="3">
        <v>617</v>
      </c>
      <c r="AA53" s="3">
        <v>84</v>
      </c>
      <c r="AB53" s="3">
        <v>179</v>
      </c>
      <c r="AC53" s="3">
        <v>21</v>
      </c>
      <c r="AD53" s="3">
        <v>16</v>
      </c>
      <c r="AE53" s="3">
        <v>8</v>
      </c>
      <c r="AF53" s="49">
        <f t="shared" si="26"/>
        <v>3.9435549999999999</v>
      </c>
      <c r="AG53" s="13">
        <f t="shared" si="2"/>
        <v>0</v>
      </c>
      <c r="AH53" s="54">
        <v>6.23</v>
      </c>
      <c r="AI53" s="15">
        <v>5.9955040000000004</v>
      </c>
      <c r="AJ53" s="15">
        <v>4.12</v>
      </c>
      <c r="AK53" s="55">
        <v>3.7671100000000002</v>
      </c>
      <c r="AL53" s="1">
        <v>399</v>
      </c>
      <c r="AM53" s="3">
        <v>148</v>
      </c>
      <c r="AN53" s="1">
        <v>0</v>
      </c>
      <c r="AO53" s="3">
        <v>78</v>
      </c>
      <c r="AP53" s="3">
        <v>30</v>
      </c>
      <c r="AQ53" s="3">
        <v>78</v>
      </c>
      <c r="AR53" s="3">
        <v>617</v>
      </c>
      <c r="AS53" s="3">
        <v>84</v>
      </c>
      <c r="AT53" s="3">
        <v>179</v>
      </c>
      <c r="AU53" s="3">
        <v>21</v>
      </c>
      <c r="AV53" s="3">
        <v>16</v>
      </c>
      <c r="AW53" s="3">
        <v>8</v>
      </c>
      <c r="AX53" s="3"/>
      <c r="AY53" s="3"/>
      <c r="AZ53" s="3"/>
      <c r="BA53" s="3"/>
      <c r="BB53" s="3"/>
      <c r="BC53" s="3"/>
      <c r="BD53" s="3"/>
      <c r="BE53" s="3"/>
      <c r="BF53" s="3"/>
      <c r="BG53" s="2" t="s">
        <v>75</v>
      </c>
      <c r="BH53" s="1" t="s">
        <v>257</v>
      </c>
    </row>
    <row r="54" spans="1:62">
      <c r="A54" s="1" t="s">
        <v>348</v>
      </c>
      <c r="B54" s="1">
        <v>2015</v>
      </c>
      <c r="C54" s="1">
        <v>3.1019999999999999</v>
      </c>
      <c r="D54" s="20">
        <v>517500</v>
      </c>
      <c r="E54" s="17">
        <v>3500000</v>
      </c>
      <c r="F54" s="1">
        <v>462</v>
      </c>
      <c r="G54" s="31">
        <v>93</v>
      </c>
      <c r="H54" s="38">
        <v>0.28846154000000002</v>
      </c>
      <c r="I54" s="1">
        <v>234</v>
      </c>
      <c r="J54" s="1">
        <v>45</v>
      </c>
      <c r="K54" s="1">
        <v>169</v>
      </c>
      <c r="L54" s="1">
        <v>1811</v>
      </c>
      <c r="M54" s="1">
        <v>91</v>
      </c>
      <c r="N54" s="1">
        <v>282</v>
      </c>
      <c r="O54" s="1">
        <v>84</v>
      </c>
      <c r="P54" s="1">
        <v>84</v>
      </c>
      <c r="Q54" s="1">
        <v>-15</v>
      </c>
      <c r="R54" s="29">
        <f t="shared" si="0"/>
        <v>4.5</v>
      </c>
      <c r="S54" s="13">
        <f t="shared" si="1"/>
        <v>1</v>
      </c>
      <c r="T54" s="3">
        <v>157</v>
      </c>
      <c r="U54" s="31">
        <v>0</v>
      </c>
      <c r="V54" s="4">
        <v>0.28664497</v>
      </c>
      <c r="W54" s="3">
        <v>93</v>
      </c>
      <c r="X54" s="3">
        <v>17</v>
      </c>
      <c r="Y54" s="3">
        <v>58</v>
      </c>
      <c r="Z54" s="3">
        <v>682</v>
      </c>
      <c r="AA54" s="3">
        <v>46</v>
      </c>
      <c r="AB54" s="3">
        <v>112</v>
      </c>
      <c r="AC54" s="3">
        <v>31</v>
      </c>
      <c r="AD54" s="3">
        <v>43</v>
      </c>
      <c r="AE54" s="3">
        <v>-12</v>
      </c>
      <c r="AF54" s="49">
        <f t="shared" si="26"/>
        <v>2.2288700000000001</v>
      </c>
      <c r="AG54" s="13">
        <f t="shared" si="2"/>
        <v>0</v>
      </c>
      <c r="AH54" s="54">
        <v>4.12</v>
      </c>
      <c r="AI54" s="15">
        <v>4.86686</v>
      </c>
      <c r="AJ54" s="15">
        <v>1.99</v>
      </c>
      <c r="AK54" s="55">
        <v>2.46774</v>
      </c>
      <c r="AL54" s="1">
        <v>462</v>
      </c>
      <c r="AM54" s="3">
        <v>157</v>
      </c>
      <c r="AN54" s="1">
        <v>0</v>
      </c>
      <c r="AO54" s="3">
        <v>93</v>
      </c>
      <c r="AP54" s="3">
        <v>17</v>
      </c>
      <c r="AQ54" s="3">
        <v>58</v>
      </c>
      <c r="AR54" s="3">
        <v>682</v>
      </c>
      <c r="AS54" s="3">
        <v>46</v>
      </c>
      <c r="AT54" s="3">
        <v>112</v>
      </c>
      <c r="AU54" s="3">
        <v>31</v>
      </c>
      <c r="AV54" s="3">
        <v>43</v>
      </c>
      <c r="AW54" s="3">
        <v>-12</v>
      </c>
      <c r="AX54" s="3"/>
      <c r="AY54" s="3"/>
      <c r="AZ54" s="3"/>
      <c r="BA54" s="3"/>
      <c r="BB54" s="3"/>
      <c r="BC54" s="3"/>
      <c r="BD54" s="3"/>
      <c r="BE54" s="3"/>
      <c r="BF54" s="3"/>
      <c r="BG54" s="2" t="s">
        <v>55</v>
      </c>
      <c r="BH54" s="1" t="s">
        <v>104</v>
      </c>
    </row>
    <row r="55" spans="1:62">
      <c r="A55" s="1" t="s">
        <v>460</v>
      </c>
      <c r="B55" s="1">
        <v>2012</v>
      </c>
      <c r="C55" s="1">
        <v>3</v>
      </c>
      <c r="D55" s="20">
        <v>500000</v>
      </c>
      <c r="E55" s="17">
        <v>3500000</v>
      </c>
      <c r="F55" s="1">
        <v>441</v>
      </c>
      <c r="G55" s="31">
        <v>23</v>
      </c>
      <c r="H55" s="38">
        <v>0.28025115</v>
      </c>
      <c r="I55" s="1">
        <v>296</v>
      </c>
      <c r="J55" s="1">
        <v>30</v>
      </c>
      <c r="K55" s="1">
        <v>152</v>
      </c>
      <c r="L55" s="1">
        <v>1960</v>
      </c>
      <c r="M55" s="1">
        <v>170</v>
      </c>
      <c r="N55" s="1">
        <v>485</v>
      </c>
      <c r="O55" s="1">
        <v>85</v>
      </c>
      <c r="P55" s="1">
        <v>61</v>
      </c>
      <c r="Q55" s="1">
        <v>44</v>
      </c>
      <c r="R55" s="29">
        <f t="shared" si="0"/>
        <v>13.4</v>
      </c>
      <c r="S55" s="13">
        <f t="shared" si="1"/>
        <v>0</v>
      </c>
      <c r="T55" s="3">
        <v>137</v>
      </c>
      <c r="U55" s="31">
        <v>23</v>
      </c>
      <c r="V55" s="4">
        <v>0.30018415999999998</v>
      </c>
      <c r="W55" s="3">
        <v>103</v>
      </c>
      <c r="X55" s="3">
        <v>16</v>
      </c>
      <c r="Y55" s="3">
        <v>66</v>
      </c>
      <c r="Z55" s="3">
        <v>617</v>
      </c>
      <c r="AA55" s="3">
        <v>67</v>
      </c>
      <c r="AB55" s="3">
        <v>134</v>
      </c>
      <c r="AC55" s="3">
        <v>29</v>
      </c>
      <c r="AD55" s="3">
        <v>12</v>
      </c>
      <c r="AE55" s="3">
        <v>6</v>
      </c>
      <c r="AF55" s="49">
        <f t="shared" si="26"/>
        <v>5.2924050000000005</v>
      </c>
      <c r="AG55" s="13">
        <f t="shared" si="2"/>
        <v>0</v>
      </c>
      <c r="AH55" s="54">
        <v>15.16</v>
      </c>
      <c r="AI55" s="15">
        <v>11.67679</v>
      </c>
      <c r="AJ55" s="15">
        <v>5.48</v>
      </c>
      <c r="AK55" s="55">
        <v>5.1048099999999996</v>
      </c>
      <c r="AL55" s="1">
        <v>441</v>
      </c>
      <c r="AM55" s="3">
        <v>137</v>
      </c>
      <c r="AN55" s="1">
        <v>23</v>
      </c>
      <c r="AO55" s="3">
        <v>103</v>
      </c>
      <c r="AP55" s="3">
        <v>16</v>
      </c>
      <c r="AQ55" s="3">
        <v>66</v>
      </c>
      <c r="AR55" s="3">
        <v>617</v>
      </c>
      <c r="AS55" s="3">
        <v>67</v>
      </c>
      <c r="AT55" s="3">
        <v>134</v>
      </c>
      <c r="AU55" s="3">
        <v>29</v>
      </c>
      <c r="AV55" s="3">
        <v>12</v>
      </c>
      <c r="AW55" s="3">
        <v>6</v>
      </c>
      <c r="AX55" s="3"/>
      <c r="AY55" s="3"/>
      <c r="AZ55" s="3"/>
      <c r="BA55" s="3"/>
      <c r="BB55" s="3"/>
      <c r="BC55" s="3"/>
      <c r="BD55" s="3"/>
      <c r="BE55" s="3"/>
      <c r="BF55" s="3"/>
      <c r="BG55" s="2" t="s">
        <v>461</v>
      </c>
      <c r="BH55" s="1" t="s">
        <v>462</v>
      </c>
      <c r="BI55" s="1" t="s">
        <v>463</v>
      </c>
    </row>
    <row r="56" spans="1:62">
      <c r="A56" s="1" t="s">
        <v>505</v>
      </c>
      <c r="B56" s="1">
        <v>2016</v>
      </c>
      <c r="C56" s="1">
        <v>3.1240000000000001</v>
      </c>
      <c r="D56" s="20">
        <v>570000</v>
      </c>
      <c r="E56" s="17">
        <v>3500000</v>
      </c>
      <c r="F56" s="1">
        <v>494</v>
      </c>
      <c r="G56" s="31">
        <v>69</v>
      </c>
      <c r="H56" s="38">
        <v>0.26508619999999999</v>
      </c>
      <c r="I56" s="1">
        <v>225</v>
      </c>
      <c r="J56" s="1">
        <v>59</v>
      </c>
      <c r="K56" s="1">
        <v>237</v>
      </c>
      <c r="L56" s="1">
        <v>2005</v>
      </c>
      <c r="M56" s="1">
        <v>127</v>
      </c>
      <c r="N56" s="1">
        <v>446</v>
      </c>
      <c r="O56" s="1">
        <v>93</v>
      </c>
      <c r="P56" s="1">
        <v>10</v>
      </c>
      <c r="Q56" s="1">
        <v>2</v>
      </c>
      <c r="R56" s="29">
        <f t="shared" si="0"/>
        <v>9.1</v>
      </c>
      <c r="S56" s="13">
        <f t="shared" si="1"/>
        <v>1</v>
      </c>
      <c r="T56" s="3">
        <v>148</v>
      </c>
      <c r="U56" s="31">
        <v>0</v>
      </c>
      <c r="V56" s="4">
        <v>0.26570916</v>
      </c>
      <c r="W56" s="3">
        <v>75</v>
      </c>
      <c r="X56" s="3">
        <v>23</v>
      </c>
      <c r="Y56" s="3">
        <v>76</v>
      </c>
      <c r="Z56" s="3">
        <v>608</v>
      </c>
      <c r="AA56" s="3">
        <v>43</v>
      </c>
      <c r="AB56" s="3">
        <v>115</v>
      </c>
      <c r="AC56" s="3">
        <v>23</v>
      </c>
      <c r="AD56" s="3">
        <v>0</v>
      </c>
      <c r="AE56" s="3">
        <v>-10</v>
      </c>
      <c r="AF56" s="49">
        <f t="shared" si="26"/>
        <v>2.219185</v>
      </c>
      <c r="AG56" s="13">
        <f t="shared" si="2"/>
        <v>1</v>
      </c>
      <c r="AH56" s="54">
        <v>8.2200000000000006</v>
      </c>
      <c r="AI56" s="15">
        <v>9.9480599999999999</v>
      </c>
      <c r="AJ56" s="15">
        <v>2.0499999999999998</v>
      </c>
      <c r="AK56" s="55">
        <v>2.3883700000000001</v>
      </c>
      <c r="AL56" s="1">
        <v>494</v>
      </c>
      <c r="AM56" s="3">
        <v>148</v>
      </c>
      <c r="AN56" s="1">
        <v>0</v>
      </c>
      <c r="AO56" s="3">
        <v>75</v>
      </c>
      <c r="AP56" s="3">
        <v>23</v>
      </c>
      <c r="AQ56" s="3">
        <v>76</v>
      </c>
      <c r="AR56" s="3">
        <v>608</v>
      </c>
      <c r="AS56" s="3">
        <v>43</v>
      </c>
      <c r="AT56" s="3">
        <v>115</v>
      </c>
      <c r="AU56" s="3">
        <v>23</v>
      </c>
      <c r="AV56" s="3">
        <v>0</v>
      </c>
      <c r="AW56" s="3">
        <v>-10</v>
      </c>
      <c r="AX56" s="3"/>
      <c r="AY56" s="3"/>
      <c r="AZ56" s="3"/>
      <c r="BA56" s="3"/>
      <c r="BB56" s="3"/>
      <c r="BC56" s="3"/>
      <c r="BD56" s="3"/>
      <c r="BE56" s="3"/>
      <c r="BF56" s="3"/>
      <c r="BG56" s="2" t="s">
        <v>104</v>
      </c>
      <c r="BI56" s="1" t="s">
        <v>157</v>
      </c>
    </row>
    <row r="57" spans="1:62">
      <c r="A57" s="1" t="s">
        <v>724</v>
      </c>
      <c r="B57" s="1">
        <v>2018</v>
      </c>
      <c r="C57" s="1">
        <v>3.0369999999999999</v>
      </c>
      <c r="D57" s="20">
        <v>575000</v>
      </c>
      <c r="E57" s="17">
        <v>3500000</v>
      </c>
      <c r="F57" s="1">
        <v>415</v>
      </c>
      <c r="G57" s="31">
        <v>13</v>
      </c>
      <c r="H57" s="38">
        <v>0.26249070000000002</v>
      </c>
      <c r="I57" s="1">
        <v>203</v>
      </c>
      <c r="J57" s="1">
        <v>39</v>
      </c>
      <c r="K57" s="1">
        <v>152</v>
      </c>
      <c r="L57" s="1">
        <v>1490</v>
      </c>
      <c r="M57" s="1">
        <v>126</v>
      </c>
      <c r="N57" s="1">
        <v>405</v>
      </c>
      <c r="O57" s="1">
        <v>82</v>
      </c>
      <c r="P57" s="1">
        <v>34</v>
      </c>
      <c r="Q57" s="1">
        <v>5</v>
      </c>
      <c r="R57" s="29">
        <f t="shared" si="0"/>
        <v>8.5</v>
      </c>
      <c r="S57" s="13">
        <f t="shared" si="1"/>
        <v>0</v>
      </c>
      <c r="T57" s="3">
        <v>155</v>
      </c>
      <c r="U57" s="31">
        <v>0</v>
      </c>
      <c r="V57" s="4">
        <v>0.25373134000000003</v>
      </c>
      <c r="W57" s="3">
        <v>85</v>
      </c>
      <c r="X57" s="3">
        <v>17</v>
      </c>
      <c r="Y57" s="3">
        <v>63</v>
      </c>
      <c r="Z57" s="3">
        <v>604</v>
      </c>
      <c r="AA57" s="3">
        <v>55</v>
      </c>
      <c r="AB57" s="3">
        <v>178</v>
      </c>
      <c r="AC57" s="3">
        <v>35</v>
      </c>
      <c r="AD57" s="3">
        <v>9</v>
      </c>
      <c r="AE57" s="3">
        <v>5</v>
      </c>
      <c r="AF57" s="49">
        <f t="shared" si="26"/>
        <v>3.5162499999999999</v>
      </c>
      <c r="AG57" s="13">
        <f t="shared" si="2"/>
        <v>0</v>
      </c>
      <c r="AH57" s="54">
        <v>8.7799999999999994</v>
      </c>
      <c r="AI57" s="15">
        <v>8.3078900000000004</v>
      </c>
      <c r="AJ57" s="15">
        <v>3.94</v>
      </c>
      <c r="AK57" s="55">
        <v>3.0924999999999998</v>
      </c>
      <c r="AL57" s="1">
        <v>415</v>
      </c>
      <c r="AM57" s="3">
        <v>155</v>
      </c>
      <c r="AN57" s="1">
        <v>0</v>
      </c>
      <c r="AO57" s="3">
        <v>85</v>
      </c>
      <c r="AP57" s="3">
        <v>17</v>
      </c>
      <c r="AQ57" s="3">
        <v>63</v>
      </c>
      <c r="AR57" s="3">
        <v>604</v>
      </c>
      <c r="AS57" s="3">
        <v>55</v>
      </c>
      <c r="AT57" s="3">
        <v>178</v>
      </c>
      <c r="AU57" s="3">
        <v>35</v>
      </c>
      <c r="AV57" s="3">
        <v>9</v>
      </c>
      <c r="AW57" s="3">
        <v>5</v>
      </c>
      <c r="AX57" s="3"/>
      <c r="AY57" s="3"/>
      <c r="AZ57" s="3"/>
      <c r="BA57" s="3"/>
      <c r="BB57" s="3"/>
      <c r="BC57" s="3"/>
      <c r="BD57" s="3"/>
      <c r="BE57" s="3"/>
      <c r="BF57" s="3"/>
      <c r="BG57" s="2" t="s">
        <v>725</v>
      </c>
      <c r="BH57" s="1" t="s">
        <v>726</v>
      </c>
    </row>
    <row r="58" spans="1:62">
      <c r="A58" s="1" t="s">
        <v>591</v>
      </c>
      <c r="B58" s="1">
        <v>2017</v>
      </c>
      <c r="C58" s="1">
        <v>3.1</v>
      </c>
      <c r="D58" s="20">
        <v>600000</v>
      </c>
      <c r="E58" s="17">
        <v>3450000</v>
      </c>
      <c r="F58" s="1">
        <v>438</v>
      </c>
      <c r="G58" s="31">
        <v>95</v>
      </c>
      <c r="H58" s="38">
        <v>0.28228784000000001</v>
      </c>
      <c r="I58" s="1">
        <v>217</v>
      </c>
      <c r="J58" s="1">
        <v>29</v>
      </c>
      <c r="K58" s="1">
        <v>170</v>
      </c>
      <c r="L58" s="1">
        <v>1818</v>
      </c>
      <c r="M58" s="1">
        <v>150</v>
      </c>
      <c r="N58" s="1">
        <v>176</v>
      </c>
      <c r="O58" s="1">
        <v>86</v>
      </c>
      <c r="P58" s="1">
        <v>12</v>
      </c>
      <c r="Q58" s="1">
        <v>3</v>
      </c>
      <c r="R58" s="29">
        <f t="shared" si="0"/>
        <v>8.5</v>
      </c>
      <c r="S58" s="13">
        <f t="shared" si="1"/>
        <v>1</v>
      </c>
      <c r="T58" s="3">
        <v>138</v>
      </c>
      <c r="U58" s="31">
        <v>11</v>
      </c>
      <c r="V58" s="4">
        <v>0.28767123999999999</v>
      </c>
      <c r="W58" s="3">
        <v>60</v>
      </c>
      <c r="X58" s="3">
        <v>10</v>
      </c>
      <c r="Y58" s="3">
        <v>53</v>
      </c>
      <c r="Z58" s="3">
        <v>573</v>
      </c>
      <c r="AA58" s="3">
        <v>46</v>
      </c>
      <c r="AB58" s="3">
        <v>54</v>
      </c>
      <c r="AC58" s="3">
        <v>28</v>
      </c>
      <c r="AD58" s="3">
        <v>4</v>
      </c>
      <c r="AE58" s="3">
        <v>-8</v>
      </c>
      <c r="AF58" s="49">
        <f t="shared" si="26"/>
        <v>1.7625200000000001</v>
      </c>
      <c r="AG58" s="13">
        <f t="shared" si="2"/>
        <v>0</v>
      </c>
      <c r="AH58" s="54">
        <v>8.15</v>
      </c>
      <c r="AI58" s="15">
        <v>8.9271600000000007</v>
      </c>
      <c r="AJ58" s="15">
        <v>1.48</v>
      </c>
      <c r="AK58" s="55">
        <v>2.0450400000000002</v>
      </c>
      <c r="AL58" s="1">
        <v>438</v>
      </c>
      <c r="AM58" s="3">
        <v>138</v>
      </c>
      <c r="AN58" s="1">
        <v>11</v>
      </c>
      <c r="AO58" s="3">
        <v>60</v>
      </c>
      <c r="AP58" s="3">
        <v>10</v>
      </c>
      <c r="AQ58" s="3">
        <v>53</v>
      </c>
      <c r="AR58" s="3">
        <v>573</v>
      </c>
      <c r="AS58" s="3">
        <v>46</v>
      </c>
      <c r="AT58" s="3">
        <v>54</v>
      </c>
      <c r="AU58" s="3">
        <v>28</v>
      </c>
      <c r="AV58" s="3">
        <v>4</v>
      </c>
      <c r="AW58" s="3">
        <v>-8</v>
      </c>
      <c r="AX58" s="3"/>
      <c r="AY58" s="3"/>
      <c r="AZ58" s="3"/>
      <c r="BA58" s="3"/>
      <c r="BB58" s="3"/>
      <c r="BC58" s="3"/>
      <c r="BD58" s="3"/>
      <c r="BE58" s="3"/>
      <c r="BF58" s="3"/>
      <c r="BH58" s="1" t="s">
        <v>592</v>
      </c>
      <c r="BI58" s="1" t="s">
        <v>593</v>
      </c>
      <c r="BJ58" s="1" t="s">
        <v>78</v>
      </c>
    </row>
    <row r="59" spans="1:62">
      <c r="A59" s="1" t="s">
        <v>438</v>
      </c>
      <c r="B59" s="1">
        <v>2017</v>
      </c>
      <c r="C59" s="1">
        <v>3.0640000000000001</v>
      </c>
      <c r="D59" s="20">
        <v>552500</v>
      </c>
      <c r="E59" s="17">
        <v>3400000</v>
      </c>
      <c r="F59" s="1">
        <v>366</v>
      </c>
      <c r="G59" s="31">
        <v>121</v>
      </c>
      <c r="H59" s="38">
        <v>0.27280703000000001</v>
      </c>
      <c r="I59" s="1">
        <v>139</v>
      </c>
      <c r="J59" s="1">
        <v>64</v>
      </c>
      <c r="K59" s="1">
        <v>218</v>
      </c>
      <c r="L59" s="1">
        <v>1279</v>
      </c>
      <c r="M59" s="1">
        <v>128</v>
      </c>
      <c r="N59" s="1">
        <v>271</v>
      </c>
      <c r="O59" s="1">
        <v>53</v>
      </c>
      <c r="P59" s="1">
        <v>1</v>
      </c>
      <c r="Q59" s="1">
        <v>-10</v>
      </c>
      <c r="R59" s="29">
        <f t="shared" si="0"/>
        <v>4.3</v>
      </c>
      <c r="S59" s="13">
        <f t="shared" si="1"/>
        <v>0</v>
      </c>
      <c r="T59" s="3">
        <v>108</v>
      </c>
      <c r="U59" s="31">
        <v>56</v>
      </c>
      <c r="V59" s="4">
        <v>0.28912466999999997</v>
      </c>
      <c r="W59" s="3">
        <v>52</v>
      </c>
      <c r="X59" s="3">
        <v>25</v>
      </c>
      <c r="Y59" s="3">
        <v>83</v>
      </c>
      <c r="Z59" s="3">
        <v>429</v>
      </c>
      <c r="AA59" s="3">
        <v>47</v>
      </c>
      <c r="AB59" s="3">
        <v>95</v>
      </c>
      <c r="AC59" s="3">
        <v>18</v>
      </c>
      <c r="AD59" s="3">
        <v>1</v>
      </c>
      <c r="AE59" s="3">
        <v>-3</v>
      </c>
      <c r="AF59" s="49">
        <f t="shared" si="26"/>
        <v>2.3851750000000003</v>
      </c>
      <c r="AG59" s="13">
        <f t="shared" si="2"/>
        <v>0</v>
      </c>
      <c r="AH59" s="54">
        <v>4.2699999999999996</v>
      </c>
      <c r="AI59" s="15">
        <v>4.248748</v>
      </c>
      <c r="AJ59" s="15">
        <v>2.42</v>
      </c>
      <c r="AK59" s="55">
        <v>2.3503500000000002</v>
      </c>
      <c r="AL59" s="1">
        <v>366</v>
      </c>
      <c r="AM59" s="3">
        <v>108</v>
      </c>
      <c r="AN59" s="1">
        <v>56</v>
      </c>
      <c r="AO59" s="3">
        <v>52</v>
      </c>
      <c r="AP59" s="3">
        <v>25</v>
      </c>
      <c r="AQ59" s="3">
        <v>83</v>
      </c>
      <c r="AR59" s="3">
        <v>429</v>
      </c>
      <c r="AS59" s="3">
        <v>47</v>
      </c>
      <c r="AT59" s="3">
        <v>95</v>
      </c>
      <c r="AU59" s="3">
        <v>18</v>
      </c>
      <c r="AV59" s="3">
        <v>1</v>
      </c>
      <c r="AW59" s="3">
        <v>-3</v>
      </c>
      <c r="AX59" s="3"/>
      <c r="AY59" s="3"/>
      <c r="AZ59" s="3"/>
      <c r="BA59" s="3"/>
      <c r="BB59" s="3"/>
      <c r="BC59" s="3"/>
      <c r="BD59" s="3"/>
      <c r="BE59" s="3"/>
      <c r="BF59" s="3"/>
      <c r="BI59" s="1" t="s">
        <v>47</v>
      </c>
    </row>
    <row r="60" spans="1:62">
      <c r="A60" s="1" t="s">
        <v>535</v>
      </c>
      <c r="B60" s="1">
        <v>2015</v>
      </c>
      <c r="C60" s="1">
        <v>2.13</v>
      </c>
      <c r="D60" s="20">
        <v>537500</v>
      </c>
      <c r="E60" s="17">
        <v>3400000</v>
      </c>
      <c r="F60" s="1">
        <v>365</v>
      </c>
      <c r="G60" s="31">
        <v>35</v>
      </c>
      <c r="H60" s="38">
        <v>0.26398211999999999</v>
      </c>
      <c r="I60" s="1">
        <v>199</v>
      </c>
      <c r="J60" s="1">
        <v>51</v>
      </c>
      <c r="K60" s="1">
        <v>174</v>
      </c>
      <c r="L60" s="1">
        <v>1470</v>
      </c>
      <c r="M60" s="1">
        <v>106</v>
      </c>
      <c r="N60" s="1">
        <v>315</v>
      </c>
      <c r="O60" s="1">
        <v>62</v>
      </c>
      <c r="P60" s="1">
        <v>12</v>
      </c>
      <c r="Q60" s="1">
        <v>0</v>
      </c>
      <c r="R60" s="29">
        <f t="shared" si="0"/>
        <v>7.5</v>
      </c>
      <c r="S60" s="13">
        <f t="shared" si="1"/>
        <v>0</v>
      </c>
      <c r="T60" s="3">
        <v>159</v>
      </c>
      <c r="U60" s="31">
        <v>0</v>
      </c>
      <c r="V60" s="4">
        <v>0.25555557000000001</v>
      </c>
      <c r="W60" s="3">
        <v>78</v>
      </c>
      <c r="X60" s="3">
        <v>26</v>
      </c>
      <c r="Y60" s="3">
        <v>83</v>
      </c>
      <c r="Z60" s="3">
        <v>686</v>
      </c>
      <c r="AA60" s="3">
        <v>45</v>
      </c>
      <c r="AB60" s="3">
        <v>164</v>
      </c>
      <c r="AC60" s="3">
        <v>23</v>
      </c>
      <c r="AD60" s="3">
        <v>4</v>
      </c>
      <c r="AE60" s="3">
        <v>6</v>
      </c>
      <c r="AF60" s="49">
        <f t="shared" si="26"/>
        <v>3.1546750000000001</v>
      </c>
      <c r="AG60" s="13">
        <f t="shared" si="2"/>
        <v>0</v>
      </c>
      <c r="AH60" s="54">
        <v>7.47</v>
      </c>
      <c r="AI60" s="15">
        <v>7.4785969999999997</v>
      </c>
      <c r="AJ60" s="15">
        <v>3.1</v>
      </c>
      <c r="AK60" s="55">
        <v>3.2093500000000001</v>
      </c>
      <c r="AL60" s="1">
        <v>365</v>
      </c>
      <c r="AM60" s="3">
        <v>159</v>
      </c>
      <c r="AN60" s="1">
        <v>0</v>
      </c>
      <c r="AO60" s="3">
        <v>78</v>
      </c>
      <c r="AP60" s="3">
        <v>26</v>
      </c>
      <c r="AQ60" s="3">
        <v>83</v>
      </c>
      <c r="AR60" s="3">
        <v>686</v>
      </c>
      <c r="AS60" s="3">
        <v>45</v>
      </c>
      <c r="AT60" s="3">
        <v>164</v>
      </c>
      <c r="AU60" s="3">
        <v>23</v>
      </c>
      <c r="AV60" s="3">
        <v>4</v>
      </c>
      <c r="AW60" s="3">
        <v>6</v>
      </c>
      <c r="AX60" s="3"/>
      <c r="AY60" s="3"/>
      <c r="AZ60" s="3"/>
      <c r="BA60" s="3"/>
      <c r="BB60" s="3"/>
      <c r="BC60" s="3"/>
      <c r="BD60" s="3"/>
      <c r="BE60" s="3"/>
      <c r="BF60" s="3"/>
      <c r="BG60" s="2" t="s">
        <v>536</v>
      </c>
      <c r="BH60" s="1" t="s">
        <v>537</v>
      </c>
    </row>
    <row r="61" spans="1:62">
      <c r="A61" s="1" t="s">
        <v>417</v>
      </c>
      <c r="B61" s="1">
        <v>2012</v>
      </c>
      <c r="C61" s="1">
        <v>3.0609999999999999</v>
      </c>
      <c r="D61" s="20">
        <v>488000</v>
      </c>
      <c r="E61" s="17">
        <v>3400000</v>
      </c>
      <c r="F61" s="1">
        <v>436</v>
      </c>
      <c r="G61" s="31">
        <v>22</v>
      </c>
      <c r="H61" s="38">
        <v>0.25789472000000002</v>
      </c>
      <c r="I61" s="1">
        <v>206</v>
      </c>
      <c r="J61" s="1">
        <v>77</v>
      </c>
      <c r="K61" s="1">
        <v>222</v>
      </c>
      <c r="L61" s="1">
        <v>1644</v>
      </c>
      <c r="M61" s="1">
        <v>107</v>
      </c>
      <c r="N61" s="1">
        <v>510</v>
      </c>
      <c r="O61" s="1">
        <v>79</v>
      </c>
      <c r="P61" s="1">
        <v>7</v>
      </c>
      <c r="Q61" s="1">
        <v>-21</v>
      </c>
      <c r="R61" s="29">
        <f t="shared" si="0"/>
        <v>1.1000000000000001</v>
      </c>
      <c r="S61" s="13">
        <f t="shared" si="1"/>
        <v>0</v>
      </c>
      <c r="T61" s="3">
        <v>139</v>
      </c>
      <c r="U61" s="31">
        <v>0</v>
      </c>
      <c r="V61" s="4">
        <v>0.2699029</v>
      </c>
      <c r="W61" s="3">
        <v>75</v>
      </c>
      <c r="X61" s="3">
        <v>33</v>
      </c>
      <c r="Y61" s="3">
        <v>85</v>
      </c>
      <c r="Z61" s="3">
        <v>562</v>
      </c>
      <c r="AA61" s="3">
        <v>37</v>
      </c>
      <c r="AB61" s="3">
        <v>169</v>
      </c>
      <c r="AC61" s="3">
        <v>20</v>
      </c>
      <c r="AD61" s="3">
        <v>2</v>
      </c>
      <c r="AE61" s="3">
        <v>-4</v>
      </c>
      <c r="AF61" s="49">
        <f t="shared" si="26"/>
        <v>1.76169</v>
      </c>
      <c r="AG61" s="13">
        <f t="shared" si="2"/>
        <v>0</v>
      </c>
      <c r="AH61" s="54">
        <v>1.28</v>
      </c>
      <c r="AI61" s="15">
        <v>0.88013600000000003</v>
      </c>
      <c r="AJ61" s="15">
        <v>1.72</v>
      </c>
      <c r="AK61" s="55">
        <v>1.80338</v>
      </c>
      <c r="AL61" s="1">
        <v>436</v>
      </c>
      <c r="AM61" s="3">
        <v>139</v>
      </c>
      <c r="AN61" s="1">
        <v>0</v>
      </c>
      <c r="AO61" s="3">
        <v>75</v>
      </c>
      <c r="AP61" s="3">
        <v>33</v>
      </c>
      <c r="AQ61" s="3">
        <v>85</v>
      </c>
      <c r="AR61" s="3">
        <v>562</v>
      </c>
      <c r="AS61" s="3">
        <v>37</v>
      </c>
      <c r="AT61" s="3">
        <v>169</v>
      </c>
      <c r="AU61" s="3">
        <v>20</v>
      </c>
      <c r="AV61" s="3">
        <v>2</v>
      </c>
      <c r="AW61" s="3">
        <v>-4</v>
      </c>
      <c r="AX61" s="3"/>
      <c r="AY61" s="3"/>
      <c r="AZ61" s="3"/>
      <c r="BA61" s="3"/>
      <c r="BB61" s="3"/>
      <c r="BC61" s="3"/>
      <c r="BD61" s="3"/>
      <c r="BE61" s="3"/>
      <c r="BF61" s="3"/>
    </row>
    <row r="62" spans="1:62">
      <c r="A62" s="1" t="s">
        <v>819</v>
      </c>
      <c r="B62" s="1">
        <v>2018</v>
      </c>
      <c r="C62" s="1">
        <v>3.0859999999999999</v>
      </c>
      <c r="D62" s="20">
        <v>604500</v>
      </c>
      <c r="E62" s="17">
        <v>3390000</v>
      </c>
      <c r="F62" s="1">
        <v>337</v>
      </c>
      <c r="G62" s="31">
        <v>178</v>
      </c>
      <c r="H62" s="38">
        <v>0.22836095000000001</v>
      </c>
      <c r="I62" s="1">
        <v>183</v>
      </c>
      <c r="J62" s="1">
        <v>72</v>
      </c>
      <c r="K62" s="1">
        <v>163</v>
      </c>
      <c r="L62" s="1">
        <v>1274</v>
      </c>
      <c r="M62" s="1">
        <v>174</v>
      </c>
      <c r="N62" s="1">
        <v>369</v>
      </c>
      <c r="O62" s="1">
        <v>36</v>
      </c>
      <c r="P62" s="1">
        <v>8</v>
      </c>
      <c r="Q62" s="1">
        <v>-10</v>
      </c>
      <c r="R62" s="29">
        <f t="shared" si="0"/>
        <v>4.9000000000000004</v>
      </c>
      <c r="S62" s="13">
        <f t="shared" si="1"/>
        <v>0</v>
      </c>
      <c r="T62" s="3">
        <v>137</v>
      </c>
      <c r="U62" s="31">
        <v>0</v>
      </c>
      <c r="V62" s="4">
        <v>0.23831775999999999</v>
      </c>
      <c r="W62" s="3">
        <v>64</v>
      </c>
      <c r="X62" s="3">
        <v>26</v>
      </c>
      <c r="Y62" s="3">
        <v>61</v>
      </c>
      <c r="Z62" s="3">
        <v>510</v>
      </c>
      <c r="AA62" s="3">
        <v>78</v>
      </c>
      <c r="AB62" s="3">
        <v>140</v>
      </c>
      <c r="AC62" s="3">
        <v>14</v>
      </c>
      <c r="AD62" s="3">
        <v>4</v>
      </c>
      <c r="AE62" s="3">
        <v>3</v>
      </c>
      <c r="AF62" s="49">
        <f t="shared" si="26"/>
        <v>2.5047549999999998</v>
      </c>
      <c r="AG62" s="13">
        <f t="shared" si="2"/>
        <v>0</v>
      </c>
      <c r="AH62" s="54">
        <v>3.21</v>
      </c>
      <c r="AI62" s="15">
        <v>6.5758239999999999</v>
      </c>
      <c r="AJ62" s="15">
        <v>1.82</v>
      </c>
      <c r="AK62" s="55">
        <v>3.1895099999999998</v>
      </c>
      <c r="AL62" s="1">
        <v>337</v>
      </c>
      <c r="AM62" s="3">
        <v>137</v>
      </c>
      <c r="AN62" s="1">
        <v>0</v>
      </c>
      <c r="AO62" s="3">
        <v>64</v>
      </c>
      <c r="AP62" s="3">
        <v>26</v>
      </c>
      <c r="AQ62" s="3">
        <v>61</v>
      </c>
      <c r="AR62" s="3">
        <v>510</v>
      </c>
      <c r="AS62" s="3">
        <v>78</v>
      </c>
      <c r="AT62" s="3">
        <v>140</v>
      </c>
      <c r="AU62" s="3">
        <v>14</v>
      </c>
      <c r="AV62" s="3">
        <v>4</v>
      </c>
      <c r="AW62" s="3">
        <v>3</v>
      </c>
      <c r="AX62" s="3"/>
      <c r="AY62" s="3"/>
      <c r="AZ62" s="3"/>
      <c r="BA62" s="3"/>
      <c r="BB62" s="3"/>
      <c r="BC62" s="3"/>
      <c r="BD62" s="3"/>
      <c r="BE62" s="3"/>
      <c r="BF62" s="3"/>
      <c r="BG62" s="2" t="s">
        <v>61</v>
      </c>
    </row>
    <row r="63" spans="1:62">
      <c r="A63" s="1" t="s">
        <v>59</v>
      </c>
      <c r="B63" s="1">
        <v>2017</v>
      </c>
      <c r="C63" s="1">
        <v>3.12</v>
      </c>
      <c r="D63" s="20">
        <v>572200</v>
      </c>
      <c r="E63" s="17">
        <v>3300000</v>
      </c>
      <c r="F63" s="1">
        <v>425</v>
      </c>
      <c r="G63" s="31">
        <v>130</v>
      </c>
      <c r="H63" s="38">
        <v>0.2925353</v>
      </c>
      <c r="I63" s="1">
        <v>206</v>
      </c>
      <c r="J63" s="1">
        <v>43</v>
      </c>
      <c r="K63" s="1">
        <v>186</v>
      </c>
      <c r="L63" s="1">
        <v>1625</v>
      </c>
      <c r="M63" s="1">
        <v>111</v>
      </c>
      <c r="N63" s="1">
        <v>303</v>
      </c>
      <c r="O63" s="1">
        <v>78</v>
      </c>
      <c r="P63" s="1">
        <v>25</v>
      </c>
      <c r="Q63" s="1">
        <v>1</v>
      </c>
      <c r="R63" s="29">
        <f t="shared" si="0"/>
        <v>7.3</v>
      </c>
      <c r="S63" s="13">
        <f t="shared" si="1"/>
        <v>0</v>
      </c>
      <c r="T63" s="3">
        <v>140</v>
      </c>
      <c r="U63" s="31">
        <v>0</v>
      </c>
      <c r="V63" s="4">
        <v>0.29333332000000001</v>
      </c>
      <c r="W63" s="3">
        <v>82</v>
      </c>
      <c r="X63" s="3">
        <v>14</v>
      </c>
      <c r="Y63" s="3">
        <v>57</v>
      </c>
      <c r="Z63" s="3">
        <v>577</v>
      </c>
      <c r="AA63" s="3">
        <v>43</v>
      </c>
      <c r="AB63" s="3">
        <v>94</v>
      </c>
      <c r="AC63" s="3">
        <v>31</v>
      </c>
      <c r="AD63" s="3">
        <v>8</v>
      </c>
      <c r="AE63" s="3">
        <v>3</v>
      </c>
      <c r="AF63" s="49">
        <f t="shared" si="26"/>
        <v>2.0946799999999999</v>
      </c>
      <c r="AG63" s="13">
        <f t="shared" si="2"/>
        <v>0</v>
      </c>
      <c r="AH63" s="54">
        <v>7.5699997000000003</v>
      </c>
      <c r="AI63" s="15">
        <v>7.0613169999999998</v>
      </c>
      <c r="AJ63" s="15">
        <v>2.33</v>
      </c>
      <c r="AK63" s="55">
        <v>1.8593599999999999</v>
      </c>
      <c r="AL63" s="1">
        <v>425</v>
      </c>
      <c r="AM63" s="3">
        <v>140</v>
      </c>
      <c r="AN63" s="1">
        <v>0</v>
      </c>
      <c r="AO63" s="3">
        <v>82</v>
      </c>
      <c r="AP63" s="3">
        <v>14</v>
      </c>
      <c r="AQ63" s="3">
        <v>57</v>
      </c>
      <c r="AR63" s="3">
        <v>577</v>
      </c>
      <c r="AS63" s="3">
        <v>43</v>
      </c>
      <c r="AT63" s="3">
        <v>94</v>
      </c>
      <c r="AU63" s="3">
        <v>31</v>
      </c>
      <c r="AV63" s="3">
        <v>8</v>
      </c>
      <c r="AW63" s="3">
        <v>3</v>
      </c>
      <c r="AX63" s="3"/>
      <c r="AY63" s="3"/>
      <c r="AZ63" s="3"/>
      <c r="BA63" s="3"/>
      <c r="BB63" s="3"/>
      <c r="BC63" s="3"/>
      <c r="BD63" s="3"/>
      <c r="BE63" s="3"/>
      <c r="BF63" s="3"/>
      <c r="BG63" s="2" t="s">
        <v>60</v>
      </c>
      <c r="BI63" s="1" t="s">
        <v>61</v>
      </c>
    </row>
    <row r="64" spans="1:62">
      <c r="A64" s="1" t="s">
        <v>340</v>
      </c>
      <c r="B64" s="1">
        <v>2012</v>
      </c>
      <c r="C64" s="1">
        <v>2.1659999999999999</v>
      </c>
      <c r="D64" s="20">
        <v>500000</v>
      </c>
      <c r="E64" s="17">
        <v>3300000</v>
      </c>
      <c r="F64" s="1">
        <v>415</v>
      </c>
      <c r="G64" s="31">
        <v>0</v>
      </c>
      <c r="H64" s="38">
        <v>0.27973858000000001</v>
      </c>
      <c r="I64" s="1">
        <v>200</v>
      </c>
      <c r="J64" s="1">
        <v>38</v>
      </c>
      <c r="K64" s="1">
        <v>218</v>
      </c>
      <c r="L64" s="1">
        <v>1701</v>
      </c>
      <c r="M64" s="1">
        <v>139</v>
      </c>
      <c r="N64" s="1">
        <v>310</v>
      </c>
      <c r="O64" s="1">
        <v>93</v>
      </c>
      <c r="P64" s="1">
        <v>19</v>
      </c>
      <c r="Q64" s="1">
        <v>-17</v>
      </c>
      <c r="R64" s="29">
        <f t="shared" si="0"/>
        <v>6.6</v>
      </c>
      <c r="S64" s="13">
        <f t="shared" si="1"/>
        <v>0</v>
      </c>
      <c r="T64" s="3">
        <v>129</v>
      </c>
      <c r="U64" s="31">
        <v>0</v>
      </c>
      <c r="V64" s="4">
        <v>0.27966102999999998</v>
      </c>
      <c r="W64" s="3">
        <v>62</v>
      </c>
      <c r="X64" s="3">
        <v>14</v>
      </c>
      <c r="Y64" s="3">
        <v>69</v>
      </c>
      <c r="Z64" s="3">
        <v>530</v>
      </c>
      <c r="AA64" s="3">
        <v>47</v>
      </c>
      <c r="AB64" s="3">
        <v>104</v>
      </c>
      <c r="AC64" s="3">
        <v>27</v>
      </c>
      <c r="AD64" s="3">
        <v>7</v>
      </c>
      <c r="AE64" s="3">
        <v>-4</v>
      </c>
      <c r="AF64" s="49">
        <f t="shared" si="26"/>
        <v>2.4800500000000003</v>
      </c>
      <c r="AG64" s="13">
        <f t="shared" si="2"/>
        <v>0</v>
      </c>
      <c r="AH64" s="54">
        <v>6.7</v>
      </c>
      <c r="AI64" s="15">
        <v>6.4112067000000001</v>
      </c>
      <c r="AJ64" s="15">
        <v>2.56</v>
      </c>
      <c r="AK64" s="55">
        <v>2.4001000000000001</v>
      </c>
      <c r="AL64" s="1">
        <v>415</v>
      </c>
      <c r="AM64" s="3">
        <v>129</v>
      </c>
      <c r="AN64" s="1">
        <v>0</v>
      </c>
      <c r="AO64" s="3">
        <v>62</v>
      </c>
      <c r="AP64" s="3">
        <v>14</v>
      </c>
      <c r="AQ64" s="3">
        <v>69</v>
      </c>
      <c r="AR64" s="3">
        <v>530</v>
      </c>
      <c r="AS64" s="3">
        <v>47</v>
      </c>
      <c r="AT64" s="3">
        <v>104</v>
      </c>
      <c r="AU64" s="3">
        <v>27</v>
      </c>
      <c r="AV64" s="3">
        <v>7</v>
      </c>
      <c r="AW64" s="3">
        <v>-4</v>
      </c>
      <c r="AX64" s="3"/>
      <c r="AY64" s="3"/>
      <c r="AZ64" s="3"/>
      <c r="BA64" s="3"/>
      <c r="BB64" s="3"/>
      <c r="BC64" s="3"/>
      <c r="BD64" s="3"/>
      <c r="BE64" s="3"/>
      <c r="BF64" s="3"/>
      <c r="BG64" s="2" t="s">
        <v>341</v>
      </c>
      <c r="BH64" s="1" t="s">
        <v>342</v>
      </c>
      <c r="BI64" s="1" t="s">
        <v>47</v>
      </c>
    </row>
    <row r="65" spans="1:62">
      <c r="A65" s="11" t="s">
        <v>625</v>
      </c>
      <c r="B65" s="11">
        <v>2017</v>
      </c>
      <c r="C65" s="11">
        <v>3.113</v>
      </c>
      <c r="D65" s="21">
        <v>555000</v>
      </c>
      <c r="E65" s="18">
        <v>3300000</v>
      </c>
      <c r="F65" s="1">
        <v>548</v>
      </c>
      <c r="G65" s="61">
        <v>16</v>
      </c>
      <c r="H65" s="39">
        <v>0.26353789999999999</v>
      </c>
      <c r="I65" s="11">
        <v>237</v>
      </c>
      <c r="J65" s="11">
        <v>40</v>
      </c>
      <c r="K65" s="11">
        <v>171</v>
      </c>
      <c r="L65" s="11">
        <v>2076</v>
      </c>
      <c r="M65" s="11">
        <v>93</v>
      </c>
      <c r="N65" s="11">
        <v>327</v>
      </c>
      <c r="O65" s="11">
        <v>116</v>
      </c>
      <c r="P65" s="11">
        <v>55</v>
      </c>
      <c r="Q65" s="11">
        <v>66</v>
      </c>
      <c r="R65" s="29">
        <f t="shared" si="0"/>
        <v>10.3</v>
      </c>
      <c r="S65" s="13">
        <f t="shared" si="1"/>
        <v>0</v>
      </c>
      <c r="T65" s="3">
        <v>154</v>
      </c>
      <c r="U65" s="31">
        <v>0</v>
      </c>
      <c r="V65" s="14">
        <v>0.25553661999999999</v>
      </c>
      <c r="W65" s="13">
        <v>72</v>
      </c>
      <c r="X65" s="13">
        <v>16</v>
      </c>
      <c r="Y65" s="13">
        <v>42</v>
      </c>
      <c r="Z65" s="13">
        <v>632</v>
      </c>
      <c r="AA65" s="13">
        <v>33</v>
      </c>
      <c r="AB65" s="13">
        <v>95</v>
      </c>
      <c r="AC65" s="13">
        <v>37</v>
      </c>
      <c r="AD65" s="13">
        <v>15</v>
      </c>
      <c r="AE65" s="13">
        <v>14</v>
      </c>
      <c r="AF65" s="49">
        <f t="shared" si="26"/>
        <v>2.4338350000000002</v>
      </c>
      <c r="AG65" s="13">
        <f t="shared" si="2"/>
        <v>0</v>
      </c>
      <c r="AH65" s="54">
        <v>12.3</v>
      </c>
      <c r="AI65" s="15">
        <v>8.3106720000000003</v>
      </c>
      <c r="AJ65" s="15">
        <v>2.91</v>
      </c>
      <c r="AK65" s="55">
        <v>1.95767</v>
      </c>
      <c r="AL65" s="1">
        <v>548</v>
      </c>
      <c r="AM65" s="3">
        <v>154</v>
      </c>
      <c r="AN65" s="1">
        <v>0</v>
      </c>
      <c r="AO65" s="13">
        <v>72</v>
      </c>
      <c r="AP65" s="13">
        <v>16</v>
      </c>
      <c r="AQ65" s="13">
        <v>42</v>
      </c>
      <c r="AR65" s="13">
        <v>632</v>
      </c>
      <c r="AS65" s="13">
        <v>33</v>
      </c>
      <c r="AT65" s="13">
        <v>95</v>
      </c>
      <c r="AU65" s="13">
        <v>37</v>
      </c>
      <c r="AV65" s="13">
        <v>15</v>
      </c>
      <c r="AW65" s="13">
        <v>14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2" t="s">
        <v>626</v>
      </c>
      <c r="BH65" s="11" t="s">
        <v>627</v>
      </c>
      <c r="BI65" s="11" t="s">
        <v>626</v>
      </c>
      <c r="BJ65" s="12"/>
    </row>
    <row r="66" spans="1:62">
      <c r="A66" s="1" t="s">
        <v>762</v>
      </c>
      <c r="B66" s="1">
        <v>2018</v>
      </c>
      <c r="C66" s="1">
        <v>3</v>
      </c>
      <c r="D66" s="20">
        <v>563560</v>
      </c>
      <c r="E66" s="17">
        <v>3300000</v>
      </c>
      <c r="F66" s="1">
        <v>421</v>
      </c>
      <c r="G66" s="31">
        <v>30</v>
      </c>
      <c r="H66" s="38">
        <v>0.25849903000000002</v>
      </c>
      <c r="I66" s="1">
        <v>184</v>
      </c>
      <c r="J66" s="1">
        <v>60</v>
      </c>
      <c r="K66" s="1">
        <v>242</v>
      </c>
      <c r="L66" s="1">
        <v>1720</v>
      </c>
      <c r="M66" s="1">
        <v>134</v>
      </c>
      <c r="N66" s="1">
        <v>355</v>
      </c>
      <c r="O66" s="1">
        <v>68</v>
      </c>
      <c r="P66" s="1">
        <v>3</v>
      </c>
      <c r="Q66" s="1">
        <v>-20</v>
      </c>
      <c r="R66" s="29">
        <f t="shared" ref="R66:R129" si="27">ROUND(AVERAGE(AH66,AI66),1)</f>
        <v>0.9</v>
      </c>
      <c r="S66" s="13">
        <f t="shared" ref="S66:S129" si="28">COUNTIF(BG66:BI66,"*AS*")</f>
        <v>0</v>
      </c>
      <c r="T66" s="3">
        <v>128</v>
      </c>
      <c r="U66" s="31">
        <v>30</v>
      </c>
      <c r="V66" s="4">
        <v>0.25766869999999997</v>
      </c>
      <c r="W66" s="3">
        <v>61</v>
      </c>
      <c r="X66" s="3">
        <v>20</v>
      </c>
      <c r="Y66" s="3">
        <v>77</v>
      </c>
      <c r="Z66" s="3">
        <v>536</v>
      </c>
      <c r="AA66" s="3">
        <v>40</v>
      </c>
      <c r="AB66" s="3">
        <v>116</v>
      </c>
      <c r="AC66" s="3">
        <v>25</v>
      </c>
      <c r="AD66" s="3">
        <v>1</v>
      </c>
      <c r="AE66" s="3">
        <v>-5</v>
      </c>
      <c r="AF66" s="49">
        <f t="shared" si="26"/>
        <v>0.81090850000000003</v>
      </c>
      <c r="AG66" s="13">
        <f t="shared" ref="AG66:AG129" si="29">COUNTIF(BG66,"*AS*")</f>
        <v>0</v>
      </c>
      <c r="AH66" s="54">
        <v>0.61</v>
      </c>
      <c r="AI66" s="15">
        <v>1.271196</v>
      </c>
      <c r="AJ66" s="15">
        <v>0.69</v>
      </c>
      <c r="AK66" s="55">
        <v>0.93181700000000001</v>
      </c>
      <c r="AL66" s="1">
        <v>421</v>
      </c>
      <c r="AM66" s="3">
        <v>128</v>
      </c>
      <c r="AN66" s="1">
        <v>30</v>
      </c>
      <c r="AO66" s="3">
        <v>61</v>
      </c>
      <c r="AP66" s="3">
        <v>20</v>
      </c>
      <c r="AQ66" s="3">
        <v>77</v>
      </c>
      <c r="AR66" s="3">
        <v>536</v>
      </c>
      <c r="AS66" s="3">
        <v>40</v>
      </c>
      <c r="AT66" s="3">
        <v>116</v>
      </c>
      <c r="AU66" s="3">
        <v>25</v>
      </c>
      <c r="AV66" s="3">
        <v>1</v>
      </c>
      <c r="AW66" s="3">
        <v>-5</v>
      </c>
      <c r="AX66" s="3"/>
      <c r="AY66" s="3"/>
      <c r="AZ66" s="3"/>
      <c r="BA66" s="3"/>
      <c r="BB66" s="3"/>
      <c r="BC66" s="3"/>
      <c r="BD66" s="3"/>
      <c r="BE66" s="3"/>
      <c r="BF66" s="3"/>
      <c r="BI66" s="1" t="s">
        <v>763</v>
      </c>
    </row>
    <row r="67" spans="1:62">
      <c r="A67" s="1" t="s">
        <v>529</v>
      </c>
      <c r="B67" s="1">
        <v>2015</v>
      </c>
      <c r="C67" s="1">
        <v>3</v>
      </c>
      <c r="D67" s="20">
        <v>526500</v>
      </c>
      <c r="E67" s="17">
        <v>3300000</v>
      </c>
      <c r="F67" s="1">
        <v>366</v>
      </c>
      <c r="G67" s="31">
        <v>48</v>
      </c>
      <c r="H67" s="38">
        <v>0.24980605</v>
      </c>
      <c r="I67" s="1">
        <v>151</v>
      </c>
      <c r="J67" s="1">
        <v>70</v>
      </c>
      <c r="K67" s="1">
        <v>205</v>
      </c>
      <c r="L67" s="1">
        <v>1387</v>
      </c>
      <c r="M67" s="1">
        <v>73</v>
      </c>
      <c r="N67" s="1">
        <v>297</v>
      </c>
      <c r="O67" s="1">
        <v>58</v>
      </c>
      <c r="P67" s="1">
        <v>0</v>
      </c>
      <c r="Q67" s="1">
        <v>-7</v>
      </c>
      <c r="R67" s="29">
        <f t="shared" si="27"/>
        <v>4.4000000000000004</v>
      </c>
      <c r="S67" s="13">
        <f t="shared" si="28"/>
        <v>0</v>
      </c>
      <c r="T67" s="3">
        <v>153</v>
      </c>
      <c r="U67" s="31">
        <v>0</v>
      </c>
      <c r="V67" s="4">
        <v>0.24558304</v>
      </c>
      <c r="W67" s="3">
        <v>66</v>
      </c>
      <c r="X67" s="3">
        <v>27</v>
      </c>
      <c r="Y67" s="3">
        <v>88</v>
      </c>
      <c r="Z67" s="3">
        <v>604</v>
      </c>
      <c r="AA67" s="3">
        <v>30</v>
      </c>
      <c r="AB67" s="3">
        <v>119</v>
      </c>
      <c r="AC67" s="3">
        <v>20</v>
      </c>
      <c r="AD67" s="3">
        <v>0</v>
      </c>
      <c r="AE67" s="3">
        <v>-3</v>
      </c>
      <c r="AF67" s="49">
        <f t="shared" si="26"/>
        <v>0.59790200000000004</v>
      </c>
      <c r="AG67" s="13">
        <f t="shared" si="29"/>
        <v>0</v>
      </c>
      <c r="AH67" s="54">
        <v>4.2300000000000004</v>
      </c>
      <c r="AI67" s="15">
        <v>4.498354</v>
      </c>
      <c r="AJ67" s="15">
        <v>0.93</v>
      </c>
      <c r="AK67" s="55">
        <v>0.26580399999999998</v>
      </c>
      <c r="AL67" s="1">
        <v>366</v>
      </c>
      <c r="AM67" s="3">
        <v>153</v>
      </c>
      <c r="AN67" s="1">
        <v>0</v>
      </c>
      <c r="AO67" s="3">
        <v>66</v>
      </c>
      <c r="AP67" s="3">
        <v>27</v>
      </c>
      <c r="AQ67" s="3">
        <v>88</v>
      </c>
      <c r="AR67" s="3">
        <v>604</v>
      </c>
      <c r="AS67" s="3">
        <v>30</v>
      </c>
      <c r="AT67" s="3">
        <v>119</v>
      </c>
      <c r="AU67" s="3">
        <v>20</v>
      </c>
      <c r="AV67" s="3">
        <v>0</v>
      </c>
      <c r="AW67" s="3">
        <v>-3</v>
      </c>
      <c r="AX67" s="3"/>
      <c r="AY67" s="3"/>
      <c r="AZ67" s="3"/>
      <c r="BA67" s="3"/>
      <c r="BB67" s="3"/>
      <c r="BC67" s="3"/>
      <c r="BD67" s="3"/>
      <c r="BE67" s="3"/>
      <c r="BF67" s="3"/>
      <c r="BI67" s="1" t="s">
        <v>58</v>
      </c>
    </row>
    <row r="68" spans="1:62">
      <c r="A68" s="1" t="s">
        <v>225</v>
      </c>
      <c r="B68" s="1">
        <v>2014</v>
      </c>
      <c r="C68" s="1">
        <v>3.0939999999999999</v>
      </c>
      <c r="D68" s="20">
        <v>560000</v>
      </c>
      <c r="E68" s="17">
        <v>3300000</v>
      </c>
      <c r="F68" s="1">
        <v>511</v>
      </c>
      <c r="G68" s="31">
        <v>0</v>
      </c>
      <c r="H68" s="38">
        <v>0.24244294</v>
      </c>
      <c r="I68" s="1">
        <v>172</v>
      </c>
      <c r="J68" s="1">
        <v>26</v>
      </c>
      <c r="K68" s="1">
        <v>178</v>
      </c>
      <c r="L68" s="1">
        <v>1810</v>
      </c>
      <c r="M68" s="1">
        <v>157</v>
      </c>
      <c r="N68" s="1">
        <v>351</v>
      </c>
      <c r="O68" s="1">
        <v>75</v>
      </c>
      <c r="P68" s="1">
        <v>8</v>
      </c>
      <c r="Q68" s="1">
        <v>25</v>
      </c>
      <c r="R68" s="29">
        <f t="shared" si="27"/>
        <v>7.8</v>
      </c>
      <c r="S68" s="13">
        <f t="shared" si="28"/>
        <v>0</v>
      </c>
      <c r="T68" s="3">
        <v>153</v>
      </c>
      <c r="U68" s="31">
        <v>0</v>
      </c>
      <c r="V68" s="4">
        <v>0.24643585000000001</v>
      </c>
      <c r="W68" s="3">
        <v>54</v>
      </c>
      <c r="X68" s="3">
        <v>10</v>
      </c>
      <c r="Y68" s="3">
        <v>69</v>
      </c>
      <c r="Z68" s="3">
        <v>564</v>
      </c>
      <c r="AA68" s="3">
        <v>59</v>
      </c>
      <c r="AB68" s="3">
        <v>129</v>
      </c>
      <c r="AC68" s="3">
        <v>20</v>
      </c>
      <c r="AD68" s="3">
        <v>5</v>
      </c>
      <c r="AE68" s="3">
        <v>9</v>
      </c>
      <c r="AF68" s="49">
        <f t="shared" si="26"/>
        <v>3.082595</v>
      </c>
      <c r="AG68" s="13">
        <f t="shared" si="29"/>
        <v>0</v>
      </c>
      <c r="AH68" s="54">
        <v>8.4800004999999992</v>
      </c>
      <c r="AI68" s="15">
        <v>7.162547</v>
      </c>
      <c r="AJ68" s="15">
        <v>3.43</v>
      </c>
      <c r="AK68" s="55">
        <v>2.7351899999999998</v>
      </c>
      <c r="AL68" s="1">
        <v>511</v>
      </c>
      <c r="AM68" s="3">
        <v>153</v>
      </c>
      <c r="AN68" s="1">
        <v>0</v>
      </c>
      <c r="AO68" s="3">
        <v>54</v>
      </c>
      <c r="AP68" s="3">
        <v>10</v>
      </c>
      <c r="AQ68" s="3">
        <v>69</v>
      </c>
      <c r="AR68" s="3">
        <v>564</v>
      </c>
      <c r="AS68" s="3">
        <v>59</v>
      </c>
      <c r="AT68" s="3">
        <v>129</v>
      </c>
      <c r="AU68" s="3">
        <v>20</v>
      </c>
      <c r="AV68" s="3">
        <v>5</v>
      </c>
      <c r="AW68" s="3">
        <v>9</v>
      </c>
      <c r="AX68" s="3"/>
      <c r="AY68" s="3"/>
      <c r="AZ68" s="3"/>
      <c r="BA68" s="3"/>
      <c r="BB68" s="3"/>
      <c r="BC68" s="3"/>
      <c r="BD68" s="3"/>
      <c r="BE68" s="3"/>
      <c r="BF68" s="3"/>
      <c r="BG68" s="2" t="s">
        <v>226</v>
      </c>
      <c r="BH68" s="1" t="s">
        <v>227</v>
      </c>
      <c r="BI68" s="1" t="s">
        <v>228</v>
      </c>
    </row>
    <row r="69" spans="1:62">
      <c r="A69" s="1" t="s">
        <v>790</v>
      </c>
      <c r="B69" s="1">
        <v>2019</v>
      </c>
      <c r="C69" s="1">
        <v>2.165</v>
      </c>
      <c r="D69" s="20">
        <v>582100</v>
      </c>
      <c r="E69" s="17">
        <v>3300000</v>
      </c>
      <c r="F69" s="1">
        <v>390</v>
      </c>
      <c r="G69" s="31">
        <v>50</v>
      </c>
      <c r="H69" s="38">
        <v>0.23507180999999999</v>
      </c>
      <c r="I69" s="1">
        <v>176</v>
      </c>
      <c r="J69" s="1">
        <v>89</v>
      </c>
      <c r="K69" s="1">
        <v>204</v>
      </c>
      <c r="L69" s="1">
        <v>1450</v>
      </c>
      <c r="M69" s="1">
        <v>104</v>
      </c>
      <c r="N69" s="1">
        <v>408</v>
      </c>
      <c r="O69" s="1">
        <v>70</v>
      </c>
      <c r="P69" s="1">
        <v>10</v>
      </c>
      <c r="Q69" s="1">
        <v>25</v>
      </c>
      <c r="R69" s="29">
        <f t="shared" si="27"/>
        <v>5.2</v>
      </c>
      <c r="S69" s="13">
        <f t="shared" si="28"/>
        <v>0</v>
      </c>
      <c r="T69" s="3">
        <v>140</v>
      </c>
      <c r="U69" s="31">
        <v>0</v>
      </c>
      <c r="V69" s="4">
        <v>0.21590909999999999</v>
      </c>
      <c r="W69" s="3">
        <v>64</v>
      </c>
      <c r="X69" s="3">
        <v>33</v>
      </c>
      <c r="Y69" s="3">
        <v>64</v>
      </c>
      <c r="Z69" s="3">
        <v>494</v>
      </c>
      <c r="AA69" s="3">
        <v>46</v>
      </c>
      <c r="AB69" s="3">
        <v>154</v>
      </c>
      <c r="AC69" s="3">
        <v>19</v>
      </c>
      <c r="AD69" s="3">
        <v>5</v>
      </c>
      <c r="AE69" s="3">
        <v>23</v>
      </c>
      <c r="AF69" s="49">
        <f t="shared" si="26"/>
        <v>2.3042050000000001</v>
      </c>
      <c r="AG69" s="13">
        <f t="shared" si="29"/>
        <v>0</v>
      </c>
      <c r="AH69" s="54">
        <v>6.14</v>
      </c>
      <c r="AI69" s="15">
        <v>4.2104530000000002</v>
      </c>
      <c r="AJ69" s="15">
        <v>2.71</v>
      </c>
      <c r="AK69" s="55">
        <v>1.8984099999999999</v>
      </c>
      <c r="AL69" s="1">
        <v>390</v>
      </c>
      <c r="AM69" s="3">
        <v>140</v>
      </c>
      <c r="AN69" s="1">
        <v>0</v>
      </c>
      <c r="AO69" s="3">
        <v>64</v>
      </c>
      <c r="AP69" s="3">
        <v>33</v>
      </c>
      <c r="AQ69" s="3">
        <v>64</v>
      </c>
      <c r="AR69" s="3">
        <v>494</v>
      </c>
      <c r="AS69" s="3">
        <v>46</v>
      </c>
      <c r="AT69" s="3">
        <v>154</v>
      </c>
      <c r="AU69" s="3">
        <v>19</v>
      </c>
      <c r="AV69" s="3">
        <v>5</v>
      </c>
      <c r="AW69" s="3">
        <v>23</v>
      </c>
      <c r="AX69" s="3"/>
      <c r="AY69" s="3"/>
      <c r="AZ69" s="3"/>
      <c r="BA69" s="3"/>
      <c r="BB69" s="3"/>
      <c r="BC69" s="3"/>
      <c r="BD69" s="3"/>
      <c r="BE69" s="3"/>
      <c r="BF69" s="3"/>
      <c r="BG69" s="2" t="s">
        <v>791</v>
      </c>
    </row>
    <row r="70" spans="1:62">
      <c r="A70" s="1" t="s">
        <v>214</v>
      </c>
      <c r="B70" s="1">
        <v>2013</v>
      </c>
      <c r="C70" s="1">
        <v>3.1339999999999999</v>
      </c>
      <c r="D70" s="20">
        <v>524000</v>
      </c>
      <c r="E70" s="17">
        <v>3250000</v>
      </c>
      <c r="F70" s="1">
        <v>538</v>
      </c>
      <c r="G70" s="31">
        <v>38</v>
      </c>
      <c r="H70" s="38">
        <v>0.29255626000000001</v>
      </c>
      <c r="I70" s="1">
        <v>248</v>
      </c>
      <c r="J70" s="1">
        <v>25</v>
      </c>
      <c r="K70" s="1">
        <v>171</v>
      </c>
      <c r="L70" s="1">
        <v>1956</v>
      </c>
      <c r="M70" s="1">
        <v>138</v>
      </c>
      <c r="N70" s="1">
        <v>305</v>
      </c>
      <c r="O70" s="1">
        <v>92</v>
      </c>
      <c r="P70" s="1">
        <v>37</v>
      </c>
      <c r="Q70" s="1">
        <v>-5</v>
      </c>
      <c r="R70" s="29">
        <f t="shared" si="27"/>
        <v>8.1999999999999993</v>
      </c>
      <c r="S70" s="13">
        <f t="shared" si="28"/>
        <v>0</v>
      </c>
      <c r="T70" s="3">
        <v>157</v>
      </c>
      <c r="U70" s="31">
        <v>0</v>
      </c>
      <c r="V70" s="4">
        <v>0.27554743999999998</v>
      </c>
      <c r="W70" s="3">
        <v>75</v>
      </c>
      <c r="X70" s="3">
        <v>7</v>
      </c>
      <c r="Y70" s="3">
        <v>67</v>
      </c>
      <c r="Z70" s="3">
        <v>628</v>
      </c>
      <c r="AA70" s="3">
        <v>52</v>
      </c>
      <c r="AB70" s="3">
        <v>103</v>
      </c>
      <c r="AC70" s="3">
        <v>27</v>
      </c>
      <c r="AD70" s="3">
        <v>10</v>
      </c>
      <c r="AE70" s="3">
        <v>-10</v>
      </c>
      <c r="AF70" s="49">
        <f t="shared" si="26"/>
        <v>1.6349800000000001</v>
      </c>
      <c r="AG70" s="13">
        <f t="shared" si="29"/>
        <v>0</v>
      </c>
      <c r="AH70" s="54">
        <v>8.44</v>
      </c>
      <c r="AI70" s="15">
        <v>8.0369100000000007</v>
      </c>
      <c r="AJ70" s="15">
        <v>1.5</v>
      </c>
      <c r="AK70" s="55">
        <v>1.76996</v>
      </c>
      <c r="AL70" s="1">
        <v>538</v>
      </c>
      <c r="AM70" s="3">
        <v>157</v>
      </c>
      <c r="AN70" s="1">
        <v>0</v>
      </c>
      <c r="AO70" s="3">
        <v>75</v>
      </c>
      <c r="AP70" s="3">
        <v>7</v>
      </c>
      <c r="AQ70" s="3">
        <v>67</v>
      </c>
      <c r="AR70" s="3">
        <v>628</v>
      </c>
      <c r="AS70" s="3">
        <v>52</v>
      </c>
      <c r="AT70" s="3">
        <v>103</v>
      </c>
      <c r="AU70" s="3">
        <v>27</v>
      </c>
      <c r="AV70" s="3">
        <v>10</v>
      </c>
      <c r="AW70" s="3">
        <v>-10</v>
      </c>
      <c r="AX70" s="3"/>
      <c r="AY70" s="3"/>
      <c r="AZ70" s="3"/>
      <c r="BA70" s="3"/>
      <c r="BB70" s="3"/>
      <c r="BC70" s="3"/>
      <c r="BD70" s="3"/>
      <c r="BE70" s="3"/>
      <c r="BF70" s="3"/>
      <c r="BG70" s="2" t="s">
        <v>215</v>
      </c>
    </row>
    <row r="71" spans="1:62">
      <c r="A71" s="1" t="s">
        <v>734</v>
      </c>
      <c r="B71" s="1">
        <v>2017</v>
      </c>
      <c r="C71" s="1">
        <v>2.1669999999999998</v>
      </c>
      <c r="D71" s="20">
        <v>644000</v>
      </c>
      <c r="E71" s="17">
        <v>3200000</v>
      </c>
      <c r="F71" s="1">
        <v>403</v>
      </c>
      <c r="G71" s="31">
        <v>44</v>
      </c>
      <c r="H71" s="38">
        <v>0.23964497000000001</v>
      </c>
      <c r="I71" s="1">
        <v>179</v>
      </c>
      <c r="J71" s="1">
        <v>46</v>
      </c>
      <c r="K71" s="1">
        <v>192</v>
      </c>
      <c r="L71" s="1">
        <v>1506</v>
      </c>
      <c r="M71" s="1">
        <v>126</v>
      </c>
      <c r="N71" s="1">
        <v>375</v>
      </c>
      <c r="O71" s="1">
        <v>75</v>
      </c>
      <c r="P71" s="1">
        <v>11</v>
      </c>
      <c r="Q71" s="1">
        <v>37</v>
      </c>
      <c r="R71" s="29">
        <f t="shared" si="27"/>
        <v>7.9</v>
      </c>
      <c r="S71" s="13">
        <f t="shared" si="28"/>
        <v>1</v>
      </c>
      <c r="T71" s="3">
        <v>110</v>
      </c>
      <c r="U71" s="31">
        <v>44</v>
      </c>
      <c r="V71" s="4">
        <v>0.23863635999999999</v>
      </c>
      <c r="W71" s="3">
        <v>52</v>
      </c>
      <c r="X71" s="3">
        <v>12</v>
      </c>
      <c r="Y71" s="3">
        <v>43</v>
      </c>
      <c r="Z71" s="3">
        <v>385</v>
      </c>
      <c r="AA71" s="3">
        <v>29</v>
      </c>
      <c r="AB71" s="3">
        <v>91</v>
      </c>
      <c r="AC71" s="3">
        <v>21</v>
      </c>
      <c r="AD71" s="3">
        <v>2</v>
      </c>
      <c r="AE71" s="3">
        <v>10</v>
      </c>
      <c r="AF71" s="49">
        <f t="shared" si="26"/>
        <v>1.7037399999999998</v>
      </c>
      <c r="AG71" s="13">
        <f t="shared" si="29"/>
        <v>0</v>
      </c>
      <c r="AH71" s="54">
        <v>8.36</v>
      </c>
      <c r="AI71" s="15">
        <v>7.3955802999999998</v>
      </c>
      <c r="AJ71" s="15">
        <v>1.91</v>
      </c>
      <c r="AK71" s="55">
        <v>1.4974799999999999</v>
      </c>
      <c r="AL71" s="1">
        <v>403</v>
      </c>
      <c r="AM71" s="3">
        <v>110</v>
      </c>
      <c r="AN71" s="1">
        <v>44</v>
      </c>
      <c r="AO71" s="3">
        <v>52</v>
      </c>
      <c r="AP71" s="3">
        <v>12</v>
      </c>
      <c r="AQ71" s="3">
        <v>43</v>
      </c>
      <c r="AR71" s="3">
        <v>385</v>
      </c>
      <c r="AS71" s="3">
        <v>29</v>
      </c>
      <c r="AT71" s="3">
        <v>91</v>
      </c>
      <c r="AU71" s="3">
        <v>21</v>
      </c>
      <c r="AV71" s="3">
        <v>2</v>
      </c>
      <c r="AW71" s="3">
        <v>10</v>
      </c>
      <c r="AX71" s="3"/>
      <c r="AY71" s="3"/>
      <c r="AZ71" s="3"/>
      <c r="BA71" s="3"/>
      <c r="BB71" s="3"/>
      <c r="BC71" s="3"/>
      <c r="BD71" s="3"/>
      <c r="BE71" s="3"/>
      <c r="BF71" s="3"/>
      <c r="BG71" s="2" t="s">
        <v>735</v>
      </c>
      <c r="BH71" s="1" t="s">
        <v>736</v>
      </c>
      <c r="BI71" s="1" t="s">
        <v>737</v>
      </c>
    </row>
    <row r="72" spans="1:62">
      <c r="A72" s="1" t="s">
        <v>429</v>
      </c>
      <c r="B72" s="1">
        <v>2012</v>
      </c>
      <c r="C72" s="1">
        <v>3.028</v>
      </c>
      <c r="D72" s="20">
        <v>518000</v>
      </c>
      <c r="E72" s="17">
        <v>3150000</v>
      </c>
      <c r="F72" s="1">
        <v>328</v>
      </c>
      <c r="G72" s="31">
        <v>154</v>
      </c>
      <c r="H72" s="38">
        <v>0.29592760000000001</v>
      </c>
      <c r="I72" s="1">
        <v>142</v>
      </c>
      <c r="J72" s="1">
        <v>35</v>
      </c>
      <c r="K72" s="1">
        <v>177</v>
      </c>
      <c r="L72" s="1">
        <v>1234</v>
      </c>
      <c r="M72" s="1">
        <v>104</v>
      </c>
      <c r="N72" s="1">
        <v>263</v>
      </c>
      <c r="O72" s="1">
        <v>55</v>
      </c>
      <c r="P72" s="1">
        <v>5</v>
      </c>
      <c r="Q72" s="1">
        <v>-4</v>
      </c>
      <c r="R72" s="29">
        <f t="shared" si="27"/>
        <v>6.8</v>
      </c>
      <c r="S72" s="13">
        <f t="shared" si="28"/>
        <v>1</v>
      </c>
      <c r="T72" s="3">
        <v>144</v>
      </c>
      <c r="U72" s="31">
        <v>0</v>
      </c>
      <c r="V72" s="4">
        <v>0.29341316000000001</v>
      </c>
      <c r="W72" s="3">
        <v>70</v>
      </c>
      <c r="X72" s="3">
        <v>20</v>
      </c>
      <c r="Y72" s="3">
        <v>79</v>
      </c>
      <c r="Z72" s="3">
        <v>567</v>
      </c>
      <c r="AA72" s="3">
        <v>57</v>
      </c>
      <c r="AB72" s="3">
        <v>122</v>
      </c>
      <c r="AC72" s="3">
        <v>25</v>
      </c>
      <c r="AD72" s="3">
        <v>3</v>
      </c>
      <c r="AE72" s="3">
        <v>2</v>
      </c>
      <c r="AF72" s="49">
        <f t="shared" si="26"/>
        <v>3.76084</v>
      </c>
      <c r="AG72" s="13">
        <f t="shared" si="29"/>
        <v>1</v>
      </c>
      <c r="AH72" s="54">
        <v>6.31</v>
      </c>
      <c r="AI72" s="15">
        <v>7.263433</v>
      </c>
      <c r="AJ72" s="15">
        <v>3.78</v>
      </c>
      <c r="AK72" s="55">
        <v>3.7416800000000001</v>
      </c>
      <c r="AL72" s="1">
        <v>328</v>
      </c>
      <c r="AM72" s="3">
        <v>144</v>
      </c>
      <c r="AN72" s="1">
        <v>0</v>
      </c>
      <c r="AO72" s="3">
        <v>70</v>
      </c>
      <c r="AP72" s="3">
        <v>20</v>
      </c>
      <c r="AQ72" s="3">
        <v>79</v>
      </c>
      <c r="AR72" s="3">
        <v>567</v>
      </c>
      <c r="AS72" s="3">
        <v>57</v>
      </c>
      <c r="AT72" s="3">
        <v>122</v>
      </c>
      <c r="AU72" s="3">
        <v>25</v>
      </c>
      <c r="AV72" s="3">
        <v>3</v>
      </c>
      <c r="AW72" s="3">
        <v>2</v>
      </c>
      <c r="AX72" s="3"/>
      <c r="AY72" s="3"/>
      <c r="AZ72" s="3"/>
      <c r="BA72" s="3"/>
      <c r="BB72" s="3"/>
      <c r="BC72" s="3"/>
      <c r="BD72" s="3"/>
      <c r="BE72" s="3"/>
      <c r="BF72" s="3"/>
      <c r="BG72" s="2" t="s">
        <v>104</v>
      </c>
      <c r="BH72" s="1" t="s">
        <v>430</v>
      </c>
    </row>
    <row r="73" spans="1:62">
      <c r="A73" s="1" t="s">
        <v>704</v>
      </c>
      <c r="B73" s="1">
        <v>2020</v>
      </c>
      <c r="C73" s="1">
        <v>3.08</v>
      </c>
      <c r="D73" s="20">
        <v>605000</v>
      </c>
      <c r="E73" s="17">
        <v>3150000</v>
      </c>
      <c r="F73" s="1">
        <f>ROUND(AL73-AM73+(AM73/$BL$2),0)</f>
        <v>395</v>
      </c>
      <c r="G73" s="31">
        <v>129</v>
      </c>
      <c r="H73" s="38">
        <v>0.28008997000000002</v>
      </c>
      <c r="I73" s="3">
        <f t="shared" ref="I73:Q73" si="30">AX73-AO73+W73</f>
        <v>182.9000729000729</v>
      </c>
      <c r="J73" s="3">
        <f t="shared" si="30"/>
        <v>62.400032400032401</v>
      </c>
      <c r="K73" s="3">
        <f t="shared" si="30"/>
        <v>158.1000621000621</v>
      </c>
      <c r="L73" s="3">
        <f t="shared" si="30"/>
        <v>1349.1004941004942</v>
      </c>
      <c r="M73" s="3">
        <f t="shared" si="30"/>
        <v>177.6000756000756</v>
      </c>
      <c r="N73" s="3">
        <f t="shared" si="30"/>
        <v>254.20012420012421</v>
      </c>
      <c r="O73" s="3">
        <f t="shared" si="30"/>
        <v>58.9000189000189</v>
      </c>
      <c r="P73" s="3">
        <f t="shared" si="30"/>
        <v>3.7000027000027003</v>
      </c>
      <c r="Q73" s="3">
        <f t="shared" si="30"/>
        <v>-19.299997299997301</v>
      </c>
      <c r="R73" s="29">
        <f t="shared" si="27"/>
        <v>3.1</v>
      </c>
      <c r="S73" s="13">
        <f t="shared" si="28"/>
        <v>0</v>
      </c>
      <c r="T73" s="3">
        <v>54</v>
      </c>
      <c r="U73" s="70">
        <v>0</v>
      </c>
      <c r="V73" s="4">
        <v>0.25503355</v>
      </c>
      <c r="W73" s="3">
        <f t="shared" ref="W73:AE73" si="31">AO73/$BL$2</f>
        <v>72.9000729000729</v>
      </c>
      <c r="X73" s="3">
        <f t="shared" si="31"/>
        <v>32.400032400032401</v>
      </c>
      <c r="Y73" s="3">
        <f t="shared" si="31"/>
        <v>62.100062100062104</v>
      </c>
      <c r="Z73" s="3">
        <f t="shared" si="31"/>
        <v>494.10049410049413</v>
      </c>
      <c r="AA73" s="3">
        <f t="shared" si="31"/>
        <v>75.600075600075598</v>
      </c>
      <c r="AB73" s="3">
        <f t="shared" si="31"/>
        <v>124.20012420012421</v>
      </c>
      <c r="AC73" s="3">
        <f t="shared" si="31"/>
        <v>18.9000189000189</v>
      </c>
      <c r="AD73" s="3">
        <f t="shared" si="31"/>
        <v>2.7000027000027003</v>
      </c>
      <c r="AE73" s="3">
        <f t="shared" si="31"/>
        <v>2.7000027000027003</v>
      </c>
      <c r="AF73" s="49">
        <f>AVERAGE(AJ73,AK73)/$BL$2</f>
        <v>3.7899667899667904</v>
      </c>
      <c r="AG73" s="13">
        <f t="shared" si="29"/>
        <v>0</v>
      </c>
      <c r="AH73" s="54">
        <v>2.46</v>
      </c>
      <c r="AI73" s="15">
        <v>3.8139110000000001</v>
      </c>
      <c r="AJ73" s="15">
        <v>1.32</v>
      </c>
      <c r="AK73" s="55">
        <v>1.4873799999999999</v>
      </c>
      <c r="AL73" s="1">
        <v>303</v>
      </c>
      <c r="AM73" s="3">
        <v>54</v>
      </c>
      <c r="AN73" s="11">
        <v>0</v>
      </c>
      <c r="AO73" s="3">
        <v>27</v>
      </c>
      <c r="AP73" s="3">
        <v>12</v>
      </c>
      <c r="AQ73" s="3">
        <v>23</v>
      </c>
      <c r="AR73" s="3">
        <v>183</v>
      </c>
      <c r="AS73" s="3">
        <v>28</v>
      </c>
      <c r="AT73" s="3">
        <v>46</v>
      </c>
      <c r="AU73" s="3">
        <v>7</v>
      </c>
      <c r="AV73" s="3">
        <v>1</v>
      </c>
      <c r="AW73" s="3">
        <v>1</v>
      </c>
      <c r="AX73" s="1">
        <v>137</v>
      </c>
      <c r="AY73" s="1">
        <v>42</v>
      </c>
      <c r="AZ73" s="1">
        <v>119</v>
      </c>
      <c r="BA73" s="1">
        <v>1038</v>
      </c>
      <c r="BB73" s="1">
        <v>130</v>
      </c>
      <c r="BC73" s="1">
        <v>176</v>
      </c>
      <c r="BD73" s="1">
        <v>47</v>
      </c>
      <c r="BE73" s="1">
        <v>2</v>
      </c>
      <c r="BF73" s="1">
        <v>-21</v>
      </c>
    </row>
    <row r="74" spans="1:62">
      <c r="A74" s="1" t="s">
        <v>857</v>
      </c>
      <c r="B74" s="1">
        <v>2019</v>
      </c>
      <c r="C74" s="1">
        <v>3.0470000000000002</v>
      </c>
      <c r="D74" s="20">
        <v>585000</v>
      </c>
      <c r="E74" s="17">
        <v>3150000</v>
      </c>
      <c r="F74" s="1">
        <v>445</v>
      </c>
      <c r="G74" s="31">
        <v>48</v>
      </c>
      <c r="H74" s="38">
        <v>0.24524715999999999</v>
      </c>
      <c r="I74" s="1">
        <v>207</v>
      </c>
      <c r="J74" s="1">
        <v>40</v>
      </c>
      <c r="K74" s="1">
        <v>192</v>
      </c>
      <c r="L74" s="1">
        <v>1774</v>
      </c>
      <c r="M74" s="1">
        <v>167</v>
      </c>
      <c r="N74" s="1">
        <v>400</v>
      </c>
      <c r="O74" s="1">
        <v>81</v>
      </c>
      <c r="P74" s="1">
        <v>26</v>
      </c>
      <c r="Q74" s="1">
        <v>8</v>
      </c>
      <c r="R74" s="29">
        <f t="shared" si="27"/>
        <v>4.2</v>
      </c>
      <c r="S74" s="13">
        <f t="shared" si="28"/>
        <v>0</v>
      </c>
      <c r="T74" s="3">
        <v>127</v>
      </c>
      <c r="U74" s="31">
        <v>33</v>
      </c>
      <c r="V74" s="4">
        <v>0.25051760000000001</v>
      </c>
      <c r="W74" s="3">
        <v>77</v>
      </c>
      <c r="X74" s="3">
        <v>17</v>
      </c>
      <c r="Y74" s="3">
        <v>65</v>
      </c>
      <c r="Z74" s="3">
        <v>545</v>
      </c>
      <c r="AA74" s="3">
        <v>51</v>
      </c>
      <c r="AB74" s="3">
        <v>124</v>
      </c>
      <c r="AC74" s="3">
        <v>26</v>
      </c>
      <c r="AD74" s="3">
        <v>10</v>
      </c>
      <c r="AE74" s="3">
        <v>2</v>
      </c>
      <c r="AF74" s="49">
        <f t="shared" ref="AF74:AF93" si="32">AVERAGE(AJ74,AK74)</f>
        <v>1.493935</v>
      </c>
      <c r="AG74" s="13">
        <f t="shared" si="29"/>
        <v>0</v>
      </c>
      <c r="AH74" s="54">
        <v>4.63</v>
      </c>
      <c r="AI74" s="15">
        <v>3.861491</v>
      </c>
      <c r="AJ74" s="15">
        <v>1.52</v>
      </c>
      <c r="AK74" s="55">
        <v>1.46787</v>
      </c>
      <c r="AL74" s="1">
        <v>445</v>
      </c>
      <c r="AM74" s="3">
        <v>127</v>
      </c>
      <c r="AN74" s="1">
        <v>33</v>
      </c>
      <c r="AO74" s="3">
        <v>77</v>
      </c>
      <c r="AP74" s="3">
        <v>17</v>
      </c>
      <c r="AQ74" s="3">
        <v>65</v>
      </c>
      <c r="AR74" s="3">
        <v>545</v>
      </c>
      <c r="AS74" s="3">
        <v>51</v>
      </c>
      <c r="AT74" s="3">
        <v>124</v>
      </c>
      <c r="AU74" s="3">
        <v>26</v>
      </c>
      <c r="AV74" s="3">
        <v>10</v>
      </c>
      <c r="AW74" s="3">
        <v>2</v>
      </c>
      <c r="AX74" s="3"/>
      <c r="AY74" s="3"/>
      <c r="AZ74" s="3"/>
      <c r="BA74" s="3"/>
      <c r="BB74" s="3"/>
      <c r="BC74" s="3"/>
      <c r="BD74" s="3"/>
      <c r="BE74" s="3"/>
      <c r="BF74" s="3"/>
      <c r="BG74" s="2" t="s">
        <v>83</v>
      </c>
      <c r="BH74" s="1" t="s">
        <v>858</v>
      </c>
    </row>
    <row r="75" spans="1:62">
      <c r="A75" s="1" t="s">
        <v>374</v>
      </c>
      <c r="B75" s="1">
        <v>2012</v>
      </c>
      <c r="C75" s="1">
        <v>2.1680000000000001</v>
      </c>
      <c r="D75" s="20">
        <v>506690</v>
      </c>
      <c r="E75" s="17">
        <v>3125000</v>
      </c>
      <c r="F75" s="1">
        <v>339</v>
      </c>
      <c r="G75" s="31">
        <v>141</v>
      </c>
      <c r="H75" s="38">
        <v>0.25192144999999999</v>
      </c>
      <c r="I75" s="1">
        <v>159</v>
      </c>
      <c r="J75" s="1">
        <v>58</v>
      </c>
      <c r="K75" s="1">
        <v>186</v>
      </c>
      <c r="L75" s="1">
        <v>1334</v>
      </c>
      <c r="M75" s="1">
        <v>150</v>
      </c>
      <c r="N75" s="1">
        <v>310</v>
      </c>
      <c r="O75" s="1">
        <v>67</v>
      </c>
      <c r="P75" s="1">
        <v>3</v>
      </c>
      <c r="Q75" s="1">
        <v>11</v>
      </c>
      <c r="R75" s="29">
        <f t="shared" si="27"/>
        <v>5.3</v>
      </c>
      <c r="S75" s="13">
        <f t="shared" si="28"/>
        <v>0</v>
      </c>
      <c r="T75" s="3">
        <v>156</v>
      </c>
      <c r="U75" s="31">
        <v>0</v>
      </c>
      <c r="V75" s="4">
        <v>0.22736031000000001</v>
      </c>
      <c r="W75" s="3">
        <v>66</v>
      </c>
      <c r="X75" s="3">
        <v>32</v>
      </c>
      <c r="Y75" s="3">
        <v>90</v>
      </c>
      <c r="Z75" s="3">
        <v>584</v>
      </c>
      <c r="AA75" s="3">
        <v>61</v>
      </c>
      <c r="AB75" s="3">
        <v>141</v>
      </c>
      <c r="AC75" s="3">
        <v>26</v>
      </c>
      <c r="AD75" s="3">
        <v>0</v>
      </c>
      <c r="AE75" s="3">
        <v>-3</v>
      </c>
      <c r="AF75" s="49">
        <f t="shared" si="32"/>
        <v>0.982707</v>
      </c>
      <c r="AG75" s="13">
        <f t="shared" si="29"/>
        <v>0</v>
      </c>
      <c r="AH75" s="54">
        <v>5.55</v>
      </c>
      <c r="AI75" s="15">
        <v>5.1259540000000001</v>
      </c>
      <c r="AJ75" s="15">
        <v>1</v>
      </c>
      <c r="AK75" s="55">
        <v>0.96541399999999999</v>
      </c>
      <c r="AL75" s="1">
        <v>339</v>
      </c>
      <c r="AM75" s="3">
        <v>156</v>
      </c>
      <c r="AN75" s="1">
        <v>0</v>
      </c>
      <c r="AO75" s="3">
        <v>66</v>
      </c>
      <c r="AP75" s="3">
        <v>32</v>
      </c>
      <c r="AQ75" s="3">
        <v>90</v>
      </c>
      <c r="AR75" s="3">
        <v>584</v>
      </c>
      <c r="AS75" s="3">
        <v>61</v>
      </c>
      <c r="AT75" s="3">
        <v>141</v>
      </c>
      <c r="AU75" s="3">
        <v>26</v>
      </c>
      <c r="AV75" s="3">
        <v>0</v>
      </c>
      <c r="AW75" s="3">
        <v>-3</v>
      </c>
      <c r="AX75" s="3"/>
      <c r="AY75" s="3"/>
      <c r="AZ75" s="3"/>
      <c r="BA75" s="3"/>
      <c r="BB75" s="3"/>
      <c r="BC75" s="3"/>
      <c r="BD75" s="3"/>
      <c r="BE75" s="3"/>
      <c r="BF75" s="3"/>
      <c r="BI75" s="1" t="s">
        <v>375</v>
      </c>
    </row>
    <row r="76" spans="1:62">
      <c r="A76" s="1" t="s">
        <v>633</v>
      </c>
      <c r="B76" s="1">
        <v>2017</v>
      </c>
      <c r="C76" s="1">
        <v>3.1179999999999999</v>
      </c>
      <c r="D76" s="20">
        <v>545000</v>
      </c>
      <c r="E76" s="17">
        <v>3125000</v>
      </c>
      <c r="F76" s="1">
        <v>484</v>
      </c>
      <c r="G76" s="31">
        <v>82</v>
      </c>
      <c r="H76" s="38">
        <v>0.24631937000000001</v>
      </c>
      <c r="I76" s="1">
        <v>227</v>
      </c>
      <c r="J76" s="1">
        <v>60</v>
      </c>
      <c r="K76" s="1">
        <v>195</v>
      </c>
      <c r="L76" s="1">
        <v>1934</v>
      </c>
      <c r="M76" s="1">
        <v>153</v>
      </c>
      <c r="N76" s="1">
        <v>448</v>
      </c>
      <c r="O76" s="1">
        <v>83</v>
      </c>
      <c r="P76" s="1">
        <v>38</v>
      </c>
      <c r="Q76" s="1">
        <v>-8</v>
      </c>
      <c r="R76" s="29">
        <f t="shared" si="27"/>
        <v>7.1</v>
      </c>
      <c r="S76" s="13">
        <f t="shared" si="28"/>
        <v>0</v>
      </c>
      <c r="T76" s="3">
        <v>85</v>
      </c>
      <c r="U76" s="31">
        <v>82</v>
      </c>
      <c r="V76" s="4">
        <v>0.24853802</v>
      </c>
      <c r="W76" s="3">
        <v>53</v>
      </c>
      <c r="X76" s="3">
        <v>10</v>
      </c>
      <c r="Y76" s="3">
        <v>40</v>
      </c>
      <c r="Z76" s="3">
        <v>386</v>
      </c>
      <c r="AA76" s="3">
        <v>38</v>
      </c>
      <c r="AB76" s="3">
        <v>85</v>
      </c>
      <c r="AC76" s="3">
        <v>19</v>
      </c>
      <c r="AD76" s="3">
        <v>12</v>
      </c>
      <c r="AE76" s="3">
        <v>-3</v>
      </c>
      <c r="AF76" s="49">
        <f t="shared" si="32"/>
        <v>1.7134849999999999</v>
      </c>
      <c r="AG76" s="13">
        <f t="shared" si="29"/>
        <v>0</v>
      </c>
      <c r="AH76" s="54">
        <v>8.26</v>
      </c>
      <c r="AI76" s="15">
        <v>5.9541680000000001</v>
      </c>
      <c r="AJ76" s="15">
        <v>1.71</v>
      </c>
      <c r="AK76" s="55">
        <v>1.7169700000000001</v>
      </c>
      <c r="AL76" s="1">
        <v>484</v>
      </c>
      <c r="AM76" s="3">
        <v>85</v>
      </c>
      <c r="AN76" s="1">
        <v>82</v>
      </c>
      <c r="AO76" s="3">
        <v>53</v>
      </c>
      <c r="AP76" s="3">
        <v>10</v>
      </c>
      <c r="AQ76" s="3">
        <v>40</v>
      </c>
      <c r="AR76" s="3">
        <v>386</v>
      </c>
      <c r="AS76" s="3">
        <v>38</v>
      </c>
      <c r="AT76" s="3">
        <v>85</v>
      </c>
      <c r="AU76" s="3">
        <v>19</v>
      </c>
      <c r="AV76" s="3">
        <v>12</v>
      </c>
      <c r="AW76" s="3">
        <v>-3</v>
      </c>
      <c r="AX76" s="3"/>
      <c r="AY76" s="3"/>
      <c r="AZ76" s="3"/>
      <c r="BA76" s="3"/>
      <c r="BB76" s="3"/>
      <c r="BC76" s="3"/>
      <c r="BD76" s="3"/>
      <c r="BE76" s="3"/>
      <c r="BF76" s="3"/>
    </row>
    <row r="77" spans="1:62">
      <c r="A77" s="1" t="s">
        <v>885</v>
      </c>
      <c r="B77" s="1">
        <v>2018</v>
      </c>
      <c r="C77" s="1">
        <v>2.1520000000000001</v>
      </c>
      <c r="D77" s="20">
        <v>587500</v>
      </c>
      <c r="E77" s="17">
        <v>3125000</v>
      </c>
      <c r="F77" s="1">
        <v>419</v>
      </c>
      <c r="G77" s="31">
        <v>0</v>
      </c>
      <c r="H77" s="38">
        <v>0.23305671</v>
      </c>
      <c r="I77" s="1">
        <v>199</v>
      </c>
      <c r="J77" s="1">
        <v>56</v>
      </c>
      <c r="K77" s="1">
        <v>190</v>
      </c>
      <c r="L77" s="1">
        <v>1633</v>
      </c>
      <c r="M77" s="1">
        <v>160</v>
      </c>
      <c r="N77" s="1">
        <v>306</v>
      </c>
      <c r="O77" s="1">
        <v>82</v>
      </c>
      <c r="P77" s="1">
        <v>16</v>
      </c>
      <c r="Q77" s="1">
        <v>26</v>
      </c>
      <c r="R77" s="29">
        <f t="shared" si="27"/>
        <v>6.4</v>
      </c>
      <c r="S77" s="13">
        <f t="shared" si="28"/>
        <v>0</v>
      </c>
      <c r="T77" s="3">
        <v>156</v>
      </c>
      <c r="U77" s="31">
        <v>0</v>
      </c>
      <c r="V77" s="4">
        <v>0.2236842</v>
      </c>
      <c r="W77" s="3">
        <v>80</v>
      </c>
      <c r="X77" s="3">
        <v>20</v>
      </c>
      <c r="Y77" s="3">
        <v>58</v>
      </c>
      <c r="Z77" s="3">
        <v>611</v>
      </c>
      <c r="AA77" s="3">
        <v>71</v>
      </c>
      <c r="AB77" s="3">
        <v>96</v>
      </c>
      <c r="AC77" s="3">
        <v>30</v>
      </c>
      <c r="AD77" s="3">
        <v>4</v>
      </c>
      <c r="AE77" s="3">
        <v>13</v>
      </c>
      <c r="AF77" s="49">
        <f t="shared" si="32"/>
        <v>2.9390000000000001</v>
      </c>
      <c r="AG77" s="13">
        <f t="shared" si="29"/>
        <v>0</v>
      </c>
      <c r="AH77" s="54">
        <v>7.4300002999999997</v>
      </c>
      <c r="AI77" s="15">
        <v>5.3488173000000003</v>
      </c>
      <c r="AJ77" s="15">
        <v>3.19</v>
      </c>
      <c r="AK77" s="55">
        <v>2.6880000000000002</v>
      </c>
      <c r="AL77" s="1">
        <v>419</v>
      </c>
      <c r="AM77" s="3">
        <v>156</v>
      </c>
      <c r="AN77" s="1">
        <v>0</v>
      </c>
      <c r="AO77" s="3">
        <v>80</v>
      </c>
      <c r="AP77" s="3">
        <v>20</v>
      </c>
      <c r="AQ77" s="3">
        <v>58</v>
      </c>
      <c r="AR77" s="3">
        <v>611</v>
      </c>
      <c r="AS77" s="3">
        <v>71</v>
      </c>
      <c r="AT77" s="3">
        <v>96</v>
      </c>
      <c r="AU77" s="3">
        <v>30</v>
      </c>
      <c r="AV77" s="3">
        <v>4</v>
      </c>
      <c r="AW77" s="3">
        <v>13</v>
      </c>
      <c r="AX77" s="3"/>
      <c r="AY77" s="3"/>
      <c r="AZ77" s="3"/>
      <c r="BA77" s="3"/>
      <c r="BB77" s="3"/>
      <c r="BC77" s="3"/>
      <c r="BD77" s="3"/>
      <c r="BE77" s="3"/>
      <c r="BF77" s="3"/>
      <c r="BG77" s="2" t="s">
        <v>601</v>
      </c>
      <c r="BH77" s="1" t="s">
        <v>263</v>
      </c>
      <c r="BI77" s="1" t="s">
        <v>602</v>
      </c>
    </row>
    <row r="78" spans="1:62">
      <c r="A78" s="1" t="s">
        <v>54</v>
      </c>
      <c r="B78" s="1">
        <v>2014</v>
      </c>
      <c r="C78" s="1">
        <v>3.101</v>
      </c>
      <c r="D78" s="20">
        <v>517000</v>
      </c>
      <c r="E78" s="17">
        <v>3100000</v>
      </c>
      <c r="F78" s="1">
        <v>474</v>
      </c>
      <c r="G78" s="31">
        <v>39</v>
      </c>
      <c r="H78" s="38">
        <v>0.24845418</v>
      </c>
      <c r="I78" s="1">
        <v>280</v>
      </c>
      <c r="J78" s="1">
        <v>47</v>
      </c>
      <c r="K78" s="1">
        <v>164</v>
      </c>
      <c r="L78" s="1">
        <v>2018</v>
      </c>
      <c r="M78" s="1">
        <v>190</v>
      </c>
      <c r="N78" s="1">
        <v>406</v>
      </c>
      <c r="O78" s="1">
        <v>90</v>
      </c>
      <c r="P78" s="1">
        <v>88</v>
      </c>
      <c r="Q78" s="1">
        <v>10</v>
      </c>
      <c r="R78" s="29">
        <f t="shared" si="27"/>
        <v>11.8</v>
      </c>
      <c r="S78" s="13">
        <f t="shared" si="28"/>
        <v>0</v>
      </c>
      <c r="T78" s="3">
        <v>123</v>
      </c>
      <c r="U78" s="31">
        <v>0</v>
      </c>
      <c r="V78" s="4">
        <v>0.24425886999999999</v>
      </c>
      <c r="W78" s="3">
        <v>64</v>
      </c>
      <c r="X78" s="3">
        <v>10</v>
      </c>
      <c r="Y78" s="3">
        <v>36</v>
      </c>
      <c r="Z78" s="3">
        <v>542</v>
      </c>
      <c r="AA78" s="3">
        <v>47</v>
      </c>
      <c r="AB78" s="3">
        <v>108</v>
      </c>
      <c r="AC78" s="3">
        <v>30</v>
      </c>
      <c r="AD78" s="3">
        <v>15</v>
      </c>
      <c r="AE78" s="3">
        <v>3</v>
      </c>
      <c r="AF78" s="49">
        <f t="shared" si="32"/>
        <v>2.9723199999999999</v>
      </c>
      <c r="AG78" s="13">
        <f t="shared" si="29"/>
        <v>0</v>
      </c>
      <c r="AH78" s="54">
        <v>12.03</v>
      </c>
      <c r="AI78" s="15">
        <v>11.526249</v>
      </c>
      <c r="AJ78" s="15">
        <v>3.21</v>
      </c>
      <c r="AK78" s="55">
        <v>2.7346400000000002</v>
      </c>
      <c r="AL78" s="1">
        <v>474</v>
      </c>
      <c r="AM78" s="3">
        <v>123</v>
      </c>
      <c r="AN78" s="1">
        <v>0</v>
      </c>
      <c r="AO78" s="3">
        <v>64</v>
      </c>
      <c r="AP78" s="3">
        <v>10</v>
      </c>
      <c r="AQ78" s="3">
        <v>36</v>
      </c>
      <c r="AR78" s="3">
        <v>542</v>
      </c>
      <c r="AS78" s="3">
        <v>47</v>
      </c>
      <c r="AT78" s="3">
        <v>108</v>
      </c>
      <c r="AU78" s="3">
        <v>30</v>
      </c>
      <c r="AV78" s="3">
        <v>15</v>
      </c>
      <c r="AW78" s="3">
        <v>3</v>
      </c>
      <c r="AX78" s="3"/>
      <c r="AY78" s="3"/>
      <c r="AZ78" s="3"/>
      <c r="BA78" s="3"/>
      <c r="BB78" s="3"/>
      <c r="BC78" s="3"/>
      <c r="BD78" s="3"/>
      <c r="BE78" s="3"/>
      <c r="BF78" s="3"/>
      <c r="BG78" s="2" t="s">
        <v>55</v>
      </c>
      <c r="BH78" s="1" t="s">
        <v>56</v>
      </c>
      <c r="BI78" s="1" t="s">
        <v>57</v>
      </c>
      <c r="BJ78" s="1" t="s">
        <v>58</v>
      </c>
    </row>
    <row r="79" spans="1:62">
      <c r="A79" s="1" t="s">
        <v>516</v>
      </c>
      <c r="B79" s="1">
        <v>2016</v>
      </c>
      <c r="C79" s="1">
        <v>3.101</v>
      </c>
      <c r="D79" s="20">
        <v>522900</v>
      </c>
      <c r="E79" s="17">
        <v>3025000</v>
      </c>
      <c r="F79" s="1">
        <v>413</v>
      </c>
      <c r="G79" s="31">
        <v>99</v>
      </c>
      <c r="H79" s="38">
        <v>0.27859237999999997</v>
      </c>
      <c r="I79" s="1">
        <v>193</v>
      </c>
      <c r="J79" s="1">
        <v>63</v>
      </c>
      <c r="K79" s="1">
        <v>194</v>
      </c>
      <c r="L79" s="1">
        <v>1473</v>
      </c>
      <c r="M79" s="1">
        <v>96</v>
      </c>
      <c r="N79" s="1">
        <v>332</v>
      </c>
      <c r="O79" s="1">
        <v>94</v>
      </c>
      <c r="P79" s="1">
        <v>10</v>
      </c>
      <c r="Q79" s="1">
        <v>-9</v>
      </c>
      <c r="R79" s="29">
        <f t="shared" si="27"/>
        <v>5.6</v>
      </c>
      <c r="S79" s="13">
        <f t="shared" si="28"/>
        <v>0</v>
      </c>
      <c r="T79" s="3">
        <v>148</v>
      </c>
      <c r="U79" s="31">
        <v>0</v>
      </c>
      <c r="V79" s="4">
        <v>0.24509803999999999</v>
      </c>
      <c r="W79" s="3">
        <v>57</v>
      </c>
      <c r="X79" s="3">
        <v>24</v>
      </c>
      <c r="Y79" s="3">
        <v>70</v>
      </c>
      <c r="Z79" s="3">
        <v>548</v>
      </c>
      <c r="AA79" s="3">
        <v>33</v>
      </c>
      <c r="AB79" s="3">
        <v>134</v>
      </c>
      <c r="AC79" s="3">
        <v>36</v>
      </c>
      <c r="AD79" s="3">
        <v>0</v>
      </c>
      <c r="AE79" s="3">
        <v>3</v>
      </c>
      <c r="AF79" s="49">
        <f t="shared" si="32"/>
        <v>1.368455</v>
      </c>
      <c r="AG79" s="13">
        <f t="shared" si="29"/>
        <v>0</v>
      </c>
      <c r="AH79" s="54">
        <v>6.01</v>
      </c>
      <c r="AI79" s="15">
        <v>5.1849449999999999</v>
      </c>
      <c r="AJ79" s="15">
        <v>1.62</v>
      </c>
      <c r="AK79" s="55">
        <v>1.1169100000000001</v>
      </c>
      <c r="AL79" s="1">
        <v>413</v>
      </c>
      <c r="AM79" s="3">
        <v>148</v>
      </c>
      <c r="AN79" s="1">
        <v>0</v>
      </c>
      <c r="AO79" s="3">
        <v>57</v>
      </c>
      <c r="AP79" s="3">
        <v>24</v>
      </c>
      <c r="AQ79" s="3">
        <v>70</v>
      </c>
      <c r="AR79" s="3">
        <v>548</v>
      </c>
      <c r="AS79" s="3">
        <v>33</v>
      </c>
      <c r="AT79" s="3">
        <v>134</v>
      </c>
      <c r="AU79" s="3">
        <v>36</v>
      </c>
      <c r="AV79" s="3">
        <v>0</v>
      </c>
      <c r="AW79" s="3">
        <v>3</v>
      </c>
      <c r="AX79" s="3"/>
      <c r="AY79" s="3"/>
      <c r="AZ79" s="3"/>
      <c r="BA79" s="3"/>
      <c r="BB79" s="3"/>
      <c r="BC79" s="3"/>
      <c r="BD79" s="3"/>
      <c r="BE79" s="3"/>
      <c r="BF79" s="3"/>
    </row>
    <row r="80" spans="1:62">
      <c r="A80" s="1" t="s">
        <v>582</v>
      </c>
      <c r="B80" s="1">
        <v>2016</v>
      </c>
      <c r="C80" s="1">
        <v>3.0289999999999999</v>
      </c>
      <c r="D80" s="20">
        <v>536500</v>
      </c>
      <c r="E80" s="17">
        <v>3025000</v>
      </c>
      <c r="F80" s="1">
        <v>423</v>
      </c>
      <c r="G80" s="31">
        <v>51</v>
      </c>
      <c r="H80" s="38">
        <v>0.26472536000000002</v>
      </c>
      <c r="I80" s="1">
        <v>147</v>
      </c>
      <c r="J80" s="1">
        <v>44</v>
      </c>
      <c r="K80" s="1">
        <v>197</v>
      </c>
      <c r="L80" s="1">
        <v>1639</v>
      </c>
      <c r="M80" s="1">
        <v>103</v>
      </c>
      <c r="N80" s="1">
        <v>404</v>
      </c>
      <c r="O80" s="1">
        <v>89</v>
      </c>
      <c r="P80" s="1">
        <v>3</v>
      </c>
      <c r="Q80" s="1">
        <v>-26</v>
      </c>
      <c r="R80" s="29">
        <f t="shared" si="27"/>
        <v>3.2</v>
      </c>
      <c r="S80" s="13">
        <f t="shared" si="28"/>
        <v>0</v>
      </c>
      <c r="T80" s="3">
        <v>110</v>
      </c>
      <c r="U80" s="31">
        <v>51</v>
      </c>
      <c r="V80" s="4">
        <v>0.28467155</v>
      </c>
      <c r="W80" s="3">
        <v>54</v>
      </c>
      <c r="X80" s="3">
        <v>18</v>
      </c>
      <c r="Y80" s="3">
        <v>58</v>
      </c>
      <c r="Z80" s="3">
        <v>447</v>
      </c>
      <c r="AA80" s="3">
        <v>28</v>
      </c>
      <c r="AB80" s="3">
        <v>111</v>
      </c>
      <c r="AC80" s="3">
        <v>25</v>
      </c>
      <c r="AD80" s="3">
        <v>1</v>
      </c>
      <c r="AE80" s="3">
        <v>-4</v>
      </c>
      <c r="AF80" s="49">
        <f t="shared" si="32"/>
        <v>2.3514900000000001</v>
      </c>
      <c r="AG80" s="13">
        <f t="shared" si="29"/>
        <v>0</v>
      </c>
      <c r="AH80" s="54">
        <v>3.31</v>
      </c>
      <c r="AI80" s="15">
        <v>3.1543199999999998</v>
      </c>
      <c r="AJ80" s="15">
        <v>2.27</v>
      </c>
      <c r="AK80" s="55">
        <v>2.4329800000000001</v>
      </c>
      <c r="AL80" s="1">
        <v>423</v>
      </c>
      <c r="AM80" s="3">
        <v>110</v>
      </c>
      <c r="AN80" s="1">
        <v>51</v>
      </c>
      <c r="AO80" s="3">
        <v>54</v>
      </c>
      <c r="AP80" s="3">
        <v>18</v>
      </c>
      <c r="AQ80" s="3">
        <v>58</v>
      </c>
      <c r="AR80" s="3">
        <v>447</v>
      </c>
      <c r="AS80" s="3">
        <v>28</v>
      </c>
      <c r="AT80" s="3">
        <v>111</v>
      </c>
      <c r="AU80" s="3">
        <v>25</v>
      </c>
      <c r="AV80" s="3">
        <v>1</v>
      </c>
      <c r="AW80" s="3">
        <v>-4</v>
      </c>
      <c r="AX80" s="3"/>
      <c r="AY80" s="3"/>
      <c r="AZ80" s="3"/>
      <c r="BA80" s="3"/>
      <c r="BB80" s="3"/>
      <c r="BC80" s="3"/>
      <c r="BD80" s="3"/>
      <c r="BE80" s="3"/>
      <c r="BF80" s="3"/>
      <c r="BI80" s="1" t="s">
        <v>154</v>
      </c>
    </row>
    <row r="81" spans="1:62">
      <c r="A81" s="1" t="s">
        <v>750</v>
      </c>
      <c r="B81" s="1">
        <v>2019</v>
      </c>
      <c r="C81" s="1">
        <v>3.048</v>
      </c>
      <c r="D81" s="20">
        <v>590100</v>
      </c>
      <c r="E81" s="17">
        <v>3010000</v>
      </c>
      <c r="F81" s="1">
        <v>350</v>
      </c>
      <c r="G81" s="31">
        <v>181</v>
      </c>
      <c r="H81" s="38">
        <v>0.26742426000000002</v>
      </c>
      <c r="I81" s="1">
        <v>203</v>
      </c>
      <c r="J81" s="1">
        <v>62</v>
      </c>
      <c r="K81" s="1">
        <v>189</v>
      </c>
      <c r="L81" s="1">
        <v>1499</v>
      </c>
      <c r="M81" s="1">
        <v>143</v>
      </c>
      <c r="N81" s="1">
        <v>349</v>
      </c>
      <c r="O81" s="1">
        <v>78</v>
      </c>
      <c r="P81" s="1">
        <v>17</v>
      </c>
      <c r="Q81" s="1">
        <v>13</v>
      </c>
      <c r="R81" s="29">
        <f t="shared" si="27"/>
        <v>9.4</v>
      </c>
      <c r="S81" s="13">
        <f t="shared" si="28"/>
        <v>1</v>
      </c>
      <c r="T81" s="3">
        <v>63</v>
      </c>
      <c r="U81" s="31">
        <v>115</v>
      </c>
      <c r="V81" s="4">
        <v>0.21951219999999999</v>
      </c>
      <c r="W81" s="3">
        <v>46</v>
      </c>
      <c r="X81" s="3">
        <v>15</v>
      </c>
      <c r="Y81" s="3">
        <v>32</v>
      </c>
      <c r="Z81" s="3">
        <v>283</v>
      </c>
      <c r="AA81" s="3">
        <v>30</v>
      </c>
      <c r="AB81" s="3">
        <v>81</v>
      </c>
      <c r="AC81" s="3">
        <v>13</v>
      </c>
      <c r="AD81" s="3">
        <v>4</v>
      </c>
      <c r="AE81" s="3">
        <v>1</v>
      </c>
      <c r="AF81" s="49">
        <f t="shared" si="32"/>
        <v>1.2200150000000001</v>
      </c>
      <c r="AG81" s="13">
        <f t="shared" si="29"/>
        <v>0</v>
      </c>
      <c r="AH81" s="54">
        <v>10.49</v>
      </c>
      <c r="AI81" s="15">
        <v>8.3236910000000002</v>
      </c>
      <c r="AJ81" s="15">
        <v>1.34</v>
      </c>
      <c r="AK81" s="55">
        <v>1.1000300000000001</v>
      </c>
      <c r="AL81" s="1">
        <v>350</v>
      </c>
      <c r="AM81" s="3">
        <v>63</v>
      </c>
      <c r="AN81" s="1">
        <v>115</v>
      </c>
      <c r="AO81" s="3">
        <v>46</v>
      </c>
      <c r="AP81" s="3">
        <v>15</v>
      </c>
      <c r="AQ81" s="3">
        <v>32</v>
      </c>
      <c r="AR81" s="3">
        <v>283</v>
      </c>
      <c r="AS81" s="3">
        <v>30</v>
      </c>
      <c r="AT81" s="3">
        <v>81</v>
      </c>
      <c r="AU81" s="3">
        <v>13</v>
      </c>
      <c r="AV81" s="3">
        <v>4</v>
      </c>
      <c r="AW81" s="3">
        <v>1</v>
      </c>
      <c r="AX81" s="3"/>
      <c r="AY81" s="3"/>
      <c r="AZ81" s="3"/>
      <c r="BA81" s="3"/>
      <c r="BB81" s="3"/>
      <c r="BC81" s="3"/>
      <c r="BD81" s="3"/>
      <c r="BE81" s="3"/>
      <c r="BF81" s="3"/>
      <c r="BH81" s="1" t="s">
        <v>751</v>
      </c>
      <c r="BI81" s="1" t="s">
        <v>212</v>
      </c>
    </row>
    <row r="82" spans="1:62">
      <c r="A82" s="1" t="s">
        <v>280</v>
      </c>
      <c r="B82" s="1">
        <v>2014</v>
      </c>
      <c r="C82" s="1">
        <v>3.036</v>
      </c>
      <c r="D82" s="20">
        <v>510000</v>
      </c>
      <c r="E82" s="17">
        <v>3000000</v>
      </c>
      <c r="F82" s="1">
        <v>375</v>
      </c>
      <c r="G82" s="31">
        <v>65</v>
      </c>
      <c r="H82" s="38">
        <v>0.27238806999999998</v>
      </c>
      <c r="I82" s="1">
        <v>144</v>
      </c>
      <c r="J82" s="1">
        <v>47</v>
      </c>
      <c r="K82" s="1">
        <v>202</v>
      </c>
      <c r="L82" s="1">
        <v>1455</v>
      </c>
      <c r="M82" s="1">
        <v>93</v>
      </c>
      <c r="N82" s="1">
        <v>352</v>
      </c>
      <c r="O82" s="1">
        <v>74</v>
      </c>
      <c r="P82" s="1">
        <v>8</v>
      </c>
      <c r="Q82" s="1">
        <v>-9</v>
      </c>
      <c r="R82" s="29">
        <f t="shared" si="27"/>
        <v>3.5</v>
      </c>
      <c r="S82" s="13">
        <f t="shared" si="28"/>
        <v>0</v>
      </c>
      <c r="T82" s="3">
        <v>123</v>
      </c>
      <c r="U82" s="31">
        <v>0</v>
      </c>
      <c r="V82" s="4">
        <v>0.31519272999999998</v>
      </c>
      <c r="W82" s="3">
        <v>57</v>
      </c>
      <c r="X82" s="3">
        <v>23</v>
      </c>
      <c r="Y82" s="3">
        <v>76</v>
      </c>
      <c r="Z82" s="3">
        <v>480</v>
      </c>
      <c r="AA82" s="3">
        <v>30</v>
      </c>
      <c r="AB82" s="3">
        <v>126</v>
      </c>
      <c r="AC82" s="3">
        <v>30</v>
      </c>
      <c r="AD82" s="3">
        <v>6</v>
      </c>
      <c r="AE82" s="3">
        <v>1</v>
      </c>
      <c r="AF82" s="49">
        <f t="shared" si="32"/>
        <v>4.1920450000000002</v>
      </c>
      <c r="AG82" s="13">
        <f t="shared" si="29"/>
        <v>0</v>
      </c>
      <c r="AH82" s="54">
        <v>3.2600001999999999</v>
      </c>
      <c r="AI82" s="15">
        <v>3.7471519999999998</v>
      </c>
      <c r="AJ82" s="15">
        <v>4.57</v>
      </c>
      <c r="AK82" s="55">
        <v>3.8140900000000002</v>
      </c>
      <c r="AL82" s="1">
        <v>375</v>
      </c>
      <c r="AM82" s="3">
        <v>123</v>
      </c>
      <c r="AN82" s="1">
        <v>0</v>
      </c>
      <c r="AO82" s="3">
        <v>57</v>
      </c>
      <c r="AP82" s="3">
        <v>23</v>
      </c>
      <c r="AQ82" s="3">
        <v>76</v>
      </c>
      <c r="AR82" s="3">
        <v>480</v>
      </c>
      <c r="AS82" s="3">
        <v>30</v>
      </c>
      <c r="AT82" s="3">
        <v>126</v>
      </c>
      <c r="AU82" s="3">
        <v>30</v>
      </c>
      <c r="AV82" s="3">
        <v>6</v>
      </c>
      <c r="AW82" s="3">
        <v>1</v>
      </c>
      <c r="AX82" s="3"/>
      <c r="AY82" s="3"/>
      <c r="AZ82" s="3"/>
      <c r="BA82" s="3"/>
      <c r="BB82" s="3"/>
      <c r="BC82" s="3"/>
      <c r="BD82" s="3"/>
      <c r="BE82" s="3"/>
      <c r="BF82" s="3"/>
    </row>
    <row r="83" spans="1:62">
      <c r="A83" s="61" t="s">
        <v>886</v>
      </c>
      <c r="B83" s="1">
        <v>2016</v>
      </c>
      <c r="C83" s="1">
        <v>2.1309999999999998</v>
      </c>
      <c r="D83" s="20">
        <v>514400</v>
      </c>
      <c r="E83" s="62">
        <v>2975000</v>
      </c>
      <c r="F83" s="1">
        <v>364</v>
      </c>
      <c r="G83" s="31">
        <v>54</v>
      </c>
      <c r="H83" s="38">
        <v>0.25790350000000001</v>
      </c>
      <c r="I83" s="1">
        <v>152</v>
      </c>
      <c r="J83" s="1">
        <v>32</v>
      </c>
      <c r="K83" s="1">
        <v>112</v>
      </c>
      <c r="L83" s="1">
        <v>1313</v>
      </c>
      <c r="M83" s="1">
        <v>87</v>
      </c>
      <c r="N83" s="1">
        <v>240</v>
      </c>
      <c r="O83" s="1">
        <v>61</v>
      </c>
      <c r="P83" s="1">
        <v>44</v>
      </c>
      <c r="Q83" s="1">
        <v>77</v>
      </c>
      <c r="R83" s="29">
        <f t="shared" si="27"/>
        <v>13.6</v>
      </c>
      <c r="S83" s="13">
        <f t="shared" si="28"/>
        <v>0</v>
      </c>
      <c r="T83" s="3">
        <v>105</v>
      </c>
      <c r="U83" s="31">
        <v>54</v>
      </c>
      <c r="V83" s="4">
        <v>0.24590164</v>
      </c>
      <c r="W83" s="3">
        <v>55</v>
      </c>
      <c r="X83" s="3">
        <v>12</v>
      </c>
      <c r="Y83" s="3">
        <v>37</v>
      </c>
      <c r="Z83" s="3">
        <v>414</v>
      </c>
      <c r="AA83" s="3">
        <v>40</v>
      </c>
      <c r="AB83" s="3">
        <v>74</v>
      </c>
      <c r="AC83" s="3">
        <v>20</v>
      </c>
      <c r="AD83" s="3">
        <v>21</v>
      </c>
      <c r="AE83" s="3">
        <v>25</v>
      </c>
      <c r="AF83" s="49">
        <f t="shared" si="32"/>
        <v>4.7643750000000002</v>
      </c>
      <c r="AG83" s="13">
        <f t="shared" si="29"/>
        <v>0</v>
      </c>
      <c r="AH83" s="54">
        <v>16.07</v>
      </c>
      <c r="AI83" s="15">
        <v>11.11566</v>
      </c>
      <c r="AJ83" s="15">
        <v>5.48</v>
      </c>
      <c r="AK83" s="55">
        <v>4.0487500000000001</v>
      </c>
      <c r="AL83" s="1">
        <v>364</v>
      </c>
      <c r="AM83" s="3">
        <v>105</v>
      </c>
      <c r="AN83" s="1">
        <v>54</v>
      </c>
      <c r="AO83" s="3">
        <v>55</v>
      </c>
      <c r="AP83" s="3">
        <v>12</v>
      </c>
      <c r="AQ83" s="3">
        <v>37</v>
      </c>
      <c r="AR83" s="3">
        <v>414</v>
      </c>
      <c r="AS83" s="3">
        <v>40</v>
      </c>
      <c r="AT83" s="3">
        <v>74</v>
      </c>
      <c r="AU83" s="3">
        <v>20</v>
      </c>
      <c r="AV83" s="3">
        <v>21</v>
      </c>
      <c r="AW83" s="3">
        <v>25</v>
      </c>
      <c r="AX83" s="3"/>
      <c r="AY83" s="3"/>
      <c r="AZ83" s="3"/>
      <c r="BA83" s="3"/>
      <c r="BB83" s="3"/>
      <c r="BC83" s="3"/>
      <c r="BD83" s="3"/>
      <c r="BE83" s="3"/>
      <c r="BF83" s="3"/>
      <c r="BG83" s="2" t="s">
        <v>531</v>
      </c>
      <c r="BH83" s="1" t="s">
        <v>532</v>
      </c>
      <c r="BI83" s="1" t="s">
        <v>533</v>
      </c>
    </row>
    <row r="84" spans="1:62">
      <c r="A84" s="1" t="s">
        <v>689</v>
      </c>
      <c r="B84" s="1">
        <v>2017</v>
      </c>
      <c r="C84" s="31">
        <v>3.165</v>
      </c>
      <c r="D84" s="20">
        <v>570000</v>
      </c>
      <c r="E84" s="17">
        <v>2975000</v>
      </c>
      <c r="F84" s="1">
        <v>474</v>
      </c>
      <c r="G84" s="31">
        <v>38</v>
      </c>
      <c r="H84" s="38">
        <v>0.20899471999999999</v>
      </c>
      <c r="I84" s="1">
        <v>169</v>
      </c>
      <c r="J84" s="1">
        <v>75</v>
      </c>
      <c r="K84" s="1">
        <v>197</v>
      </c>
      <c r="L84" s="1">
        <v>1682</v>
      </c>
      <c r="M84" s="1">
        <v>114</v>
      </c>
      <c r="N84" s="1">
        <v>564</v>
      </c>
      <c r="O84" s="1">
        <v>68</v>
      </c>
      <c r="P84" s="1">
        <v>2</v>
      </c>
      <c r="Q84" s="1">
        <v>29</v>
      </c>
      <c r="R84" s="29">
        <f t="shared" si="27"/>
        <v>8.4</v>
      </c>
      <c r="S84" s="13">
        <f t="shared" si="28"/>
        <v>0</v>
      </c>
      <c r="T84" s="3">
        <v>124</v>
      </c>
      <c r="U84" s="31">
        <v>0</v>
      </c>
      <c r="V84" s="4">
        <v>0.25064599999999998</v>
      </c>
      <c r="W84" s="3">
        <v>52</v>
      </c>
      <c r="X84" s="3">
        <v>25</v>
      </c>
      <c r="Y84" s="3">
        <v>64</v>
      </c>
      <c r="Z84" s="3">
        <v>435</v>
      </c>
      <c r="AA84" s="3">
        <v>39</v>
      </c>
      <c r="AB84" s="3">
        <v>160</v>
      </c>
      <c r="AC84" s="3">
        <v>25</v>
      </c>
      <c r="AD84" s="3">
        <v>1</v>
      </c>
      <c r="AE84" s="3">
        <v>4</v>
      </c>
      <c r="AF84" s="49">
        <f t="shared" si="32"/>
        <v>4.0083950000000002</v>
      </c>
      <c r="AG84" s="13">
        <f t="shared" si="29"/>
        <v>0</v>
      </c>
      <c r="AH84" s="54">
        <v>5.23</v>
      </c>
      <c r="AI84" s="15">
        <v>11.486413000000001</v>
      </c>
      <c r="AJ84" s="15">
        <v>3.39</v>
      </c>
      <c r="AK84" s="55">
        <v>4.6267899999999997</v>
      </c>
      <c r="AL84" s="1">
        <v>474</v>
      </c>
      <c r="AM84" s="3">
        <v>124</v>
      </c>
      <c r="AN84" s="1">
        <v>0</v>
      </c>
      <c r="AO84" s="3">
        <v>52</v>
      </c>
      <c r="AP84" s="3">
        <v>25</v>
      </c>
      <c r="AQ84" s="3">
        <v>64</v>
      </c>
      <c r="AR84" s="3">
        <v>435</v>
      </c>
      <c r="AS84" s="3">
        <v>39</v>
      </c>
      <c r="AT84" s="3">
        <v>160</v>
      </c>
      <c r="AU84" s="3">
        <v>25</v>
      </c>
      <c r="AV84" s="3">
        <v>1</v>
      </c>
      <c r="AW84" s="3">
        <v>4</v>
      </c>
      <c r="AX84" s="3"/>
      <c r="AY84" s="3"/>
      <c r="AZ84" s="3"/>
      <c r="BA84" s="3"/>
      <c r="BB84" s="3"/>
      <c r="BC84" s="3"/>
      <c r="BD84" s="3"/>
      <c r="BE84" s="3"/>
      <c r="BF84" s="3"/>
      <c r="BG84" s="2" t="s">
        <v>494</v>
      </c>
      <c r="BI84" s="1" t="s">
        <v>91</v>
      </c>
      <c r="BJ84" s="1" t="s">
        <v>91</v>
      </c>
    </row>
    <row r="85" spans="1:62">
      <c r="A85" s="1" t="s">
        <v>203</v>
      </c>
      <c r="B85" s="1">
        <v>2016</v>
      </c>
      <c r="C85" s="1">
        <v>3.0840000000000001</v>
      </c>
      <c r="D85" s="20">
        <v>527500</v>
      </c>
      <c r="E85" s="17">
        <v>2965000</v>
      </c>
      <c r="F85" s="1">
        <v>422</v>
      </c>
      <c r="G85" s="31">
        <v>0</v>
      </c>
      <c r="H85" s="38">
        <v>0.25513195999999999</v>
      </c>
      <c r="I85" s="1">
        <v>156</v>
      </c>
      <c r="J85" s="1">
        <v>45</v>
      </c>
      <c r="K85" s="1">
        <v>178</v>
      </c>
      <c r="L85" s="1">
        <v>1505</v>
      </c>
      <c r="M85" s="1">
        <v>118</v>
      </c>
      <c r="N85" s="1">
        <v>249</v>
      </c>
      <c r="O85" s="1">
        <v>67</v>
      </c>
      <c r="P85" s="1">
        <v>1</v>
      </c>
      <c r="Q85" s="1">
        <v>-15</v>
      </c>
      <c r="R85" s="29">
        <f t="shared" si="27"/>
        <v>5.0999999999999996</v>
      </c>
      <c r="S85" s="13">
        <f t="shared" si="28"/>
        <v>2</v>
      </c>
      <c r="T85" s="3">
        <v>137</v>
      </c>
      <c r="U85" s="31">
        <v>0</v>
      </c>
      <c r="V85" s="4">
        <v>0.25102039999999998</v>
      </c>
      <c r="W85" s="3">
        <v>54</v>
      </c>
      <c r="X85" s="3">
        <v>14</v>
      </c>
      <c r="Y85" s="3">
        <v>56</v>
      </c>
      <c r="Z85" s="3">
        <v>532</v>
      </c>
      <c r="AA85" s="3">
        <v>35</v>
      </c>
      <c r="AB85" s="3">
        <v>83</v>
      </c>
      <c r="AC85" s="3">
        <v>30</v>
      </c>
      <c r="AD85" s="3">
        <v>0</v>
      </c>
      <c r="AE85" s="3">
        <v>-10</v>
      </c>
      <c r="AF85" s="49">
        <f t="shared" si="32"/>
        <v>1.1524274999999999</v>
      </c>
      <c r="AG85" s="13">
        <f t="shared" si="29"/>
        <v>1</v>
      </c>
      <c r="AH85" s="54">
        <v>6.98</v>
      </c>
      <c r="AI85" s="15">
        <v>3.2632159999999999</v>
      </c>
      <c r="AJ85" s="15">
        <v>2.0499999999999998</v>
      </c>
      <c r="AK85" s="55">
        <v>0.254855</v>
      </c>
      <c r="AL85" s="1">
        <v>422</v>
      </c>
      <c r="AM85" s="3">
        <v>137</v>
      </c>
      <c r="AN85" s="1">
        <v>0</v>
      </c>
      <c r="AO85" s="3">
        <v>54</v>
      </c>
      <c r="AP85" s="3">
        <v>14</v>
      </c>
      <c r="AQ85" s="3">
        <v>56</v>
      </c>
      <c r="AR85" s="3">
        <v>532</v>
      </c>
      <c r="AS85" s="3">
        <v>35</v>
      </c>
      <c r="AT85" s="3">
        <v>83</v>
      </c>
      <c r="AU85" s="3">
        <v>30</v>
      </c>
      <c r="AV85" s="3">
        <v>0</v>
      </c>
      <c r="AW85" s="3">
        <v>-10</v>
      </c>
      <c r="AX85" s="3"/>
      <c r="AY85" s="3"/>
      <c r="AZ85" s="3"/>
      <c r="BA85" s="3"/>
      <c r="BB85" s="3"/>
      <c r="BC85" s="3"/>
      <c r="BD85" s="3"/>
      <c r="BE85" s="3"/>
      <c r="BF85" s="3"/>
      <c r="BG85" s="2" t="s">
        <v>204</v>
      </c>
      <c r="BH85" s="1" t="s">
        <v>205</v>
      </c>
    </row>
    <row r="86" spans="1:62">
      <c r="A86" s="1" t="s">
        <v>335</v>
      </c>
      <c r="B86" s="1">
        <v>2012</v>
      </c>
      <c r="C86" s="1">
        <v>3.0609999999999999</v>
      </c>
      <c r="D86" s="20">
        <v>510000</v>
      </c>
      <c r="E86" s="17">
        <v>2950000</v>
      </c>
      <c r="F86" s="1">
        <v>390</v>
      </c>
      <c r="G86" s="31">
        <v>15</v>
      </c>
      <c r="H86" s="38">
        <v>0.26138280000000003</v>
      </c>
      <c r="I86" s="1">
        <v>142</v>
      </c>
      <c r="J86" s="1">
        <v>40</v>
      </c>
      <c r="K86" s="1">
        <v>175</v>
      </c>
      <c r="L86" s="1">
        <v>1390</v>
      </c>
      <c r="M86" s="1">
        <v>180</v>
      </c>
      <c r="N86" s="1">
        <v>324</v>
      </c>
      <c r="O86" s="1">
        <v>70</v>
      </c>
      <c r="P86" s="1">
        <v>7</v>
      </c>
      <c r="Q86" s="1">
        <v>-1</v>
      </c>
      <c r="R86" s="29">
        <f t="shared" si="27"/>
        <v>7.9</v>
      </c>
      <c r="S86" s="13">
        <f t="shared" si="28"/>
        <v>1</v>
      </c>
      <c r="T86" s="3">
        <v>116</v>
      </c>
      <c r="U86" s="31">
        <v>15</v>
      </c>
      <c r="V86" s="4">
        <v>0.24250682000000001</v>
      </c>
      <c r="W86" s="3">
        <v>42</v>
      </c>
      <c r="X86" s="3">
        <v>9</v>
      </c>
      <c r="Y86" s="3">
        <v>48</v>
      </c>
      <c r="Z86" s="3">
        <v>434</v>
      </c>
      <c r="AA86" s="3">
        <v>61</v>
      </c>
      <c r="AB86" s="3">
        <v>104</v>
      </c>
      <c r="AC86" s="3">
        <v>21</v>
      </c>
      <c r="AD86" s="3">
        <v>2</v>
      </c>
      <c r="AE86" s="3">
        <v>5</v>
      </c>
      <c r="AF86" s="49">
        <f t="shared" si="32"/>
        <v>2.545515</v>
      </c>
      <c r="AG86" s="13">
        <f t="shared" si="29"/>
        <v>0</v>
      </c>
      <c r="AH86" s="54">
        <v>7.94</v>
      </c>
      <c r="AI86" s="15">
        <v>7.9079366000000002</v>
      </c>
      <c r="AJ86" s="15">
        <v>2.21</v>
      </c>
      <c r="AK86" s="55">
        <v>2.88103</v>
      </c>
      <c r="AL86" s="1">
        <v>390</v>
      </c>
      <c r="AM86" s="3">
        <v>116</v>
      </c>
      <c r="AN86" s="1">
        <v>15</v>
      </c>
      <c r="AO86" s="3">
        <v>42</v>
      </c>
      <c r="AP86" s="3">
        <v>9</v>
      </c>
      <c r="AQ86" s="3">
        <v>48</v>
      </c>
      <c r="AR86" s="3">
        <v>434</v>
      </c>
      <c r="AS86" s="3">
        <v>61</v>
      </c>
      <c r="AT86" s="3">
        <v>104</v>
      </c>
      <c r="AU86" s="3">
        <v>21</v>
      </c>
      <c r="AV86" s="3">
        <v>2</v>
      </c>
      <c r="AW86" s="3">
        <v>5</v>
      </c>
      <c r="AX86" s="3"/>
      <c r="AY86" s="3"/>
      <c r="AZ86" s="3"/>
      <c r="BA86" s="3"/>
      <c r="BB86" s="3"/>
      <c r="BC86" s="3"/>
      <c r="BD86" s="3"/>
      <c r="BE86" s="3"/>
      <c r="BF86" s="3"/>
      <c r="BG86" s="2" t="s">
        <v>336</v>
      </c>
      <c r="BH86" s="1" t="s">
        <v>337</v>
      </c>
    </row>
    <row r="87" spans="1:62">
      <c r="A87" s="1" t="s">
        <v>615</v>
      </c>
      <c r="B87" s="1">
        <v>2017</v>
      </c>
      <c r="C87" s="1">
        <v>2.17</v>
      </c>
      <c r="D87" s="20">
        <v>560000</v>
      </c>
      <c r="E87" s="17">
        <v>2950000</v>
      </c>
      <c r="F87" s="1">
        <v>402</v>
      </c>
      <c r="G87" s="31">
        <v>50</v>
      </c>
      <c r="H87" s="38">
        <v>0.24736147999999999</v>
      </c>
      <c r="I87" s="1">
        <v>183</v>
      </c>
      <c r="J87" s="1">
        <v>63</v>
      </c>
      <c r="K87" s="1">
        <v>219</v>
      </c>
      <c r="L87" s="1">
        <v>1646</v>
      </c>
      <c r="M87" s="1">
        <v>108</v>
      </c>
      <c r="N87" s="1">
        <v>266</v>
      </c>
      <c r="O87" s="1">
        <v>76</v>
      </c>
      <c r="P87" s="1">
        <v>2</v>
      </c>
      <c r="Q87" s="1">
        <v>-20</v>
      </c>
      <c r="R87" s="29">
        <f t="shared" si="27"/>
        <v>2.4</v>
      </c>
      <c r="S87" s="13">
        <f t="shared" si="28"/>
        <v>0</v>
      </c>
      <c r="T87" s="3">
        <v>154</v>
      </c>
      <c r="U87" s="31">
        <v>0</v>
      </c>
      <c r="V87" s="4">
        <v>0.22956521999999999</v>
      </c>
      <c r="W87" s="3">
        <v>66</v>
      </c>
      <c r="X87" s="3">
        <v>24</v>
      </c>
      <c r="Y87" s="3">
        <v>76</v>
      </c>
      <c r="Z87" s="3">
        <v>623</v>
      </c>
      <c r="AA87" s="3">
        <v>41</v>
      </c>
      <c r="AB87" s="3">
        <v>95</v>
      </c>
      <c r="AC87" s="3">
        <v>29</v>
      </c>
      <c r="AD87" s="3">
        <v>0</v>
      </c>
      <c r="AE87" s="3">
        <v>-2</v>
      </c>
      <c r="AF87" s="49">
        <f t="shared" si="32"/>
        <v>-0.27790799999999999</v>
      </c>
      <c r="AG87" s="13">
        <f t="shared" si="29"/>
        <v>0</v>
      </c>
      <c r="AH87" s="54">
        <v>1.92</v>
      </c>
      <c r="AI87" s="15">
        <v>2.8715459999999999</v>
      </c>
      <c r="AJ87" s="15">
        <v>-0.09</v>
      </c>
      <c r="AK87" s="55">
        <v>-0.46581600000000001</v>
      </c>
      <c r="AL87" s="1">
        <v>402</v>
      </c>
      <c r="AM87" s="3">
        <v>154</v>
      </c>
      <c r="AN87" s="1">
        <v>0</v>
      </c>
      <c r="AO87" s="3">
        <v>66</v>
      </c>
      <c r="AP87" s="3">
        <v>24</v>
      </c>
      <c r="AQ87" s="3">
        <v>76</v>
      </c>
      <c r="AR87" s="3">
        <v>623</v>
      </c>
      <c r="AS87" s="3">
        <v>41</v>
      </c>
      <c r="AT87" s="3">
        <v>95</v>
      </c>
      <c r="AU87" s="3">
        <v>29</v>
      </c>
      <c r="AV87" s="3">
        <v>0</v>
      </c>
      <c r="AW87" s="3">
        <v>-2</v>
      </c>
      <c r="AX87" s="3"/>
      <c r="AY87" s="3"/>
      <c r="AZ87" s="3"/>
      <c r="BA87" s="3"/>
      <c r="BB87" s="3"/>
      <c r="BC87" s="3"/>
      <c r="BD87" s="3"/>
      <c r="BE87" s="3"/>
      <c r="BF87" s="3"/>
      <c r="BH87" s="1" t="s">
        <v>616</v>
      </c>
    </row>
    <row r="88" spans="1:62">
      <c r="A88" s="1" t="s">
        <v>167</v>
      </c>
      <c r="B88" s="1">
        <v>2012</v>
      </c>
      <c r="C88" s="1">
        <v>3.109</v>
      </c>
      <c r="D88" s="20">
        <v>512196</v>
      </c>
      <c r="E88" s="17">
        <v>2925000</v>
      </c>
      <c r="F88" s="1">
        <v>469</v>
      </c>
      <c r="G88" s="31">
        <v>102</v>
      </c>
      <c r="H88" s="38">
        <v>0.29169270000000003</v>
      </c>
      <c r="I88" s="1">
        <v>195</v>
      </c>
      <c r="J88" s="1">
        <v>26</v>
      </c>
      <c r="K88" s="1">
        <v>194</v>
      </c>
      <c r="L88" s="1">
        <v>1742</v>
      </c>
      <c r="M88" s="1">
        <v>116</v>
      </c>
      <c r="N88" s="1">
        <v>221</v>
      </c>
      <c r="O88" s="1">
        <v>115</v>
      </c>
      <c r="P88" s="1">
        <v>19</v>
      </c>
      <c r="Q88" s="1">
        <v>6</v>
      </c>
      <c r="R88" s="29">
        <f t="shared" si="27"/>
        <v>6.5</v>
      </c>
      <c r="S88" s="13">
        <f t="shared" si="28"/>
        <v>0</v>
      </c>
      <c r="T88" s="3">
        <v>156</v>
      </c>
      <c r="U88" s="31">
        <v>0</v>
      </c>
      <c r="V88" s="4">
        <v>0.29071805000000001</v>
      </c>
      <c r="W88" s="3">
        <v>62</v>
      </c>
      <c r="X88" s="3">
        <v>6</v>
      </c>
      <c r="Y88" s="3">
        <v>65</v>
      </c>
      <c r="Z88" s="3">
        <v>612</v>
      </c>
      <c r="AA88" s="3">
        <v>36</v>
      </c>
      <c r="AB88" s="3">
        <v>82</v>
      </c>
      <c r="AC88" s="3">
        <v>40</v>
      </c>
      <c r="AD88" s="3">
        <v>10</v>
      </c>
      <c r="AE88" s="3">
        <v>-10</v>
      </c>
      <c r="AF88" s="49">
        <f t="shared" si="32"/>
        <v>1.5702750000000001</v>
      </c>
      <c r="AG88" s="13">
        <f t="shared" si="29"/>
        <v>0</v>
      </c>
      <c r="AH88" s="54">
        <v>7.22</v>
      </c>
      <c r="AI88" s="15">
        <v>5.7901829999999999</v>
      </c>
      <c r="AJ88" s="15">
        <v>1.53</v>
      </c>
      <c r="AK88" s="55">
        <v>1.6105499999999999</v>
      </c>
      <c r="AL88" s="1">
        <v>469</v>
      </c>
      <c r="AM88" s="3">
        <v>156</v>
      </c>
      <c r="AN88" s="1">
        <v>0</v>
      </c>
      <c r="AO88" s="3">
        <v>62</v>
      </c>
      <c r="AP88" s="3">
        <v>6</v>
      </c>
      <c r="AQ88" s="3">
        <v>65</v>
      </c>
      <c r="AR88" s="3">
        <v>612</v>
      </c>
      <c r="AS88" s="3">
        <v>36</v>
      </c>
      <c r="AT88" s="3">
        <v>82</v>
      </c>
      <c r="AU88" s="3">
        <v>40</v>
      </c>
      <c r="AV88" s="3">
        <v>10</v>
      </c>
      <c r="AW88" s="3">
        <v>-10</v>
      </c>
      <c r="AX88" s="3"/>
      <c r="AY88" s="3"/>
      <c r="AZ88" s="3"/>
      <c r="BA88" s="3"/>
      <c r="BB88" s="3"/>
      <c r="BC88" s="3"/>
      <c r="BD88" s="3"/>
      <c r="BE88" s="3"/>
      <c r="BF88" s="3"/>
      <c r="BH88" s="1" t="s">
        <v>168</v>
      </c>
    </row>
    <row r="89" spans="1:62">
      <c r="A89" s="1" t="s">
        <v>299</v>
      </c>
      <c r="B89" s="1">
        <v>2015</v>
      </c>
      <c r="C89" s="1">
        <v>3.1019999999999999</v>
      </c>
      <c r="D89" s="20">
        <v>545000</v>
      </c>
      <c r="E89" s="17">
        <v>2925000</v>
      </c>
      <c r="F89" s="1">
        <v>432</v>
      </c>
      <c r="G89" s="31">
        <v>15</v>
      </c>
      <c r="H89" s="38">
        <v>0.24763292000000001</v>
      </c>
      <c r="I89" s="1">
        <v>171</v>
      </c>
      <c r="J89" s="1">
        <v>40</v>
      </c>
      <c r="K89" s="1">
        <v>181</v>
      </c>
      <c r="L89" s="1">
        <v>1539</v>
      </c>
      <c r="M89" s="1">
        <v>147</v>
      </c>
      <c r="N89" s="1">
        <v>354</v>
      </c>
      <c r="O89" s="1">
        <v>76</v>
      </c>
      <c r="P89" s="1">
        <v>16</v>
      </c>
      <c r="Q89" s="1">
        <v>6</v>
      </c>
      <c r="R89" s="29">
        <f t="shared" si="27"/>
        <v>8.8000000000000007</v>
      </c>
      <c r="S89" s="13">
        <f t="shared" si="28"/>
        <v>1</v>
      </c>
      <c r="T89" s="3">
        <v>147</v>
      </c>
      <c r="U89" s="31">
        <v>0</v>
      </c>
      <c r="V89" s="4">
        <v>0.25048545</v>
      </c>
      <c r="W89" s="3">
        <v>65</v>
      </c>
      <c r="X89" s="3">
        <v>14</v>
      </c>
      <c r="Y89" s="3">
        <v>62</v>
      </c>
      <c r="Z89" s="3">
        <v>557</v>
      </c>
      <c r="AA89" s="3">
        <v>35</v>
      </c>
      <c r="AB89" s="3">
        <v>131</v>
      </c>
      <c r="AC89" s="3">
        <v>33</v>
      </c>
      <c r="AD89" s="3">
        <v>4</v>
      </c>
      <c r="AE89" s="3">
        <v>3</v>
      </c>
      <c r="AF89" s="49">
        <f t="shared" si="32"/>
        <v>3.1417250000000001</v>
      </c>
      <c r="AG89" s="13">
        <f t="shared" si="29"/>
        <v>0</v>
      </c>
      <c r="AH89" s="54">
        <v>8.6100010000000005</v>
      </c>
      <c r="AI89" s="15">
        <v>8.9336529999999996</v>
      </c>
      <c r="AJ89" s="15">
        <v>2.46</v>
      </c>
      <c r="AK89" s="55">
        <v>3.8234499999999998</v>
      </c>
      <c r="AL89" s="1">
        <v>432</v>
      </c>
      <c r="AM89" s="3">
        <v>147</v>
      </c>
      <c r="AN89" s="1">
        <v>0</v>
      </c>
      <c r="AO89" s="3">
        <v>65</v>
      </c>
      <c r="AP89" s="3">
        <v>14</v>
      </c>
      <c r="AQ89" s="3">
        <v>62</v>
      </c>
      <c r="AR89" s="3">
        <v>557</v>
      </c>
      <c r="AS89" s="3">
        <v>35</v>
      </c>
      <c r="AT89" s="3">
        <v>131</v>
      </c>
      <c r="AU89" s="3">
        <v>33</v>
      </c>
      <c r="AV89" s="3">
        <v>4</v>
      </c>
      <c r="AW89" s="3">
        <v>3</v>
      </c>
      <c r="AX89" s="3"/>
      <c r="AY89" s="3"/>
      <c r="AZ89" s="3"/>
      <c r="BA89" s="3"/>
      <c r="BB89" s="3"/>
      <c r="BC89" s="3"/>
      <c r="BD89" s="3"/>
      <c r="BE89" s="3"/>
      <c r="BF89" s="3"/>
      <c r="BG89" s="2" t="s">
        <v>300</v>
      </c>
      <c r="BH89" s="1" t="s">
        <v>104</v>
      </c>
    </row>
    <row r="90" spans="1:62">
      <c r="A90" s="1" t="s">
        <v>388</v>
      </c>
      <c r="B90" s="1">
        <v>2012</v>
      </c>
      <c r="C90" s="1">
        <v>3.1230000000000002</v>
      </c>
      <c r="D90" s="20">
        <v>520000</v>
      </c>
      <c r="E90" s="17">
        <v>2925000</v>
      </c>
      <c r="F90" s="1">
        <v>535</v>
      </c>
      <c r="G90" s="31">
        <v>0</v>
      </c>
      <c r="H90" s="38">
        <v>0.24485372999999999</v>
      </c>
      <c r="I90" s="1">
        <v>238</v>
      </c>
      <c r="J90" s="1">
        <v>49</v>
      </c>
      <c r="K90" s="1">
        <v>216</v>
      </c>
      <c r="L90" s="1">
        <v>2067</v>
      </c>
      <c r="M90" s="1">
        <v>153</v>
      </c>
      <c r="N90" s="1">
        <v>357</v>
      </c>
      <c r="O90" s="1">
        <v>100</v>
      </c>
      <c r="P90" s="1">
        <v>21</v>
      </c>
      <c r="Q90" s="1">
        <v>-6</v>
      </c>
      <c r="R90" s="29">
        <f t="shared" si="27"/>
        <v>4.9000000000000004</v>
      </c>
      <c r="S90" s="13">
        <f t="shared" si="28"/>
        <v>0</v>
      </c>
      <c r="T90" s="3">
        <v>151</v>
      </c>
      <c r="U90" s="31">
        <v>0</v>
      </c>
      <c r="V90" s="4">
        <v>0.23428571000000001</v>
      </c>
      <c r="W90" s="3">
        <v>62</v>
      </c>
      <c r="X90" s="3">
        <v>16</v>
      </c>
      <c r="Y90" s="3">
        <v>60</v>
      </c>
      <c r="Z90" s="3">
        <v>582</v>
      </c>
      <c r="AA90" s="3">
        <v>40</v>
      </c>
      <c r="AB90" s="3">
        <v>89</v>
      </c>
      <c r="AC90" s="3">
        <v>24</v>
      </c>
      <c r="AD90" s="3">
        <v>5</v>
      </c>
      <c r="AE90" s="3">
        <v>-6</v>
      </c>
      <c r="AF90" s="49">
        <f t="shared" si="32"/>
        <v>0.90797000000000005</v>
      </c>
      <c r="AG90" s="13">
        <f t="shared" si="29"/>
        <v>0</v>
      </c>
      <c r="AH90" s="54">
        <v>4.96</v>
      </c>
      <c r="AI90" s="15">
        <v>4.9263870000000001</v>
      </c>
      <c r="AJ90" s="15">
        <v>0.79</v>
      </c>
      <c r="AK90" s="55">
        <v>1.0259400000000001</v>
      </c>
      <c r="AL90" s="1">
        <v>535</v>
      </c>
      <c r="AM90" s="3">
        <v>151</v>
      </c>
      <c r="AN90" s="1">
        <v>0</v>
      </c>
      <c r="AO90" s="3">
        <v>62</v>
      </c>
      <c r="AP90" s="3">
        <v>16</v>
      </c>
      <c r="AQ90" s="3">
        <v>60</v>
      </c>
      <c r="AR90" s="3">
        <v>582</v>
      </c>
      <c r="AS90" s="3">
        <v>40</v>
      </c>
      <c r="AT90" s="3">
        <v>89</v>
      </c>
      <c r="AU90" s="3">
        <v>24</v>
      </c>
      <c r="AV90" s="3">
        <v>5</v>
      </c>
      <c r="AW90" s="3">
        <v>-6</v>
      </c>
      <c r="AX90" s="3"/>
      <c r="AY90" s="3"/>
      <c r="AZ90" s="3"/>
      <c r="BA90" s="3"/>
      <c r="BB90" s="3"/>
      <c r="BC90" s="3"/>
      <c r="BD90" s="3"/>
      <c r="BE90" s="3"/>
      <c r="BF90" s="3"/>
      <c r="BG90" s="2" t="s">
        <v>341</v>
      </c>
      <c r="BH90" s="1" t="s">
        <v>389</v>
      </c>
      <c r="BJ90" s="1" t="s">
        <v>47</v>
      </c>
    </row>
    <row r="91" spans="1:62">
      <c r="A91" s="1" t="s">
        <v>583</v>
      </c>
      <c r="B91" s="1">
        <v>2017</v>
      </c>
      <c r="C91" s="1">
        <v>3.0379999999999998</v>
      </c>
      <c r="D91" s="20">
        <v>562500</v>
      </c>
      <c r="E91" s="17">
        <v>2900000</v>
      </c>
      <c r="F91" s="1">
        <v>415</v>
      </c>
      <c r="G91" s="31">
        <v>0</v>
      </c>
      <c r="H91" s="38">
        <v>0.27994703999999998</v>
      </c>
      <c r="I91" s="1">
        <v>181</v>
      </c>
      <c r="J91" s="1">
        <v>38</v>
      </c>
      <c r="K91" s="1">
        <v>169</v>
      </c>
      <c r="L91" s="1">
        <v>1621</v>
      </c>
      <c r="M91" s="1">
        <v>84</v>
      </c>
      <c r="N91" s="1">
        <v>284</v>
      </c>
      <c r="O91" s="1">
        <v>84</v>
      </c>
      <c r="P91" s="1">
        <v>28</v>
      </c>
      <c r="Q91" s="1">
        <v>-11</v>
      </c>
      <c r="R91" s="29">
        <f t="shared" si="27"/>
        <v>8</v>
      </c>
      <c r="S91" s="13">
        <f t="shared" si="28"/>
        <v>0</v>
      </c>
      <c r="T91" s="3">
        <v>141</v>
      </c>
      <c r="U91" s="31">
        <v>0</v>
      </c>
      <c r="V91" s="4">
        <v>0.27819549999999998</v>
      </c>
      <c r="W91" s="3">
        <v>68</v>
      </c>
      <c r="X91" s="3">
        <v>17</v>
      </c>
      <c r="Y91" s="3">
        <v>65</v>
      </c>
      <c r="Z91" s="3">
        <v>579</v>
      </c>
      <c r="AA91" s="3">
        <v>36</v>
      </c>
      <c r="AB91" s="3">
        <v>106</v>
      </c>
      <c r="AC91" s="3">
        <v>31</v>
      </c>
      <c r="AD91" s="3">
        <v>8</v>
      </c>
      <c r="AE91" s="3">
        <v>2</v>
      </c>
      <c r="AF91" s="49">
        <f t="shared" si="32"/>
        <v>4.4288249999999998</v>
      </c>
      <c r="AG91" s="13">
        <f t="shared" si="29"/>
        <v>0</v>
      </c>
      <c r="AH91" s="54">
        <v>9.44</v>
      </c>
      <c r="AI91" s="15">
        <v>6.6498832999999999</v>
      </c>
      <c r="AJ91" s="15">
        <v>4.43</v>
      </c>
      <c r="AK91" s="55">
        <v>4.4276499999999999</v>
      </c>
      <c r="AL91" s="1">
        <v>415</v>
      </c>
      <c r="AM91" s="3">
        <v>141</v>
      </c>
      <c r="AN91" s="1">
        <v>0</v>
      </c>
      <c r="AO91" s="3">
        <v>68</v>
      </c>
      <c r="AP91" s="3">
        <v>17</v>
      </c>
      <c r="AQ91" s="3">
        <v>65</v>
      </c>
      <c r="AR91" s="3">
        <v>579</v>
      </c>
      <c r="AS91" s="3">
        <v>36</v>
      </c>
      <c r="AT91" s="3">
        <v>106</v>
      </c>
      <c r="AU91" s="3">
        <v>31</v>
      </c>
      <c r="AV91" s="3">
        <v>8</v>
      </c>
      <c r="AW91" s="3">
        <v>2</v>
      </c>
      <c r="AX91" s="3"/>
      <c r="AY91" s="3"/>
      <c r="AZ91" s="3"/>
      <c r="BA91" s="3"/>
      <c r="BB91" s="3"/>
      <c r="BC91" s="3"/>
      <c r="BD91" s="3"/>
      <c r="BE91" s="3"/>
      <c r="BF91" s="3"/>
      <c r="BG91" s="2" t="s">
        <v>300</v>
      </c>
      <c r="BH91" s="1" t="s">
        <v>312</v>
      </c>
    </row>
    <row r="92" spans="1:62">
      <c r="A92" s="1" t="s">
        <v>500</v>
      </c>
      <c r="B92" s="1">
        <v>2013</v>
      </c>
      <c r="C92" s="1">
        <v>2.1280000000000001</v>
      </c>
      <c r="D92" s="20">
        <v>531500</v>
      </c>
      <c r="E92" s="17">
        <v>2900000</v>
      </c>
      <c r="F92" s="1">
        <v>358</v>
      </c>
      <c r="G92" s="31">
        <v>36</v>
      </c>
      <c r="H92" s="38">
        <v>0.27280939999999998</v>
      </c>
      <c r="I92" s="1">
        <v>144</v>
      </c>
      <c r="J92" s="1">
        <v>33</v>
      </c>
      <c r="K92" s="1">
        <v>141</v>
      </c>
      <c r="L92" s="1">
        <v>1252</v>
      </c>
      <c r="M92" s="1">
        <v>126</v>
      </c>
      <c r="N92" s="1">
        <v>288</v>
      </c>
      <c r="O92" s="1">
        <v>72</v>
      </c>
      <c r="P92" s="1">
        <v>20</v>
      </c>
      <c r="Q92" s="1">
        <v>9</v>
      </c>
      <c r="R92" s="29">
        <f t="shared" si="27"/>
        <v>7.1</v>
      </c>
      <c r="S92" s="13">
        <f t="shared" si="28"/>
        <v>0</v>
      </c>
      <c r="T92" s="3">
        <v>150</v>
      </c>
      <c r="U92" s="31">
        <v>0</v>
      </c>
      <c r="V92" s="4">
        <v>0.28880158</v>
      </c>
      <c r="W92" s="3">
        <v>76</v>
      </c>
      <c r="X92" s="3">
        <v>17</v>
      </c>
      <c r="Y92" s="3">
        <v>67</v>
      </c>
      <c r="Z92" s="3">
        <v>571</v>
      </c>
      <c r="AA92" s="3">
        <v>52</v>
      </c>
      <c r="AB92" s="3">
        <v>125</v>
      </c>
      <c r="AC92" s="3">
        <v>39</v>
      </c>
      <c r="AD92" s="3">
        <v>5</v>
      </c>
      <c r="AE92" s="3">
        <v>2</v>
      </c>
      <c r="AF92" s="49">
        <f t="shared" si="32"/>
        <v>4.1165099999999999</v>
      </c>
      <c r="AG92" s="13">
        <f t="shared" si="29"/>
        <v>0</v>
      </c>
      <c r="AH92" s="54">
        <v>7.71</v>
      </c>
      <c r="AI92" s="15">
        <v>6.5739527000000004</v>
      </c>
      <c r="AJ92" s="15">
        <v>4.0599999999999996</v>
      </c>
      <c r="AK92" s="55">
        <v>4.1730200000000002</v>
      </c>
      <c r="AL92" s="1">
        <v>358</v>
      </c>
      <c r="AM92" s="3">
        <v>150</v>
      </c>
      <c r="AN92" s="1">
        <v>0</v>
      </c>
      <c r="AO92" s="3">
        <v>76</v>
      </c>
      <c r="AP92" s="3">
        <v>17</v>
      </c>
      <c r="AQ92" s="3">
        <v>67</v>
      </c>
      <c r="AR92" s="3">
        <v>571</v>
      </c>
      <c r="AS92" s="3">
        <v>52</v>
      </c>
      <c r="AT92" s="3">
        <v>125</v>
      </c>
      <c r="AU92" s="3">
        <v>39</v>
      </c>
      <c r="AV92" s="3">
        <v>5</v>
      </c>
      <c r="AW92" s="3">
        <v>2</v>
      </c>
      <c r="AX92" s="3"/>
      <c r="AY92" s="3"/>
      <c r="AZ92" s="3"/>
      <c r="BA92" s="3"/>
      <c r="BB92" s="3"/>
      <c r="BC92" s="3"/>
      <c r="BD92" s="3"/>
      <c r="BE92" s="3"/>
      <c r="BF92" s="3"/>
      <c r="BG92" s="2" t="s">
        <v>501</v>
      </c>
      <c r="BH92" s="1" t="s">
        <v>75</v>
      </c>
    </row>
    <row r="93" spans="1:62">
      <c r="A93" s="1" t="s">
        <v>524</v>
      </c>
      <c r="B93" s="1">
        <v>2018</v>
      </c>
      <c r="C93" s="1">
        <v>3.0960000000000001</v>
      </c>
      <c r="D93" s="20">
        <v>645000</v>
      </c>
      <c r="E93" s="17">
        <v>2875000</v>
      </c>
      <c r="F93" s="1">
        <v>500</v>
      </c>
      <c r="G93" s="31">
        <v>0</v>
      </c>
      <c r="H93" s="38">
        <v>0.23012047999999999</v>
      </c>
      <c r="I93" s="1">
        <v>225</v>
      </c>
      <c r="J93" s="1">
        <v>87</v>
      </c>
      <c r="K93" s="1">
        <v>277</v>
      </c>
      <c r="L93" s="1">
        <v>1831</v>
      </c>
      <c r="M93" s="1">
        <v>126</v>
      </c>
      <c r="N93" s="1">
        <v>497</v>
      </c>
      <c r="O93" s="1">
        <v>92</v>
      </c>
      <c r="P93" s="1">
        <v>13</v>
      </c>
      <c r="Q93" s="1">
        <v>43</v>
      </c>
      <c r="R93" s="29">
        <f t="shared" si="27"/>
        <v>5.2</v>
      </c>
      <c r="S93" s="13">
        <f t="shared" si="28"/>
        <v>1</v>
      </c>
      <c r="T93" s="3">
        <v>138</v>
      </c>
      <c r="U93" s="31">
        <v>0</v>
      </c>
      <c r="V93" s="4">
        <v>0.1953125</v>
      </c>
      <c r="W93" s="3">
        <v>48</v>
      </c>
      <c r="X93" s="3">
        <v>15</v>
      </c>
      <c r="Y93" s="3">
        <v>61</v>
      </c>
      <c r="Z93" s="3">
        <v>427</v>
      </c>
      <c r="AA93" s="3">
        <v>37</v>
      </c>
      <c r="AB93" s="3">
        <v>117</v>
      </c>
      <c r="AC93" s="3">
        <v>20</v>
      </c>
      <c r="AD93" s="3">
        <v>2</v>
      </c>
      <c r="AE93" s="3">
        <v>17</v>
      </c>
      <c r="AF93" s="49">
        <f t="shared" si="32"/>
        <v>0.57295897500000004</v>
      </c>
      <c r="AG93" s="13">
        <f t="shared" si="29"/>
        <v>0</v>
      </c>
      <c r="AH93" s="54">
        <v>6.04</v>
      </c>
      <c r="AI93" s="15">
        <v>4.3937650000000001</v>
      </c>
      <c r="AJ93" s="15">
        <v>0.92999995000000002</v>
      </c>
      <c r="AK93" s="55">
        <v>0.215918</v>
      </c>
      <c r="AL93" s="1">
        <v>500</v>
      </c>
      <c r="AM93" s="3">
        <v>138</v>
      </c>
      <c r="AN93" s="1">
        <v>0</v>
      </c>
      <c r="AO93" s="3">
        <v>48</v>
      </c>
      <c r="AP93" s="3">
        <v>15</v>
      </c>
      <c r="AQ93" s="3">
        <v>61</v>
      </c>
      <c r="AR93" s="3">
        <v>427</v>
      </c>
      <c r="AS93" s="3">
        <v>37</v>
      </c>
      <c r="AT93" s="3">
        <v>117</v>
      </c>
      <c r="AU93" s="3">
        <v>20</v>
      </c>
      <c r="AV93" s="3">
        <v>2</v>
      </c>
      <c r="AW93" s="3">
        <v>17</v>
      </c>
      <c r="AX93" s="3"/>
      <c r="AY93" s="3"/>
      <c r="AZ93" s="3"/>
      <c r="BA93" s="3"/>
      <c r="BB93" s="3"/>
      <c r="BC93" s="3"/>
      <c r="BD93" s="3"/>
      <c r="BE93" s="3"/>
      <c r="BF93" s="3"/>
      <c r="BG93" s="2" t="s">
        <v>525</v>
      </c>
      <c r="BH93" s="1" t="s">
        <v>526</v>
      </c>
      <c r="BI93" s="1" t="s">
        <v>527</v>
      </c>
    </row>
    <row r="94" spans="1:62">
      <c r="A94" s="1" t="s">
        <v>716</v>
      </c>
      <c r="B94" s="1">
        <v>2020</v>
      </c>
      <c r="C94" s="1">
        <v>3.0379999999999998</v>
      </c>
      <c r="D94" s="20">
        <v>583300</v>
      </c>
      <c r="E94" s="17">
        <v>2850000</v>
      </c>
      <c r="F94" s="1">
        <f>ROUND(AL94-AM94+(AM94/$BL$2),0)</f>
        <v>421</v>
      </c>
      <c r="G94" s="31">
        <v>46</v>
      </c>
      <c r="H94" s="38">
        <v>0.23475355000000001</v>
      </c>
      <c r="I94" s="3">
        <f t="shared" ref="I94:Q94" si="33">AX94-AO94+W94</f>
        <v>210.00008100008102</v>
      </c>
      <c r="J94" s="3">
        <f t="shared" si="33"/>
        <v>48.9000189000189</v>
      </c>
      <c r="K94" s="3">
        <f t="shared" si="33"/>
        <v>180.30007830007833</v>
      </c>
      <c r="L94" s="3">
        <f t="shared" si="33"/>
        <v>1717.2005562005561</v>
      </c>
      <c r="M94" s="3">
        <f t="shared" si="33"/>
        <v>178.00005400005401</v>
      </c>
      <c r="N94" s="3">
        <f t="shared" si="33"/>
        <v>426.3001323001323</v>
      </c>
      <c r="O94" s="3">
        <f t="shared" si="33"/>
        <v>83.700029700029702</v>
      </c>
      <c r="P94" s="3">
        <f t="shared" si="33"/>
        <v>8.7000027000027007</v>
      </c>
      <c r="Q94" s="3">
        <f t="shared" si="33"/>
        <v>6.800010800010801</v>
      </c>
      <c r="R94" s="29">
        <f t="shared" si="27"/>
        <v>4.4000000000000004</v>
      </c>
      <c r="S94" s="13">
        <f t="shared" si="28"/>
        <v>0</v>
      </c>
      <c r="T94" s="3">
        <v>52</v>
      </c>
      <c r="U94" s="31">
        <v>3</v>
      </c>
      <c r="V94" s="4">
        <v>0.29729729999999999</v>
      </c>
      <c r="W94" s="3">
        <f t="shared" ref="W94:AE94" si="34">AO94/$BL$2</f>
        <v>81.000081000081011</v>
      </c>
      <c r="X94" s="3">
        <f t="shared" si="34"/>
        <v>18.9000189000189</v>
      </c>
      <c r="Y94" s="3">
        <f t="shared" si="34"/>
        <v>78.300078300078312</v>
      </c>
      <c r="Z94" s="3">
        <f t="shared" si="34"/>
        <v>556.20055620055621</v>
      </c>
      <c r="AA94" s="3">
        <f t="shared" si="34"/>
        <v>54.000054000054</v>
      </c>
      <c r="AB94" s="3">
        <f t="shared" si="34"/>
        <v>132.3001323001323</v>
      </c>
      <c r="AC94" s="3">
        <f t="shared" si="34"/>
        <v>29.700029700029702</v>
      </c>
      <c r="AD94" s="3">
        <f t="shared" si="34"/>
        <v>2.7000027000027003</v>
      </c>
      <c r="AE94" s="3">
        <f t="shared" si="34"/>
        <v>10.800010800010801</v>
      </c>
      <c r="AF94" s="49">
        <f>AVERAGE(AJ94,AK94)/$BL$2</f>
        <v>4.5854955854955852</v>
      </c>
      <c r="AG94" s="13">
        <f t="shared" si="29"/>
        <v>0</v>
      </c>
      <c r="AH94" s="54">
        <v>4.26</v>
      </c>
      <c r="AI94" s="15">
        <v>4.4635860000000003</v>
      </c>
      <c r="AJ94" s="15">
        <v>1.86</v>
      </c>
      <c r="AK94" s="55">
        <v>1.5366599999999999</v>
      </c>
      <c r="AL94" s="1">
        <v>333</v>
      </c>
      <c r="AM94" s="3">
        <v>52</v>
      </c>
      <c r="AN94" s="1">
        <v>3</v>
      </c>
      <c r="AO94" s="3">
        <v>30</v>
      </c>
      <c r="AP94" s="3">
        <v>7</v>
      </c>
      <c r="AQ94" s="3">
        <v>29</v>
      </c>
      <c r="AR94" s="3">
        <v>206</v>
      </c>
      <c r="AS94" s="3">
        <v>20</v>
      </c>
      <c r="AT94" s="3">
        <v>49</v>
      </c>
      <c r="AU94" s="3">
        <v>11</v>
      </c>
      <c r="AV94" s="3">
        <v>1</v>
      </c>
      <c r="AW94" s="3">
        <v>4</v>
      </c>
      <c r="AX94" s="1">
        <v>159</v>
      </c>
      <c r="AY94" s="1">
        <v>37</v>
      </c>
      <c r="AZ94" s="1">
        <v>131</v>
      </c>
      <c r="BA94" s="1">
        <v>1367</v>
      </c>
      <c r="BB94" s="1">
        <v>144</v>
      </c>
      <c r="BC94" s="1">
        <v>343</v>
      </c>
      <c r="BD94" s="1">
        <v>65</v>
      </c>
      <c r="BE94" s="1">
        <v>7</v>
      </c>
      <c r="BF94" s="1">
        <v>0</v>
      </c>
    </row>
    <row r="95" spans="1:62">
      <c r="A95" s="1" t="s">
        <v>420</v>
      </c>
      <c r="B95" s="1">
        <v>2012</v>
      </c>
      <c r="C95" s="1">
        <v>3.0470000000000002</v>
      </c>
      <c r="D95" s="20">
        <v>527500</v>
      </c>
      <c r="E95" s="17">
        <v>2825000</v>
      </c>
      <c r="F95" s="1">
        <v>486</v>
      </c>
      <c r="G95" s="31">
        <v>19</v>
      </c>
      <c r="H95" s="38">
        <v>0.24064769</v>
      </c>
      <c r="I95" s="1">
        <v>285</v>
      </c>
      <c r="J95" s="1">
        <v>59</v>
      </c>
      <c r="K95" s="1">
        <v>178</v>
      </c>
      <c r="L95" s="1">
        <v>2004</v>
      </c>
      <c r="M95" s="1">
        <v>175</v>
      </c>
      <c r="N95" s="1">
        <v>588</v>
      </c>
      <c r="O95" s="1">
        <v>59</v>
      </c>
      <c r="P95" s="1">
        <v>110</v>
      </c>
      <c r="Q95" s="1">
        <v>0</v>
      </c>
      <c r="R95" s="29">
        <f t="shared" si="27"/>
        <v>7.2</v>
      </c>
      <c r="S95" s="13">
        <f t="shared" si="28"/>
        <v>0</v>
      </c>
      <c r="T95" s="3">
        <v>136</v>
      </c>
      <c r="U95" s="31">
        <v>19</v>
      </c>
      <c r="V95" s="4">
        <v>0.21298175</v>
      </c>
      <c r="W95" s="3">
        <v>75</v>
      </c>
      <c r="X95" s="3">
        <v>14</v>
      </c>
      <c r="Y95" s="3">
        <v>40</v>
      </c>
      <c r="Z95" s="3">
        <v>544</v>
      </c>
      <c r="AA95" s="3">
        <v>42</v>
      </c>
      <c r="AB95" s="3">
        <v>166</v>
      </c>
      <c r="AC95" s="3">
        <v>13</v>
      </c>
      <c r="AD95" s="3">
        <v>30</v>
      </c>
      <c r="AE95" s="3">
        <v>1</v>
      </c>
      <c r="AF95" s="49">
        <f t="shared" ref="AF95:AF100" si="35">AVERAGE(AJ95,AK95)</f>
        <v>0.70723500000000006</v>
      </c>
      <c r="AG95" s="13">
        <f t="shared" si="29"/>
        <v>0</v>
      </c>
      <c r="AH95" s="54">
        <v>6.13</v>
      </c>
      <c r="AI95" s="15">
        <v>8.2379800000000003</v>
      </c>
      <c r="AJ95" s="15">
        <v>0.13</v>
      </c>
      <c r="AK95" s="55">
        <v>1.28447</v>
      </c>
      <c r="AL95" s="1">
        <v>486</v>
      </c>
      <c r="AM95" s="3">
        <v>136</v>
      </c>
      <c r="AN95" s="1">
        <v>19</v>
      </c>
      <c r="AO95" s="3">
        <v>75</v>
      </c>
      <c r="AP95" s="3">
        <v>14</v>
      </c>
      <c r="AQ95" s="3">
        <v>40</v>
      </c>
      <c r="AR95" s="3">
        <v>544</v>
      </c>
      <c r="AS95" s="3">
        <v>42</v>
      </c>
      <c r="AT95" s="3">
        <v>166</v>
      </c>
      <c r="AU95" s="3">
        <v>13</v>
      </c>
      <c r="AV95" s="3">
        <v>30</v>
      </c>
      <c r="AW95" s="3">
        <v>1</v>
      </c>
      <c r="AX95" s="3"/>
      <c r="AY95" s="3"/>
      <c r="AZ95" s="3"/>
      <c r="BA95" s="3"/>
      <c r="BB95" s="3"/>
      <c r="BC95" s="3"/>
      <c r="BD95" s="3"/>
      <c r="BE95" s="3"/>
      <c r="BF95" s="3"/>
      <c r="BG95" s="2" t="s">
        <v>421</v>
      </c>
      <c r="BH95" s="1" t="s">
        <v>422</v>
      </c>
      <c r="BI95" s="1" t="s">
        <v>423</v>
      </c>
    </row>
    <row r="96" spans="1:62">
      <c r="A96" s="1" t="s">
        <v>362</v>
      </c>
      <c r="B96" s="1">
        <v>2014</v>
      </c>
      <c r="C96" s="1">
        <v>3.0329999999999999</v>
      </c>
      <c r="D96" s="20">
        <v>523000</v>
      </c>
      <c r="E96" s="17">
        <v>2800000</v>
      </c>
      <c r="F96" s="1">
        <v>372</v>
      </c>
      <c r="G96" s="31">
        <v>0</v>
      </c>
      <c r="H96" s="38">
        <v>0.2823194</v>
      </c>
      <c r="I96" s="1">
        <v>142</v>
      </c>
      <c r="J96" s="1">
        <v>20</v>
      </c>
      <c r="K96" s="1">
        <v>98</v>
      </c>
      <c r="L96" s="1">
        <v>1125</v>
      </c>
      <c r="M96" s="1">
        <v>37</v>
      </c>
      <c r="N96" s="1">
        <v>152</v>
      </c>
      <c r="O96" s="1">
        <v>61</v>
      </c>
      <c r="P96" s="1">
        <v>31</v>
      </c>
      <c r="Q96" s="1">
        <v>19</v>
      </c>
      <c r="R96" s="29">
        <f t="shared" si="27"/>
        <v>6.3</v>
      </c>
      <c r="S96" s="13">
        <f t="shared" si="28"/>
        <v>1</v>
      </c>
      <c r="T96" s="3">
        <v>143</v>
      </c>
      <c r="U96" s="31">
        <v>0</v>
      </c>
      <c r="V96" s="4">
        <v>0.31538463</v>
      </c>
      <c r="W96" s="3">
        <v>77</v>
      </c>
      <c r="X96" s="3">
        <v>13</v>
      </c>
      <c r="Y96" s="3">
        <v>52</v>
      </c>
      <c r="Z96" s="3">
        <v>550</v>
      </c>
      <c r="AA96" s="3">
        <v>22</v>
      </c>
      <c r="AB96" s="3">
        <v>81</v>
      </c>
      <c r="AC96" s="3">
        <v>38</v>
      </c>
      <c r="AD96" s="3">
        <v>18</v>
      </c>
      <c r="AE96" s="3">
        <v>16</v>
      </c>
      <c r="AF96" s="49">
        <f t="shared" si="35"/>
        <v>5.2091449999999995</v>
      </c>
      <c r="AG96" s="13">
        <f t="shared" si="29"/>
        <v>1</v>
      </c>
      <c r="AH96" s="54">
        <v>6.85</v>
      </c>
      <c r="AI96" s="15">
        <v>5.7537649999999996</v>
      </c>
      <c r="AJ96" s="15">
        <v>5.62</v>
      </c>
      <c r="AK96" s="55">
        <v>4.7982899999999997</v>
      </c>
      <c r="AL96" s="1">
        <v>372</v>
      </c>
      <c r="AM96" s="3">
        <v>143</v>
      </c>
      <c r="AN96" s="1">
        <v>0</v>
      </c>
      <c r="AO96" s="3">
        <v>77</v>
      </c>
      <c r="AP96" s="3">
        <v>13</v>
      </c>
      <c r="AQ96" s="3">
        <v>52</v>
      </c>
      <c r="AR96" s="3">
        <v>550</v>
      </c>
      <c r="AS96" s="3">
        <v>22</v>
      </c>
      <c r="AT96" s="3">
        <v>81</v>
      </c>
      <c r="AU96" s="3">
        <v>38</v>
      </c>
      <c r="AV96" s="3">
        <v>18</v>
      </c>
      <c r="AW96" s="3">
        <v>16</v>
      </c>
      <c r="AX96" s="3"/>
      <c r="AY96" s="3"/>
      <c r="AZ96" s="3"/>
      <c r="BA96" s="3"/>
      <c r="BB96" s="3"/>
      <c r="BC96" s="3"/>
      <c r="BD96" s="3"/>
      <c r="BE96" s="3"/>
      <c r="BF96" s="3"/>
      <c r="BG96" s="2" t="s">
        <v>363</v>
      </c>
    </row>
    <row r="97" spans="1:62">
      <c r="A97" s="1" t="s">
        <v>782</v>
      </c>
      <c r="B97" s="1">
        <v>2019</v>
      </c>
      <c r="C97" s="1">
        <v>3.0750000000000002</v>
      </c>
      <c r="D97" s="20">
        <v>584000</v>
      </c>
      <c r="E97" s="17">
        <v>2800000</v>
      </c>
      <c r="F97" s="1">
        <v>452</v>
      </c>
      <c r="G97" s="31">
        <v>30</v>
      </c>
      <c r="H97" s="38">
        <v>0.27949436999999999</v>
      </c>
      <c r="I97" s="1">
        <v>208</v>
      </c>
      <c r="J97" s="1">
        <v>28</v>
      </c>
      <c r="K97" s="1">
        <v>149</v>
      </c>
      <c r="L97" s="1">
        <v>1574</v>
      </c>
      <c r="M97" s="1">
        <v>117</v>
      </c>
      <c r="N97" s="1">
        <v>211</v>
      </c>
      <c r="O97" s="1">
        <v>84</v>
      </c>
      <c r="P97" s="1">
        <v>19</v>
      </c>
      <c r="Q97" s="1">
        <v>1</v>
      </c>
      <c r="R97" s="29">
        <f t="shared" si="27"/>
        <v>5.9</v>
      </c>
      <c r="S97" s="13">
        <f t="shared" si="28"/>
        <v>0</v>
      </c>
      <c r="T97" s="3">
        <v>152</v>
      </c>
      <c r="U97" s="31">
        <v>0</v>
      </c>
      <c r="V97" s="4">
        <v>0.27797833</v>
      </c>
      <c r="W97" s="3">
        <v>80</v>
      </c>
      <c r="X97" s="3">
        <v>10</v>
      </c>
      <c r="Y97" s="3">
        <v>50</v>
      </c>
      <c r="Z97" s="3">
        <v>608</v>
      </c>
      <c r="AA97" s="3">
        <v>40</v>
      </c>
      <c r="AB97" s="3">
        <v>75</v>
      </c>
      <c r="AC97" s="3">
        <v>33</v>
      </c>
      <c r="AD97" s="3">
        <v>5</v>
      </c>
      <c r="AE97" s="3">
        <v>-1</v>
      </c>
      <c r="AF97" s="49">
        <f t="shared" si="35"/>
        <v>2.1001449999999999</v>
      </c>
      <c r="AG97" s="13">
        <f t="shared" si="29"/>
        <v>0</v>
      </c>
      <c r="AH97" s="54">
        <v>6.2000003000000001</v>
      </c>
      <c r="AI97" s="15">
        <v>5.6600099999999998</v>
      </c>
      <c r="AJ97" s="15">
        <v>2.0099999999999998</v>
      </c>
      <c r="AK97" s="55">
        <v>2.1902900000000001</v>
      </c>
      <c r="AL97" s="1">
        <v>452</v>
      </c>
      <c r="AM97" s="3">
        <v>152</v>
      </c>
      <c r="AN97" s="1">
        <v>0</v>
      </c>
      <c r="AO97" s="3">
        <v>80</v>
      </c>
      <c r="AP97" s="3">
        <v>10</v>
      </c>
      <c r="AQ97" s="3">
        <v>50</v>
      </c>
      <c r="AR97" s="3">
        <v>608</v>
      </c>
      <c r="AS97" s="3">
        <v>40</v>
      </c>
      <c r="AT97" s="3">
        <v>75</v>
      </c>
      <c r="AU97" s="3">
        <v>33</v>
      </c>
      <c r="AV97" s="3">
        <v>5</v>
      </c>
      <c r="AW97" s="3">
        <v>-1</v>
      </c>
      <c r="AX97" s="3"/>
      <c r="AY97" s="3"/>
      <c r="AZ97" s="3"/>
      <c r="BA97" s="3"/>
      <c r="BB97" s="3"/>
      <c r="BC97" s="3"/>
      <c r="BD97" s="3"/>
      <c r="BE97" s="3"/>
      <c r="BF97" s="3"/>
      <c r="BG97" s="2" t="s">
        <v>783</v>
      </c>
      <c r="BI97" s="1" t="s">
        <v>61</v>
      </c>
    </row>
    <row r="98" spans="1:62">
      <c r="A98" s="1" t="s">
        <v>393</v>
      </c>
      <c r="B98" s="1">
        <v>2014</v>
      </c>
      <c r="C98" s="1">
        <v>3.0739999999999998</v>
      </c>
      <c r="D98" s="20">
        <v>546000</v>
      </c>
      <c r="E98" s="17">
        <v>2800000</v>
      </c>
      <c r="F98" s="1">
        <v>358</v>
      </c>
      <c r="G98" s="31">
        <v>133</v>
      </c>
      <c r="H98" s="38">
        <v>0.27914354000000002</v>
      </c>
      <c r="I98" s="1">
        <v>157</v>
      </c>
      <c r="J98" s="1">
        <v>17</v>
      </c>
      <c r="K98" s="1">
        <v>144</v>
      </c>
      <c r="L98" s="1">
        <v>1369</v>
      </c>
      <c r="M98" s="1">
        <v>82</v>
      </c>
      <c r="N98" s="1">
        <v>286</v>
      </c>
      <c r="O98" s="1">
        <v>71</v>
      </c>
      <c r="P98" s="1">
        <v>59</v>
      </c>
      <c r="Q98" s="1">
        <v>54</v>
      </c>
      <c r="R98" s="29">
        <f t="shared" si="27"/>
        <v>10.1</v>
      </c>
      <c r="S98" s="13">
        <f t="shared" si="28"/>
        <v>0</v>
      </c>
      <c r="T98" s="3">
        <v>133</v>
      </c>
      <c r="U98" s="31">
        <v>18</v>
      </c>
      <c r="V98" s="4">
        <v>0.30148619999999998</v>
      </c>
      <c r="W98" s="3">
        <v>55</v>
      </c>
      <c r="X98" s="3">
        <v>5</v>
      </c>
      <c r="Y98" s="3">
        <v>53</v>
      </c>
      <c r="Z98" s="3">
        <v>502</v>
      </c>
      <c r="AA98" s="3">
        <v>24</v>
      </c>
      <c r="AB98" s="3">
        <v>108</v>
      </c>
      <c r="AC98" s="3">
        <v>29</v>
      </c>
      <c r="AD98" s="3">
        <v>28</v>
      </c>
      <c r="AE98" s="3">
        <v>18</v>
      </c>
      <c r="AF98" s="49">
        <f t="shared" si="35"/>
        <v>4.4113899999999999</v>
      </c>
      <c r="AG98" s="13">
        <f t="shared" si="29"/>
        <v>0</v>
      </c>
      <c r="AH98" s="54">
        <v>11.2</v>
      </c>
      <c r="AI98" s="15">
        <v>9.0879630000000002</v>
      </c>
      <c r="AJ98" s="15">
        <v>4.38</v>
      </c>
      <c r="AK98" s="55">
        <v>4.44278</v>
      </c>
      <c r="AL98" s="1">
        <v>358</v>
      </c>
      <c r="AM98" s="3">
        <v>133</v>
      </c>
      <c r="AN98" s="1">
        <v>18</v>
      </c>
      <c r="AO98" s="3">
        <v>55</v>
      </c>
      <c r="AP98" s="3">
        <v>5</v>
      </c>
      <c r="AQ98" s="3">
        <v>53</v>
      </c>
      <c r="AR98" s="3">
        <v>502</v>
      </c>
      <c r="AS98" s="3">
        <v>24</v>
      </c>
      <c r="AT98" s="3">
        <v>108</v>
      </c>
      <c r="AU98" s="3">
        <v>29</v>
      </c>
      <c r="AV98" s="3">
        <v>28</v>
      </c>
      <c r="AW98" s="3">
        <v>18</v>
      </c>
      <c r="AX98" s="3"/>
      <c r="AY98" s="3"/>
      <c r="AZ98" s="3"/>
      <c r="BA98" s="3"/>
      <c r="BB98" s="3"/>
      <c r="BC98" s="3"/>
      <c r="BD98" s="3"/>
      <c r="BE98" s="3"/>
      <c r="BF98" s="3"/>
      <c r="BG98" s="2" t="s">
        <v>394</v>
      </c>
      <c r="BH98" s="1" t="s">
        <v>395</v>
      </c>
    </row>
    <row r="99" spans="1:62">
      <c r="A99" s="1" t="s">
        <v>649</v>
      </c>
      <c r="B99" s="1">
        <v>2015</v>
      </c>
      <c r="C99" s="1">
        <v>2.13</v>
      </c>
      <c r="D99" s="20">
        <v>2588065</v>
      </c>
      <c r="E99" s="17">
        <v>2800000</v>
      </c>
      <c r="F99" s="1">
        <v>331</v>
      </c>
      <c r="G99" s="31">
        <v>90</v>
      </c>
      <c r="H99" s="38">
        <v>0.27529413000000003</v>
      </c>
      <c r="I99" s="1">
        <v>194</v>
      </c>
      <c r="J99" s="1">
        <v>33</v>
      </c>
      <c r="K99" s="1">
        <v>143</v>
      </c>
      <c r="L99" s="1">
        <v>1432</v>
      </c>
      <c r="M99" s="1">
        <v>125</v>
      </c>
      <c r="N99" s="1">
        <v>243</v>
      </c>
      <c r="O99" s="1">
        <v>78</v>
      </c>
      <c r="P99" s="1">
        <v>19</v>
      </c>
      <c r="Q99" s="1">
        <v>6</v>
      </c>
      <c r="R99" s="29">
        <f t="shared" si="27"/>
        <v>7.9</v>
      </c>
      <c r="S99" s="13">
        <f t="shared" si="28"/>
        <v>0</v>
      </c>
      <c r="T99" s="3">
        <v>80</v>
      </c>
      <c r="U99" s="31">
        <v>90</v>
      </c>
      <c r="V99" s="4">
        <v>0.2636656</v>
      </c>
      <c r="W99" s="3">
        <v>43</v>
      </c>
      <c r="X99" s="3">
        <v>5</v>
      </c>
      <c r="Y99" s="3">
        <v>25</v>
      </c>
      <c r="Z99" s="3">
        <v>355</v>
      </c>
      <c r="AA99" s="3">
        <v>36</v>
      </c>
      <c r="AB99" s="3">
        <v>70</v>
      </c>
      <c r="AC99" s="3">
        <v>16</v>
      </c>
      <c r="AD99" s="3">
        <v>1</v>
      </c>
      <c r="AE99" s="3">
        <v>-1</v>
      </c>
      <c r="AF99" s="49">
        <f t="shared" si="35"/>
        <v>0.76253499999999996</v>
      </c>
      <c r="AG99" s="13">
        <f t="shared" si="29"/>
        <v>0</v>
      </c>
      <c r="AH99" s="54">
        <v>7.3500003999999999</v>
      </c>
      <c r="AI99" s="15">
        <v>8.4962700000000009</v>
      </c>
      <c r="AJ99" s="15">
        <v>0.47</v>
      </c>
      <c r="AK99" s="55">
        <v>1.05507</v>
      </c>
      <c r="AL99" s="1">
        <v>331</v>
      </c>
      <c r="AM99" s="3">
        <v>80</v>
      </c>
      <c r="AN99" s="1">
        <v>90</v>
      </c>
      <c r="AO99" s="3">
        <v>43</v>
      </c>
      <c r="AP99" s="3">
        <v>5</v>
      </c>
      <c r="AQ99" s="3">
        <v>25</v>
      </c>
      <c r="AR99" s="3">
        <v>355</v>
      </c>
      <c r="AS99" s="3">
        <v>36</v>
      </c>
      <c r="AT99" s="3">
        <v>70</v>
      </c>
      <c r="AU99" s="3">
        <v>16</v>
      </c>
      <c r="AV99" s="3">
        <v>1</v>
      </c>
      <c r="AW99" s="3">
        <v>-1</v>
      </c>
      <c r="AX99" s="3"/>
      <c r="AY99" s="3"/>
      <c r="AZ99" s="3"/>
      <c r="BA99" s="3"/>
      <c r="BB99" s="3"/>
      <c r="BC99" s="3"/>
      <c r="BD99" s="3"/>
      <c r="BE99" s="3"/>
      <c r="BF99" s="3"/>
      <c r="BH99" s="1" t="s">
        <v>650</v>
      </c>
    </row>
    <row r="100" spans="1:62">
      <c r="A100" s="11" t="s">
        <v>356</v>
      </c>
      <c r="B100" s="11">
        <v>2014</v>
      </c>
      <c r="C100" s="11">
        <v>3.0230000000000001</v>
      </c>
      <c r="D100" s="21">
        <v>502000</v>
      </c>
      <c r="E100" s="18">
        <v>2800000</v>
      </c>
      <c r="F100" s="1">
        <v>360</v>
      </c>
      <c r="G100" s="61">
        <v>30</v>
      </c>
      <c r="H100" s="39">
        <v>0.27400469999999999</v>
      </c>
      <c r="I100" s="11">
        <v>182</v>
      </c>
      <c r="J100" s="11">
        <v>65</v>
      </c>
      <c r="K100" s="11">
        <v>212</v>
      </c>
      <c r="L100" s="11">
        <v>1359</v>
      </c>
      <c r="M100" s="11">
        <v>65</v>
      </c>
      <c r="N100" s="11">
        <v>298</v>
      </c>
      <c r="O100" s="11">
        <v>69</v>
      </c>
      <c r="P100" s="11">
        <v>9</v>
      </c>
      <c r="Q100" s="11">
        <v>-49</v>
      </c>
      <c r="R100" s="29">
        <f t="shared" si="27"/>
        <v>1.8</v>
      </c>
      <c r="S100" s="13">
        <f t="shared" si="28"/>
        <v>0</v>
      </c>
      <c r="T100" s="3">
        <v>106</v>
      </c>
      <c r="U100" s="31">
        <v>30</v>
      </c>
      <c r="V100" s="14">
        <v>0.26701570000000002</v>
      </c>
      <c r="W100" s="13">
        <v>46</v>
      </c>
      <c r="X100" s="13">
        <v>13</v>
      </c>
      <c r="Y100" s="13">
        <v>54</v>
      </c>
      <c r="Z100" s="13">
        <v>410</v>
      </c>
      <c r="AA100" s="13">
        <v>23</v>
      </c>
      <c r="AB100" s="13">
        <v>70</v>
      </c>
      <c r="AC100" s="13">
        <v>25</v>
      </c>
      <c r="AD100" s="13">
        <v>1</v>
      </c>
      <c r="AE100" s="13">
        <v>-16</v>
      </c>
      <c r="AF100" s="49">
        <f t="shared" si="35"/>
        <v>-0.13811009000000002</v>
      </c>
      <c r="AG100" s="13">
        <f t="shared" si="29"/>
        <v>0</v>
      </c>
      <c r="AH100" s="54">
        <v>3.13</v>
      </c>
      <c r="AI100" s="15">
        <v>0.38266640000000002</v>
      </c>
      <c r="AJ100" s="15">
        <v>-0.27</v>
      </c>
      <c r="AK100" s="55">
        <v>-6.2201799999999996E-3</v>
      </c>
      <c r="AL100" s="1">
        <v>360</v>
      </c>
      <c r="AM100" s="3">
        <v>106</v>
      </c>
      <c r="AN100" s="1">
        <v>30</v>
      </c>
      <c r="AO100" s="13">
        <v>46</v>
      </c>
      <c r="AP100" s="13">
        <v>13</v>
      </c>
      <c r="AQ100" s="13">
        <v>54</v>
      </c>
      <c r="AR100" s="13">
        <v>410</v>
      </c>
      <c r="AS100" s="13">
        <v>23</v>
      </c>
      <c r="AT100" s="13">
        <v>70</v>
      </c>
      <c r="AU100" s="13">
        <v>25</v>
      </c>
      <c r="AV100" s="13">
        <v>1</v>
      </c>
      <c r="AW100" s="13">
        <v>-16</v>
      </c>
      <c r="AX100" s="13"/>
      <c r="AY100" s="13"/>
      <c r="AZ100" s="13"/>
      <c r="BA100" s="13"/>
      <c r="BB100" s="13"/>
      <c r="BC100" s="13"/>
      <c r="BD100" s="13"/>
      <c r="BE100" s="13"/>
      <c r="BF100" s="13"/>
      <c r="BG100" s="12"/>
      <c r="BH100" s="12"/>
      <c r="BI100" s="11" t="s">
        <v>111</v>
      </c>
      <c r="BJ100" s="12"/>
    </row>
    <row r="101" spans="1:62">
      <c r="A101" s="1" t="s">
        <v>829</v>
      </c>
      <c r="B101" s="1">
        <v>2020</v>
      </c>
      <c r="C101" s="1">
        <v>3.1070000000000002</v>
      </c>
      <c r="D101" s="20">
        <v>593500</v>
      </c>
      <c r="E101" s="17">
        <v>2800000</v>
      </c>
      <c r="F101" s="1">
        <f>ROUND(AL101-AM101+(AM101/$BL$2),0)</f>
        <v>449</v>
      </c>
      <c r="G101" s="31">
        <v>63</v>
      </c>
      <c r="H101" s="38">
        <v>0.26989937000000003</v>
      </c>
      <c r="I101" s="3">
        <f t="shared" ref="I101:Q101" si="36">AX101-AO101+W101</f>
        <v>174.6000756000756</v>
      </c>
      <c r="J101" s="3">
        <f t="shared" si="36"/>
        <v>52.000027000027004</v>
      </c>
      <c r="K101" s="3">
        <f t="shared" si="36"/>
        <v>205.1000621000621</v>
      </c>
      <c r="L101" s="3">
        <f t="shared" si="36"/>
        <v>1545.00054000054</v>
      </c>
      <c r="M101" s="3">
        <f t="shared" si="36"/>
        <v>122.30005130005131</v>
      </c>
      <c r="N101" s="3">
        <f t="shared" si="36"/>
        <v>348.4001404001404</v>
      </c>
      <c r="O101" s="3">
        <f t="shared" si="36"/>
        <v>77.000027000027004</v>
      </c>
      <c r="P101" s="3">
        <f t="shared" si="36"/>
        <v>0</v>
      </c>
      <c r="Q101" s="3">
        <f t="shared" si="36"/>
        <v>-33</v>
      </c>
      <c r="R101" s="29">
        <f t="shared" si="27"/>
        <v>0.5</v>
      </c>
      <c r="S101" s="13">
        <f t="shared" si="28"/>
        <v>0</v>
      </c>
      <c r="T101" s="3">
        <v>52</v>
      </c>
      <c r="U101" s="31">
        <v>7</v>
      </c>
      <c r="V101" s="4">
        <v>0.24719100999999999</v>
      </c>
      <c r="W101" s="3">
        <f t="shared" ref="W101:AE101" si="37">AO101/$BL$2</f>
        <v>75.600075600075598</v>
      </c>
      <c r="X101" s="3">
        <f t="shared" si="37"/>
        <v>27.000027000027</v>
      </c>
      <c r="Y101" s="3">
        <f t="shared" si="37"/>
        <v>62.100062100062104</v>
      </c>
      <c r="Z101" s="3">
        <f t="shared" si="37"/>
        <v>540.00054000054001</v>
      </c>
      <c r="AA101" s="3">
        <f t="shared" si="37"/>
        <v>51.300051300051301</v>
      </c>
      <c r="AB101" s="3">
        <f t="shared" si="37"/>
        <v>140.4001404001404</v>
      </c>
      <c r="AC101" s="3">
        <f t="shared" si="37"/>
        <v>27.000027000027</v>
      </c>
      <c r="AD101" s="3">
        <f t="shared" si="37"/>
        <v>0</v>
      </c>
      <c r="AE101" s="3">
        <f t="shared" si="37"/>
        <v>0</v>
      </c>
      <c r="AF101" s="49">
        <f>AVERAGE(AJ101,AK101)/$BL$2</f>
        <v>1.464821664821665</v>
      </c>
      <c r="AG101" s="13">
        <f t="shared" si="29"/>
        <v>0</v>
      </c>
      <c r="AH101" s="54">
        <v>-5.9999972999999998E-2</v>
      </c>
      <c r="AI101" s="15">
        <v>1.0652033000000001</v>
      </c>
      <c r="AJ101" s="15">
        <v>0.62</v>
      </c>
      <c r="AK101" s="55">
        <v>0.46505200000000002</v>
      </c>
      <c r="AL101" s="1">
        <v>361</v>
      </c>
      <c r="AM101" s="3">
        <v>52</v>
      </c>
      <c r="AN101" s="1">
        <v>7</v>
      </c>
      <c r="AO101" s="3">
        <v>28</v>
      </c>
      <c r="AP101" s="3">
        <v>10</v>
      </c>
      <c r="AQ101" s="3">
        <v>23</v>
      </c>
      <c r="AR101" s="3">
        <v>200</v>
      </c>
      <c r="AS101" s="3">
        <v>19</v>
      </c>
      <c r="AT101" s="3">
        <v>52</v>
      </c>
      <c r="AU101" s="3">
        <v>10</v>
      </c>
      <c r="AV101" s="3">
        <v>0</v>
      </c>
      <c r="AW101" s="3">
        <v>0</v>
      </c>
      <c r="AX101" s="1">
        <v>127</v>
      </c>
      <c r="AY101" s="1">
        <v>35</v>
      </c>
      <c r="AZ101" s="1">
        <v>166</v>
      </c>
      <c r="BA101" s="1">
        <v>1205</v>
      </c>
      <c r="BB101" s="1">
        <v>90</v>
      </c>
      <c r="BC101" s="1">
        <v>260</v>
      </c>
      <c r="BD101" s="1">
        <v>60</v>
      </c>
      <c r="BE101" s="1">
        <v>0</v>
      </c>
      <c r="BF101" s="1">
        <v>-33</v>
      </c>
    </row>
    <row r="102" spans="1:62">
      <c r="A102" s="1" t="s">
        <v>470</v>
      </c>
      <c r="B102" s="1">
        <v>2011</v>
      </c>
      <c r="C102" s="1">
        <v>3.0720000000000001</v>
      </c>
      <c r="D102" s="20">
        <v>529500</v>
      </c>
      <c r="E102" s="17">
        <v>2800000</v>
      </c>
      <c r="F102" s="1">
        <v>459</v>
      </c>
      <c r="G102" s="31">
        <v>43</v>
      </c>
      <c r="H102" s="38">
        <v>0.26431717999999998</v>
      </c>
      <c r="I102" s="1">
        <v>250</v>
      </c>
      <c r="J102" s="1">
        <v>15</v>
      </c>
      <c r="K102" s="1">
        <v>122</v>
      </c>
      <c r="L102" s="1">
        <v>1582</v>
      </c>
      <c r="M102" s="1">
        <v>173</v>
      </c>
      <c r="N102" s="1">
        <v>264</v>
      </c>
      <c r="O102" s="1">
        <v>50</v>
      </c>
      <c r="P102" s="1">
        <v>135</v>
      </c>
      <c r="Q102" s="1">
        <v>77</v>
      </c>
      <c r="R102" s="29">
        <f t="shared" si="27"/>
        <v>14.8</v>
      </c>
      <c r="S102" s="13">
        <f t="shared" si="28"/>
        <v>0</v>
      </c>
      <c r="T102" s="3">
        <v>159</v>
      </c>
      <c r="U102" s="31">
        <v>0</v>
      </c>
      <c r="V102" s="4">
        <v>0.25882354000000002</v>
      </c>
      <c r="W102" s="3">
        <v>87</v>
      </c>
      <c r="X102" s="3">
        <v>7</v>
      </c>
      <c r="Y102" s="3">
        <v>36</v>
      </c>
      <c r="Z102" s="3">
        <v>588</v>
      </c>
      <c r="AA102" s="3">
        <v>60</v>
      </c>
      <c r="AB102" s="3">
        <v>93</v>
      </c>
      <c r="AC102" s="3">
        <v>19</v>
      </c>
      <c r="AD102" s="3">
        <v>49</v>
      </c>
      <c r="AE102" s="3">
        <v>23</v>
      </c>
      <c r="AF102" s="49">
        <f>AVERAGE(AJ102,AK102)</f>
        <v>4.5817800000000002</v>
      </c>
      <c r="AG102" s="13">
        <f t="shared" si="29"/>
        <v>0</v>
      </c>
      <c r="AH102" s="54">
        <v>14.969999</v>
      </c>
      <c r="AI102" s="15">
        <v>14.664579</v>
      </c>
      <c r="AJ102" s="15">
        <v>4.0999999999999996</v>
      </c>
      <c r="AK102" s="55">
        <v>5.0635599999999998</v>
      </c>
      <c r="AL102" s="1">
        <v>459</v>
      </c>
      <c r="AM102" s="3">
        <v>159</v>
      </c>
      <c r="AN102" s="1">
        <v>0</v>
      </c>
      <c r="AO102" s="3">
        <v>87</v>
      </c>
      <c r="AP102" s="3">
        <v>7</v>
      </c>
      <c r="AQ102" s="3">
        <v>36</v>
      </c>
      <c r="AR102" s="3">
        <v>588</v>
      </c>
      <c r="AS102" s="3">
        <v>60</v>
      </c>
      <c r="AT102" s="3">
        <v>93</v>
      </c>
      <c r="AU102" s="3">
        <v>19</v>
      </c>
      <c r="AV102" s="3">
        <v>49</v>
      </c>
      <c r="AW102" s="3">
        <v>23</v>
      </c>
      <c r="AX102" s="3"/>
      <c r="AY102" s="3"/>
      <c r="AZ102" s="3"/>
      <c r="BA102" s="3"/>
      <c r="BB102" s="3"/>
      <c r="BC102" s="3"/>
      <c r="BD102" s="3"/>
      <c r="BE102" s="3"/>
      <c r="BF102" s="3"/>
      <c r="BG102" s="2" t="s">
        <v>462</v>
      </c>
      <c r="BH102" s="1" t="s">
        <v>471</v>
      </c>
    </row>
    <row r="103" spans="1:62">
      <c r="A103" s="1" t="s">
        <v>551</v>
      </c>
      <c r="B103" s="1">
        <v>2015</v>
      </c>
      <c r="C103" s="1">
        <v>3.1150000000000002</v>
      </c>
      <c r="D103" s="20">
        <v>693000</v>
      </c>
      <c r="E103" s="17">
        <v>2800000</v>
      </c>
      <c r="F103" s="1">
        <v>331</v>
      </c>
      <c r="G103" s="31">
        <v>109</v>
      </c>
      <c r="H103" s="38">
        <v>0.24110672</v>
      </c>
      <c r="I103" s="1">
        <v>131</v>
      </c>
      <c r="J103" s="1">
        <v>40</v>
      </c>
      <c r="K103" s="1">
        <v>141</v>
      </c>
      <c r="L103" s="1">
        <v>1203</v>
      </c>
      <c r="M103" s="1">
        <v>172</v>
      </c>
      <c r="N103" s="1">
        <v>264</v>
      </c>
      <c r="O103" s="1">
        <v>46</v>
      </c>
      <c r="P103" s="1">
        <v>3</v>
      </c>
      <c r="Q103" s="1">
        <v>21</v>
      </c>
      <c r="R103" s="29">
        <f t="shared" si="27"/>
        <v>9.3000000000000007</v>
      </c>
      <c r="S103" s="13">
        <f t="shared" si="28"/>
        <v>1</v>
      </c>
      <c r="T103" s="3">
        <v>115</v>
      </c>
      <c r="U103" s="31">
        <v>7</v>
      </c>
      <c r="V103" s="4">
        <v>0.23380281</v>
      </c>
      <c r="W103" s="3">
        <v>43</v>
      </c>
      <c r="X103" s="3">
        <v>16</v>
      </c>
      <c r="Y103" s="3">
        <v>47</v>
      </c>
      <c r="Z103" s="3">
        <v>426</v>
      </c>
      <c r="AA103" s="3">
        <v>65</v>
      </c>
      <c r="AB103" s="3">
        <v>92</v>
      </c>
      <c r="AC103" s="3">
        <v>12</v>
      </c>
      <c r="AD103" s="3">
        <v>0</v>
      </c>
      <c r="AE103" s="3">
        <v>5</v>
      </c>
      <c r="AF103" s="49">
        <f>AVERAGE(AJ103,AK103)</f>
        <v>3.321755</v>
      </c>
      <c r="AG103" s="13">
        <f t="shared" si="29"/>
        <v>1</v>
      </c>
      <c r="AH103" s="54">
        <v>5.75</v>
      </c>
      <c r="AI103" s="15">
        <v>12.82084</v>
      </c>
      <c r="AJ103" s="15">
        <v>1.47</v>
      </c>
      <c r="AK103" s="55">
        <v>5.1735100000000003</v>
      </c>
      <c r="AL103" s="1">
        <v>331</v>
      </c>
      <c r="AM103" s="3">
        <v>115</v>
      </c>
      <c r="AN103" s="1">
        <v>7</v>
      </c>
      <c r="AO103" s="3">
        <v>43</v>
      </c>
      <c r="AP103" s="3">
        <v>16</v>
      </c>
      <c r="AQ103" s="3">
        <v>47</v>
      </c>
      <c r="AR103" s="3">
        <v>426</v>
      </c>
      <c r="AS103" s="3">
        <v>65</v>
      </c>
      <c r="AT103" s="3">
        <v>92</v>
      </c>
      <c r="AU103" s="3">
        <v>12</v>
      </c>
      <c r="AV103" s="3">
        <v>0</v>
      </c>
      <c r="AW103" s="3">
        <v>5</v>
      </c>
      <c r="AX103" s="3"/>
      <c r="AY103" s="3"/>
      <c r="AZ103" s="3"/>
      <c r="BA103" s="3"/>
      <c r="BB103" s="3"/>
      <c r="BC103" s="3"/>
      <c r="BD103" s="3"/>
      <c r="BE103" s="3"/>
      <c r="BF103" s="3"/>
      <c r="BG103" s="2" t="s">
        <v>552</v>
      </c>
    </row>
    <row r="104" spans="1:62">
      <c r="A104" s="1" t="s">
        <v>391</v>
      </c>
      <c r="B104" s="1">
        <v>2013</v>
      </c>
      <c r="C104" s="1">
        <v>3.113</v>
      </c>
      <c r="D104" s="20">
        <v>514000</v>
      </c>
      <c r="E104" s="17">
        <v>2781731</v>
      </c>
      <c r="F104" s="1">
        <v>486</v>
      </c>
      <c r="G104" s="31">
        <v>39</v>
      </c>
      <c r="H104" s="38">
        <v>0.22721963000000001</v>
      </c>
      <c r="I104" s="1">
        <v>180</v>
      </c>
      <c r="J104" s="1">
        <v>67</v>
      </c>
      <c r="K104" s="1">
        <v>204</v>
      </c>
      <c r="L104" s="1">
        <v>1942</v>
      </c>
      <c r="M104" s="1">
        <v>214</v>
      </c>
      <c r="N104" s="1">
        <v>426</v>
      </c>
      <c r="O104" s="1">
        <v>71</v>
      </c>
      <c r="P104" s="1">
        <v>2</v>
      </c>
      <c r="Q104" s="1">
        <v>-10</v>
      </c>
      <c r="R104" s="29">
        <f t="shared" si="27"/>
        <v>0.7</v>
      </c>
      <c r="S104" s="13">
        <f t="shared" si="28"/>
        <v>0</v>
      </c>
      <c r="T104" s="3">
        <v>131</v>
      </c>
      <c r="U104" s="31">
        <v>19</v>
      </c>
      <c r="V104" s="4">
        <v>0.23788545999999999</v>
      </c>
      <c r="W104" s="3">
        <v>53</v>
      </c>
      <c r="X104" s="3">
        <v>20</v>
      </c>
      <c r="Y104" s="3">
        <v>50</v>
      </c>
      <c r="Z104" s="3">
        <v>521</v>
      </c>
      <c r="AA104" s="3">
        <v>64</v>
      </c>
      <c r="AB104" s="3">
        <v>119</v>
      </c>
      <c r="AC104" s="3">
        <v>19</v>
      </c>
      <c r="AD104" s="3">
        <v>0</v>
      </c>
      <c r="AE104" s="3">
        <v>-7</v>
      </c>
      <c r="AF104" s="49">
        <f>AVERAGE(AJ104,AK104)</f>
        <v>0.92401849999999996</v>
      </c>
      <c r="AG104" s="13">
        <f t="shared" si="29"/>
        <v>0</v>
      </c>
      <c r="AH104" s="54">
        <v>1.3199999</v>
      </c>
      <c r="AI104" s="15">
        <v>6.8794824000000004E-2</v>
      </c>
      <c r="AJ104" s="15">
        <v>1.1299999999999999</v>
      </c>
      <c r="AK104" s="55">
        <v>0.71803700000000004</v>
      </c>
      <c r="AL104" s="1">
        <v>486</v>
      </c>
      <c r="AM104" s="3">
        <v>131</v>
      </c>
      <c r="AN104" s="1">
        <v>19</v>
      </c>
      <c r="AO104" s="3">
        <v>53</v>
      </c>
      <c r="AP104" s="3">
        <v>20</v>
      </c>
      <c r="AQ104" s="3">
        <v>50</v>
      </c>
      <c r="AR104" s="3">
        <v>521</v>
      </c>
      <c r="AS104" s="3">
        <v>64</v>
      </c>
      <c r="AT104" s="3">
        <v>119</v>
      </c>
      <c r="AU104" s="3">
        <v>19</v>
      </c>
      <c r="AV104" s="3">
        <v>0</v>
      </c>
      <c r="AW104" s="3">
        <v>-7</v>
      </c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62">
      <c r="A105" s="1" t="s">
        <v>705</v>
      </c>
      <c r="B105" s="1">
        <v>2018</v>
      </c>
      <c r="C105" s="1">
        <v>2.141</v>
      </c>
      <c r="D105" s="20">
        <v>570000</v>
      </c>
      <c r="E105" s="17">
        <v>2775000</v>
      </c>
      <c r="F105" s="1">
        <v>379</v>
      </c>
      <c r="G105" s="31">
        <v>0</v>
      </c>
      <c r="H105" s="38">
        <v>0.2821997</v>
      </c>
      <c r="I105" s="1">
        <v>163</v>
      </c>
      <c r="J105" s="1">
        <v>22</v>
      </c>
      <c r="K105" s="1">
        <v>121</v>
      </c>
      <c r="L105" s="1">
        <v>1482</v>
      </c>
      <c r="M105" s="1">
        <v>58</v>
      </c>
      <c r="N105" s="1">
        <v>180</v>
      </c>
      <c r="O105" s="1">
        <v>49</v>
      </c>
      <c r="P105" s="1">
        <v>70</v>
      </c>
      <c r="Q105" s="1">
        <v>-10</v>
      </c>
      <c r="R105" s="29">
        <f t="shared" si="27"/>
        <v>2.6</v>
      </c>
      <c r="S105" s="13">
        <f t="shared" si="28"/>
        <v>0</v>
      </c>
      <c r="T105" s="3">
        <v>157</v>
      </c>
      <c r="U105" s="31">
        <v>0</v>
      </c>
      <c r="V105" s="4">
        <v>0.28797469999999997</v>
      </c>
      <c r="W105" s="3">
        <v>85</v>
      </c>
      <c r="X105" s="3">
        <v>14</v>
      </c>
      <c r="Y105" s="3">
        <v>58</v>
      </c>
      <c r="Z105" s="3">
        <v>683</v>
      </c>
      <c r="AA105" s="3">
        <v>29</v>
      </c>
      <c r="AB105" s="3">
        <v>75</v>
      </c>
      <c r="AC105" s="3">
        <v>31</v>
      </c>
      <c r="AD105" s="3">
        <v>23</v>
      </c>
      <c r="AE105" s="3">
        <v>-1</v>
      </c>
      <c r="AF105" s="49">
        <f>AVERAGE(AJ105,AK105)</f>
        <v>2.5375749999999999</v>
      </c>
      <c r="AG105" s="13">
        <f t="shared" si="29"/>
        <v>0</v>
      </c>
      <c r="AH105" s="54">
        <v>2.3500000999999999</v>
      </c>
      <c r="AI105" s="15">
        <v>2.8844685999999999</v>
      </c>
      <c r="AJ105" s="15">
        <v>2.46</v>
      </c>
      <c r="AK105" s="55">
        <v>2.6151499999999999</v>
      </c>
      <c r="AL105" s="1">
        <v>379</v>
      </c>
      <c r="AM105" s="3">
        <v>157</v>
      </c>
      <c r="AN105" s="1">
        <v>0</v>
      </c>
      <c r="AO105" s="3">
        <v>85</v>
      </c>
      <c r="AP105" s="3">
        <v>14</v>
      </c>
      <c r="AQ105" s="3">
        <v>58</v>
      </c>
      <c r="AR105" s="3">
        <v>683</v>
      </c>
      <c r="AS105" s="3">
        <v>29</v>
      </c>
      <c r="AT105" s="3">
        <v>75</v>
      </c>
      <c r="AU105" s="3">
        <v>31</v>
      </c>
      <c r="AV105" s="3">
        <v>23</v>
      </c>
      <c r="AW105" s="3">
        <v>-1</v>
      </c>
      <c r="AX105" s="3"/>
      <c r="AY105" s="3"/>
      <c r="AZ105" s="3"/>
      <c r="BA105" s="3"/>
      <c r="BB105" s="3"/>
      <c r="BC105" s="3"/>
      <c r="BD105" s="3"/>
      <c r="BE105" s="3"/>
      <c r="BF105" s="3"/>
      <c r="BH105" s="1" t="s">
        <v>353</v>
      </c>
    </row>
    <row r="106" spans="1:62">
      <c r="A106" s="1" t="s">
        <v>695</v>
      </c>
      <c r="B106" s="1">
        <v>2019</v>
      </c>
      <c r="C106" s="1">
        <v>3.089</v>
      </c>
      <c r="D106" s="20">
        <v>581200</v>
      </c>
      <c r="E106" s="17">
        <v>2725000</v>
      </c>
      <c r="F106" s="1">
        <v>353</v>
      </c>
      <c r="G106" s="31">
        <v>0</v>
      </c>
      <c r="H106" s="38">
        <v>0.27589455000000002</v>
      </c>
      <c r="I106" s="1">
        <v>129</v>
      </c>
      <c r="J106" s="1">
        <v>34</v>
      </c>
      <c r="K106" s="1">
        <v>109</v>
      </c>
      <c r="L106" s="1">
        <v>1216</v>
      </c>
      <c r="M106" s="1">
        <v>137</v>
      </c>
      <c r="N106" s="1">
        <v>216</v>
      </c>
      <c r="O106" s="1">
        <v>40</v>
      </c>
      <c r="P106" s="1">
        <v>0</v>
      </c>
      <c r="Q106" s="1">
        <v>-41</v>
      </c>
      <c r="R106" s="29">
        <f t="shared" si="27"/>
        <v>4.9000000000000004</v>
      </c>
      <c r="S106" s="13">
        <f t="shared" si="28"/>
        <v>0</v>
      </c>
      <c r="T106" s="3">
        <v>132</v>
      </c>
      <c r="U106" s="31">
        <v>0</v>
      </c>
      <c r="V106" s="4">
        <v>0.27803737000000001</v>
      </c>
      <c r="W106" s="3">
        <v>63</v>
      </c>
      <c r="X106" s="3">
        <v>22</v>
      </c>
      <c r="Y106" s="3">
        <v>55</v>
      </c>
      <c r="Z106" s="3">
        <v>482</v>
      </c>
      <c r="AA106" s="3">
        <v>47</v>
      </c>
      <c r="AB106" s="3">
        <v>92</v>
      </c>
      <c r="AC106" s="3">
        <v>12</v>
      </c>
      <c r="AD106" s="3">
        <v>0</v>
      </c>
      <c r="AE106" s="3">
        <v>-18</v>
      </c>
      <c r="AF106" s="49">
        <f>AVERAGE(AJ106,AK106)</f>
        <v>2.0442099999999996</v>
      </c>
      <c r="AG106" s="13">
        <f t="shared" si="29"/>
        <v>0</v>
      </c>
      <c r="AH106" s="54">
        <v>5.4</v>
      </c>
      <c r="AI106" s="15">
        <v>4.3883989999999997</v>
      </c>
      <c r="AJ106" s="15">
        <v>2.2799999999999998</v>
      </c>
      <c r="AK106" s="55">
        <v>1.8084199999999999</v>
      </c>
      <c r="AL106" s="1">
        <v>353</v>
      </c>
      <c r="AM106" s="3">
        <v>132</v>
      </c>
      <c r="AN106" s="1">
        <v>0</v>
      </c>
      <c r="AO106" s="3">
        <v>63</v>
      </c>
      <c r="AP106" s="3">
        <v>22</v>
      </c>
      <c r="AQ106" s="3">
        <v>55</v>
      </c>
      <c r="AR106" s="3">
        <v>482</v>
      </c>
      <c r="AS106" s="3">
        <v>47</v>
      </c>
      <c r="AT106" s="3">
        <v>92</v>
      </c>
      <c r="AU106" s="3">
        <v>12</v>
      </c>
      <c r="AV106" s="3">
        <v>0</v>
      </c>
      <c r="AW106" s="3">
        <v>-18</v>
      </c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62">
      <c r="A107" s="31" t="s">
        <v>778</v>
      </c>
      <c r="B107" s="1">
        <v>2020</v>
      </c>
      <c r="C107" s="1">
        <v>3.06</v>
      </c>
      <c r="D107" s="20">
        <v>610500</v>
      </c>
      <c r="E107" s="17">
        <v>2720000</v>
      </c>
      <c r="F107" s="1">
        <f>ROUND(AL107-AM107+(AM107/$BL$2),0)</f>
        <v>368</v>
      </c>
      <c r="G107" s="31">
        <v>98</v>
      </c>
      <c r="H107" s="38">
        <v>0.25329565999999998</v>
      </c>
      <c r="I107" s="3">
        <f t="shared" ref="I107:Q107" si="38">AX107-AO107+W107</f>
        <v>193.30007830007833</v>
      </c>
      <c r="J107" s="3">
        <f t="shared" si="38"/>
        <v>53.200016200016201</v>
      </c>
      <c r="K107" s="3">
        <f t="shared" si="38"/>
        <v>151.40003240003239</v>
      </c>
      <c r="L107" s="3">
        <f t="shared" si="38"/>
        <v>1497.2005022005023</v>
      </c>
      <c r="M107" s="3">
        <f t="shared" si="38"/>
        <v>153.9000729000729</v>
      </c>
      <c r="N107" s="3">
        <f t="shared" si="38"/>
        <v>394.60012960012961</v>
      </c>
      <c r="O107" s="3">
        <f t="shared" si="38"/>
        <v>59.800010800010803</v>
      </c>
      <c r="P107" s="3">
        <f t="shared" si="38"/>
        <v>14.800010800010801</v>
      </c>
      <c r="Q107" s="3">
        <f t="shared" si="38"/>
        <v>-28.800010800010803</v>
      </c>
      <c r="R107" s="29">
        <f t="shared" si="27"/>
        <v>2.4</v>
      </c>
      <c r="S107" s="13">
        <f t="shared" si="28"/>
        <v>0</v>
      </c>
      <c r="T107" s="3">
        <v>44</v>
      </c>
      <c r="U107" s="31">
        <v>17</v>
      </c>
      <c r="V107" s="4">
        <v>0.2278481</v>
      </c>
      <c r="W107" s="3">
        <f t="shared" ref="W107:AE107" si="39">AO107/$BL$2</f>
        <v>78.300078300078312</v>
      </c>
      <c r="X107" s="3">
        <f t="shared" si="39"/>
        <v>16.200016200016201</v>
      </c>
      <c r="Y107" s="3">
        <f t="shared" si="39"/>
        <v>32.400032400032401</v>
      </c>
      <c r="Z107" s="3">
        <f t="shared" si="39"/>
        <v>502.20050220050223</v>
      </c>
      <c r="AA107" s="3">
        <f t="shared" si="39"/>
        <v>72.9000729000729</v>
      </c>
      <c r="AB107" s="3">
        <f t="shared" si="39"/>
        <v>129.60012960012961</v>
      </c>
      <c r="AC107" s="3">
        <f t="shared" si="39"/>
        <v>10.800010800010801</v>
      </c>
      <c r="AD107" s="3">
        <f t="shared" si="39"/>
        <v>10.800010800010801</v>
      </c>
      <c r="AE107" s="3">
        <f t="shared" si="39"/>
        <v>-10.800010800010801</v>
      </c>
      <c r="AF107" s="49">
        <f>AVERAGE(AJ107,AK107)/$BL$2</f>
        <v>1.5172530172530174</v>
      </c>
      <c r="AG107" s="13">
        <f t="shared" si="29"/>
        <v>0</v>
      </c>
      <c r="AH107" s="54">
        <v>1.8199999</v>
      </c>
      <c r="AI107" s="15">
        <v>2.8800105999999999</v>
      </c>
      <c r="AJ107" s="15">
        <v>0.32</v>
      </c>
      <c r="AK107" s="55">
        <v>0.80388999999999999</v>
      </c>
      <c r="AL107" s="1">
        <v>293</v>
      </c>
      <c r="AM107" s="3">
        <v>44</v>
      </c>
      <c r="AN107" s="1">
        <v>17</v>
      </c>
      <c r="AO107" s="3">
        <v>29</v>
      </c>
      <c r="AP107" s="3">
        <v>6</v>
      </c>
      <c r="AQ107" s="3">
        <v>12</v>
      </c>
      <c r="AR107" s="3">
        <v>186</v>
      </c>
      <c r="AS107" s="3">
        <v>27</v>
      </c>
      <c r="AT107" s="3">
        <v>48</v>
      </c>
      <c r="AU107" s="3">
        <v>4</v>
      </c>
      <c r="AV107" s="3">
        <v>4</v>
      </c>
      <c r="AW107" s="3">
        <v>-4</v>
      </c>
      <c r="AX107" s="1">
        <v>144</v>
      </c>
      <c r="AY107" s="1">
        <v>43</v>
      </c>
      <c r="AZ107" s="1">
        <v>131</v>
      </c>
      <c r="BA107" s="1">
        <v>1181</v>
      </c>
      <c r="BB107" s="1">
        <v>108</v>
      </c>
      <c r="BC107" s="1">
        <v>313</v>
      </c>
      <c r="BD107" s="1">
        <v>53</v>
      </c>
      <c r="BE107" s="1">
        <v>8</v>
      </c>
      <c r="BF107" s="1">
        <v>-22</v>
      </c>
    </row>
    <row r="108" spans="1:62">
      <c r="A108" s="1" t="s">
        <v>468</v>
      </c>
      <c r="B108" s="1">
        <v>2011</v>
      </c>
      <c r="C108" s="1">
        <v>3</v>
      </c>
      <c r="D108" s="20">
        <v>443000</v>
      </c>
      <c r="E108" s="17">
        <v>2700000</v>
      </c>
      <c r="F108" s="1">
        <v>420</v>
      </c>
      <c r="G108" s="31">
        <v>23</v>
      </c>
      <c r="H108" s="38">
        <v>0.25053229999999999</v>
      </c>
      <c r="I108" s="1">
        <v>232</v>
      </c>
      <c r="J108" s="1">
        <v>53</v>
      </c>
      <c r="K108" s="1">
        <v>171</v>
      </c>
      <c r="L108" s="1">
        <v>1580</v>
      </c>
      <c r="M108" s="1">
        <v>149</v>
      </c>
      <c r="N108" s="1">
        <v>359</v>
      </c>
      <c r="O108" s="1">
        <v>74</v>
      </c>
      <c r="P108" s="1">
        <v>20</v>
      </c>
      <c r="Q108" s="1">
        <v>-1</v>
      </c>
      <c r="R108" s="29">
        <f t="shared" si="27"/>
        <v>6.5</v>
      </c>
      <c r="S108" s="13">
        <f t="shared" si="28"/>
        <v>0</v>
      </c>
      <c r="T108" s="3">
        <v>129</v>
      </c>
      <c r="U108" s="31">
        <v>23</v>
      </c>
      <c r="V108" s="4">
        <v>0.22505306999999999</v>
      </c>
      <c r="W108" s="3">
        <v>75</v>
      </c>
      <c r="X108" s="3">
        <v>14</v>
      </c>
      <c r="Y108" s="3">
        <v>53</v>
      </c>
      <c r="Z108" s="3">
        <v>526</v>
      </c>
      <c r="AA108" s="3">
        <v>50</v>
      </c>
      <c r="AB108" s="3">
        <v>116</v>
      </c>
      <c r="AC108" s="3">
        <v>24</v>
      </c>
      <c r="AD108" s="3">
        <v>5</v>
      </c>
      <c r="AE108" s="3">
        <v>-4</v>
      </c>
      <c r="AF108" s="49">
        <f t="shared" ref="AF108:AF119" si="40">AVERAGE(AJ108,AK108)</f>
        <v>0.48438647499999998</v>
      </c>
      <c r="AG108" s="13">
        <f t="shared" si="29"/>
        <v>0</v>
      </c>
      <c r="AH108" s="54">
        <v>5.9900001999999999</v>
      </c>
      <c r="AI108" s="15">
        <v>7.0996531999999997</v>
      </c>
      <c r="AJ108" s="15">
        <v>0.48000002000000003</v>
      </c>
      <c r="AK108" s="55">
        <v>0.48877292999999999</v>
      </c>
      <c r="AL108" s="1">
        <v>420</v>
      </c>
      <c r="AM108" s="3">
        <v>129</v>
      </c>
      <c r="AN108" s="1">
        <v>23</v>
      </c>
      <c r="AO108" s="3">
        <v>75</v>
      </c>
      <c r="AP108" s="3">
        <v>14</v>
      </c>
      <c r="AQ108" s="3">
        <v>53</v>
      </c>
      <c r="AR108" s="3">
        <v>526</v>
      </c>
      <c r="AS108" s="3">
        <v>50</v>
      </c>
      <c r="AT108" s="3">
        <v>116</v>
      </c>
      <c r="AU108" s="3">
        <v>24</v>
      </c>
      <c r="AV108" s="3">
        <v>5</v>
      </c>
      <c r="AW108" s="3">
        <v>-4</v>
      </c>
      <c r="AX108" s="3"/>
      <c r="AY108" s="3"/>
      <c r="AZ108" s="3"/>
      <c r="BA108" s="3"/>
      <c r="BB108" s="3"/>
      <c r="BC108" s="3"/>
      <c r="BD108" s="3"/>
      <c r="BE108" s="3"/>
      <c r="BF108" s="3"/>
      <c r="BI108" s="1" t="s">
        <v>154</v>
      </c>
    </row>
    <row r="109" spans="1:62">
      <c r="A109" s="1" t="s">
        <v>145</v>
      </c>
      <c r="B109" s="1">
        <v>2013</v>
      </c>
      <c r="C109" s="1">
        <v>3.05</v>
      </c>
      <c r="D109" s="20">
        <v>510000</v>
      </c>
      <c r="E109" s="17">
        <v>2700000</v>
      </c>
      <c r="F109" s="1">
        <v>413</v>
      </c>
      <c r="G109" s="31">
        <v>39</v>
      </c>
      <c r="H109" s="38">
        <v>0.23924144</v>
      </c>
      <c r="I109" s="1">
        <v>190</v>
      </c>
      <c r="J109" s="1">
        <v>54</v>
      </c>
      <c r="K109" s="1">
        <v>178</v>
      </c>
      <c r="L109" s="1">
        <v>1517</v>
      </c>
      <c r="M109" s="1">
        <v>123</v>
      </c>
      <c r="N109" s="1">
        <v>319</v>
      </c>
      <c r="O109" s="1">
        <v>73</v>
      </c>
      <c r="P109" s="1">
        <v>22</v>
      </c>
      <c r="Q109" s="1">
        <v>41</v>
      </c>
      <c r="R109" s="29">
        <f t="shared" si="27"/>
        <v>8.3000000000000007</v>
      </c>
      <c r="S109" s="13">
        <f t="shared" si="28"/>
        <v>0</v>
      </c>
      <c r="T109" s="3">
        <v>114</v>
      </c>
      <c r="U109" s="31">
        <v>39</v>
      </c>
      <c r="V109" s="4">
        <v>0.22597402</v>
      </c>
      <c r="W109" s="3">
        <v>54</v>
      </c>
      <c r="X109" s="3">
        <v>12</v>
      </c>
      <c r="Y109" s="3">
        <v>56</v>
      </c>
      <c r="Z109" s="3">
        <v>441</v>
      </c>
      <c r="AA109" s="3">
        <v>46</v>
      </c>
      <c r="AB109" s="3">
        <v>86</v>
      </c>
      <c r="AC109" s="3">
        <v>19</v>
      </c>
      <c r="AD109" s="3">
        <v>9</v>
      </c>
      <c r="AE109" s="3">
        <v>16</v>
      </c>
      <c r="AF109" s="49">
        <f t="shared" si="40"/>
        <v>2.5045950000000001</v>
      </c>
      <c r="AG109" s="13">
        <f t="shared" si="29"/>
        <v>0</v>
      </c>
      <c r="AH109" s="54">
        <v>8.8899989999999995</v>
      </c>
      <c r="AI109" s="15">
        <v>7.7451819999999998</v>
      </c>
      <c r="AJ109" s="15">
        <v>2.75</v>
      </c>
      <c r="AK109" s="55">
        <v>2.2591899999999998</v>
      </c>
      <c r="AL109" s="1">
        <v>413</v>
      </c>
      <c r="AM109" s="3">
        <v>114</v>
      </c>
      <c r="AN109" s="1">
        <v>39</v>
      </c>
      <c r="AO109" s="3">
        <v>54</v>
      </c>
      <c r="AP109" s="3">
        <v>12</v>
      </c>
      <c r="AQ109" s="3">
        <v>56</v>
      </c>
      <c r="AR109" s="3">
        <v>441</v>
      </c>
      <c r="AS109" s="3">
        <v>46</v>
      </c>
      <c r="AT109" s="3">
        <v>86</v>
      </c>
      <c r="AU109" s="3">
        <v>19</v>
      </c>
      <c r="AV109" s="3">
        <v>9</v>
      </c>
      <c r="AW109" s="3">
        <v>16</v>
      </c>
      <c r="AX109" s="3"/>
      <c r="AY109" s="3"/>
      <c r="AZ109" s="3"/>
      <c r="BA109" s="3"/>
      <c r="BB109" s="3"/>
      <c r="BC109" s="3"/>
      <c r="BD109" s="3"/>
      <c r="BE109" s="3"/>
      <c r="BF109" s="3"/>
      <c r="BG109" s="2" t="s">
        <v>146</v>
      </c>
      <c r="BH109" s="1" t="s">
        <v>147</v>
      </c>
    </row>
    <row r="110" spans="1:62">
      <c r="A110" s="1" t="s">
        <v>185</v>
      </c>
      <c r="B110" s="1">
        <v>2014</v>
      </c>
      <c r="C110" s="1">
        <v>3.1110000000000002</v>
      </c>
      <c r="D110" s="20">
        <v>549000</v>
      </c>
      <c r="E110" s="17">
        <v>2700000</v>
      </c>
      <c r="F110" s="1">
        <v>514</v>
      </c>
      <c r="G110" s="31">
        <v>0</v>
      </c>
      <c r="H110" s="38">
        <v>0.23606557</v>
      </c>
      <c r="I110" s="1">
        <v>182</v>
      </c>
      <c r="J110" s="1">
        <v>52</v>
      </c>
      <c r="K110" s="1">
        <v>199</v>
      </c>
      <c r="L110" s="1">
        <v>1993</v>
      </c>
      <c r="M110" s="1">
        <v>128</v>
      </c>
      <c r="N110" s="1">
        <v>332</v>
      </c>
      <c r="O110" s="1">
        <v>99</v>
      </c>
      <c r="P110" s="1">
        <v>10</v>
      </c>
      <c r="Q110" s="1">
        <v>2</v>
      </c>
      <c r="R110" s="29">
        <f t="shared" si="27"/>
        <v>3.9</v>
      </c>
      <c r="S110" s="13">
        <f t="shared" si="28"/>
        <v>0</v>
      </c>
      <c r="T110" s="3">
        <v>140</v>
      </c>
      <c r="U110" s="31">
        <v>0</v>
      </c>
      <c r="V110" s="4">
        <v>0.21225382000000001</v>
      </c>
      <c r="W110" s="3">
        <v>45</v>
      </c>
      <c r="X110" s="3">
        <v>15</v>
      </c>
      <c r="Y110" s="3">
        <v>54</v>
      </c>
      <c r="Z110" s="3">
        <v>500</v>
      </c>
      <c r="AA110" s="3">
        <v>35</v>
      </c>
      <c r="AB110" s="3">
        <v>74</v>
      </c>
      <c r="AC110" s="3">
        <v>21</v>
      </c>
      <c r="AD110" s="3">
        <v>1</v>
      </c>
      <c r="AE110" s="3">
        <v>-5</v>
      </c>
      <c r="AF110" s="49">
        <f t="shared" si="40"/>
        <v>0.22195400000000001</v>
      </c>
      <c r="AG110" s="13">
        <f t="shared" si="29"/>
        <v>0</v>
      </c>
      <c r="AH110" s="54">
        <v>3.54</v>
      </c>
      <c r="AI110" s="15">
        <v>4.2361940000000002</v>
      </c>
      <c r="AJ110" s="15">
        <v>0.06</v>
      </c>
      <c r="AK110" s="55">
        <v>0.38390800000000003</v>
      </c>
      <c r="AL110" s="1">
        <v>514</v>
      </c>
      <c r="AM110" s="3">
        <v>140</v>
      </c>
      <c r="AN110" s="1">
        <v>0</v>
      </c>
      <c r="AO110" s="3">
        <v>45</v>
      </c>
      <c r="AP110" s="3">
        <v>15</v>
      </c>
      <c r="AQ110" s="3">
        <v>54</v>
      </c>
      <c r="AR110" s="3">
        <v>500</v>
      </c>
      <c r="AS110" s="3">
        <v>35</v>
      </c>
      <c r="AT110" s="3">
        <v>74</v>
      </c>
      <c r="AU110" s="3">
        <v>21</v>
      </c>
      <c r="AV110" s="3">
        <v>1</v>
      </c>
      <c r="AW110" s="3">
        <v>-5</v>
      </c>
      <c r="AX110" s="3"/>
      <c r="AY110" s="3"/>
      <c r="AZ110" s="3"/>
      <c r="BA110" s="3"/>
      <c r="BB110" s="3"/>
      <c r="BC110" s="3"/>
      <c r="BD110" s="3"/>
      <c r="BE110" s="3"/>
      <c r="BF110" s="3"/>
      <c r="BG110" s="2" t="s">
        <v>186</v>
      </c>
      <c r="BH110" s="1" t="s">
        <v>187</v>
      </c>
      <c r="BI110" s="1" t="s">
        <v>188</v>
      </c>
    </row>
    <row r="111" spans="1:62">
      <c r="A111" s="1" t="s">
        <v>97</v>
      </c>
      <c r="B111" s="1">
        <v>2013</v>
      </c>
      <c r="C111" s="1">
        <v>3.0670000000000002</v>
      </c>
      <c r="D111" s="20">
        <v>502700</v>
      </c>
      <c r="E111" s="17">
        <v>2650000</v>
      </c>
      <c r="F111" s="1">
        <v>442</v>
      </c>
      <c r="G111" s="31">
        <v>55</v>
      </c>
      <c r="H111" s="38">
        <v>0.25321890000000002</v>
      </c>
      <c r="I111" s="1">
        <v>181</v>
      </c>
      <c r="J111" s="1">
        <v>63</v>
      </c>
      <c r="K111" s="1">
        <v>186</v>
      </c>
      <c r="L111" s="1">
        <v>1560</v>
      </c>
      <c r="M111" s="1">
        <v>132</v>
      </c>
      <c r="N111" s="1">
        <v>316</v>
      </c>
      <c r="O111" s="1">
        <v>68</v>
      </c>
      <c r="P111" s="1">
        <v>6</v>
      </c>
      <c r="Q111" s="1">
        <v>-3</v>
      </c>
      <c r="R111" s="29">
        <f t="shared" si="27"/>
        <v>2.2000000000000002</v>
      </c>
      <c r="S111" s="13">
        <f t="shared" si="28"/>
        <v>0</v>
      </c>
      <c r="T111" s="3">
        <v>147</v>
      </c>
      <c r="U111" s="31">
        <v>15</v>
      </c>
      <c r="V111" s="4">
        <v>0.23160173000000001</v>
      </c>
      <c r="W111" s="3">
        <v>60</v>
      </c>
      <c r="X111" s="3">
        <v>23</v>
      </c>
      <c r="Y111" s="3">
        <v>60</v>
      </c>
      <c r="Z111" s="3">
        <v>518</v>
      </c>
      <c r="AA111" s="3">
        <v>45</v>
      </c>
      <c r="AB111" s="3">
        <v>117</v>
      </c>
      <c r="AC111" s="3">
        <v>24</v>
      </c>
      <c r="AD111" s="3">
        <v>0</v>
      </c>
      <c r="AE111" s="3">
        <v>1</v>
      </c>
      <c r="AF111" s="49">
        <f t="shared" si="40"/>
        <v>0.69817200000000001</v>
      </c>
      <c r="AG111" s="13">
        <f t="shared" si="29"/>
        <v>0</v>
      </c>
      <c r="AH111" s="54">
        <v>2.04</v>
      </c>
      <c r="AI111" s="15">
        <v>2.3728579999999999</v>
      </c>
      <c r="AJ111" s="15">
        <v>0.68</v>
      </c>
      <c r="AK111" s="55">
        <v>0.71634399999999998</v>
      </c>
      <c r="AL111" s="1">
        <v>442</v>
      </c>
      <c r="AM111" s="3">
        <v>147</v>
      </c>
      <c r="AN111" s="1">
        <v>15</v>
      </c>
      <c r="AO111" s="3">
        <v>60</v>
      </c>
      <c r="AP111" s="3">
        <v>23</v>
      </c>
      <c r="AQ111" s="3">
        <v>60</v>
      </c>
      <c r="AR111" s="3">
        <v>518</v>
      </c>
      <c r="AS111" s="3">
        <v>45</v>
      </c>
      <c r="AT111" s="3">
        <v>117</v>
      </c>
      <c r="AU111" s="3">
        <v>24</v>
      </c>
      <c r="AV111" s="3">
        <v>0</v>
      </c>
      <c r="AW111" s="3">
        <v>1</v>
      </c>
      <c r="AX111" s="3"/>
      <c r="AY111" s="3"/>
      <c r="AZ111" s="3"/>
      <c r="BA111" s="3"/>
      <c r="BB111" s="3"/>
      <c r="BC111" s="3"/>
      <c r="BD111" s="3"/>
      <c r="BE111" s="3"/>
      <c r="BF111" s="3"/>
      <c r="BG111" s="2" t="s">
        <v>98</v>
      </c>
    </row>
    <row r="112" spans="1:62">
      <c r="A112" s="1" t="s">
        <v>614</v>
      </c>
      <c r="B112" s="1">
        <v>2018</v>
      </c>
      <c r="C112" s="1">
        <v>3.0659999999999998</v>
      </c>
      <c r="D112" s="20">
        <v>602500</v>
      </c>
      <c r="E112" s="17">
        <v>2650000</v>
      </c>
      <c r="F112" s="1">
        <v>381</v>
      </c>
      <c r="G112" s="31">
        <v>97</v>
      </c>
      <c r="H112" s="38">
        <v>0.24395448</v>
      </c>
      <c r="I112" s="1">
        <v>210</v>
      </c>
      <c r="J112" s="1">
        <v>84</v>
      </c>
      <c r="K112" s="1">
        <v>236</v>
      </c>
      <c r="L112" s="1">
        <v>1612</v>
      </c>
      <c r="M112" s="1">
        <v>192</v>
      </c>
      <c r="N112" s="1">
        <v>585</v>
      </c>
      <c r="O112" s="1">
        <v>68</v>
      </c>
      <c r="P112" s="1">
        <v>2</v>
      </c>
      <c r="Q112" s="1">
        <v>-24</v>
      </c>
      <c r="R112" s="29">
        <f t="shared" si="27"/>
        <v>5.3</v>
      </c>
      <c r="S112" s="13">
        <f t="shared" si="28"/>
        <v>1</v>
      </c>
      <c r="T112" s="3">
        <v>71</v>
      </c>
      <c r="U112" s="31">
        <v>27</v>
      </c>
      <c r="V112" s="4">
        <v>0.19924812</v>
      </c>
      <c r="W112" s="3">
        <v>32</v>
      </c>
      <c r="X112" s="3">
        <v>13</v>
      </c>
      <c r="Y112" s="3">
        <v>41</v>
      </c>
      <c r="Z112" s="3">
        <v>299</v>
      </c>
      <c r="AA112" s="3">
        <v>31</v>
      </c>
      <c r="AB112" s="3">
        <v>115</v>
      </c>
      <c r="AC112" s="3">
        <v>14</v>
      </c>
      <c r="AD112" s="3">
        <v>0</v>
      </c>
      <c r="AE112" s="3">
        <v>-8</v>
      </c>
      <c r="AF112" s="49">
        <f t="shared" si="40"/>
        <v>-0.30084115</v>
      </c>
      <c r="AG112" s="13">
        <f t="shared" si="29"/>
        <v>0</v>
      </c>
      <c r="AH112" s="54">
        <v>4.8499999999999996</v>
      </c>
      <c r="AI112" s="15">
        <v>5.719938</v>
      </c>
      <c r="AJ112" s="15">
        <v>-0.67</v>
      </c>
      <c r="AK112" s="55">
        <v>6.8317699999999995E-2</v>
      </c>
      <c r="AL112" s="1">
        <v>381</v>
      </c>
      <c r="AM112" s="3">
        <v>71</v>
      </c>
      <c r="AN112" s="1">
        <v>27</v>
      </c>
      <c r="AO112" s="3">
        <v>32</v>
      </c>
      <c r="AP112" s="3">
        <v>13</v>
      </c>
      <c r="AQ112" s="3">
        <v>41</v>
      </c>
      <c r="AR112" s="3">
        <v>299</v>
      </c>
      <c r="AS112" s="3">
        <v>31</v>
      </c>
      <c r="AT112" s="3">
        <v>115</v>
      </c>
      <c r="AU112" s="3">
        <v>14</v>
      </c>
      <c r="AV112" s="3">
        <v>0</v>
      </c>
      <c r="AW112" s="3">
        <v>-8</v>
      </c>
      <c r="AX112" s="3"/>
      <c r="AY112" s="3"/>
      <c r="AZ112" s="3"/>
      <c r="BA112" s="3"/>
      <c r="BB112" s="3"/>
      <c r="BC112" s="3"/>
      <c r="BD112" s="3"/>
      <c r="BE112" s="3"/>
      <c r="BF112" s="3"/>
      <c r="BH112" s="1" t="s">
        <v>104</v>
      </c>
      <c r="BJ112" s="1" t="s">
        <v>45</v>
      </c>
    </row>
    <row r="113" spans="1:61">
      <c r="A113" s="1" t="s">
        <v>509</v>
      </c>
      <c r="B113" s="1">
        <v>2015</v>
      </c>
      <c r="C113" s="1">
        <v>3.06</v>
      </c>
      <c r="D113" s="20">
        <v>1925000</v>
      </c>
      <c r="E113" s="17">
        <v>2625000</v>
      </c>
      <c r="F113" s="1">
        <v>465</v>
      </c>
      <c r="G113" s="31">
        <v>30</v>
      </c>
      <c r="H113" s="38">
        <v>0.25970149999999997</v>
      </c>
      <c r="I113" s="1">
        <v>147</v>
      </c>
      <c r="J113" s="1">
        <v>11</v>
      </c>
      <c r="K113" s="1">
        <v>139</v>
      </c>
      <c r="L113" s="1">
        <v>1788</v>
      </c>
      <c r="M113" s="1">
        <v>83</v>
      </c>
      <c r="N113" s="1">
        <v>292</v>
      </c>
      <c r="O113" s="1">
        <v>59</v>
      </c>
      <c r="P113" s="1">
        <v>25</v>
      </c>
      <c r="Q113" s="1">
        <v>13</v>
      </c>
      <c r="R113" s="29">
        <f t="shared" si="27"/>
        <v>2.1</v>
      </c>
      <c r="S113" s="13">
        <f t="shared" si="28"/>
        <v>0</v>
      </c>
      <c r="T113" s="3">
        <v>130</v>
      </c>
      <c r="U113" s="31">
        <v>0</v>
      </c>
      <c r="V113" s="4">
        <v>0.28085106999999998</v>
      </c>
      <c r="W113" s="3">
        <v>54</v>
      </c>
      <c r="X113" s="3">
        <v>5</v>
      </c>
      <c r="Y113" s="3">
        <v>48</v>
      </c>
      <c r="Z113" s="3">
        <v>499</v>
      </c>
      <c r="AA113" s="3">
        <v>23</v>
      </c>
      <c r="AB113" s="3">
        <v>78</v>
      </c>
      <c r="AC113" s="3">
        <v>17</v>
      </c>
      <c r="AD113" s="3">
        <v>7</v>
      </c>
      <c r="AE113" s="3">
        <v>12</v>
      </c>
      <c r="AF113" s="49">
        <f t="shared" si="40"/>
        <v>2.5863300000000002</v>
      </c>
      <c r="AG113" s="13">
        <f t="shared" si="29"/>
        <v>0</v>
      </c>
      <c r="AH113" s="54">
        <v>2.4700000000000002</v>
      </c>
      <c r="AI113" s="15">
        <v>1.6308581</v>
      </c>
      <c r="AJ113" s="15">
        <v>2.61</v>
      </c>
      <c r="AK113" s="55">
        <v>2.5626600000000002</v>
      </c>
      <c r="AL113" s="1">
        <v>465</v>
      </c>
      <c r="AM113" s="3">
        <v>130</v>
      </c>
      <c r="AN113" s="1">
        <v>0</v>
      </c>
      <c r="AO113" s="3">
        <v>54</v>
      </c>
      <c r="AP113" s="3">
        <v>5</v>
      </c>
      <c r="AQ113" s="3">
        <v>48</v>
      </c>
      <c r="AR113" s="3">
        <v>499</v>
      </c>
      <c r="AS113" s="3">
        <v>23</v>
      </c>
      <c r="AT113" s="3">
        <v>78</v>
      </c>
      <c r="AU113" s="3">
        <v>17</v>
      </c>
      <c r="AV113" s="3">
        <v>7</v>
      </c>
      <c r="AW113" s="3">
        <v>12</v>
      </c>
      <c r="AX113" s="3"/>
      <c r="AY113" s="3"/>
      <c r="AZ113" s="3"/>
      <c r="BA113" s="3"/>
      <c r="BB113" s="3"/>
      <c r="BC113" s="3"/>
      <c r="BD113" s="3"/>
      <c r="BE113" s="3"/>
      <c r="BF113" s="3"/>
      <c r="BG113" s="2" t="s">
        <v>84</v>
      </c>
      <c r="BH113" s="1" t="s">
        <v>510</v>
      </c>
      <c r="BI113" s="1" t="s">
        <v>271</v>
      </c>
    </row>
    <row r="114" spans="1:61">
      <c r="A114" s="1" t="s">
        <v>488</v>
      </c>
      <c r="B114" s="1">
        <v>2016</v>
      </c>
      <c r="C114" s="1">
        <v>3.028</v>
      </c>
      <c r="D114" s="20">
        <v>570000</v>
      </c>
      <c r="E114" s="17">
        <v>2625000</v>
      </c>
      <c r="F114" s="1">
        <v>398</v>
      </c>
      <c r="G114" s="31">
        <v>74</v>
      </c>
      <c r="H114" s="38">
        <v>0.24768683</v>
      </c>
      <c r="I114" s="1">
        <v>206</v>
      </c>
      <c r="J114" s="1">
        <v>13</v>
      </c>
      <c r="K114" s="1">
        <v>94</v>
      </c>
      <c r="L114" s="1">
        <v>1547</v>
      </c>
      <c r="M114" s="1">
        <v>100</v>
      </c>
      <c r="N114" s="1">
        <v>289</v>
      </c>
      <c r="O114" s="1">
        <v>54</v>
      </c>
      <c r="P114" s="1">
        <v>184</v>
      </c>
      <c r="Q114" s="1">
        <v>42</v>
      </c>
      <c r="R114" s="29">
        <f t="shared" si="27"/>
        <v>7.4</v>
      </c>
      <c r="S114" s="13">
        <f t="shared" si="28"/>
        <v>0</v>
      </c>
      <c r="T114" s="3">
        <v>119</v>
      </c>
      <c r="U114" s="31">
        <v>36</v>
      </c>
      <c r="V114" s="4">
        <v>0.26034063000000002</v>
      </c>
      <c r="W114" s="3">
        <v>69</v>
      </c>
      <c r="X114" s="3">
        <v>3</v>
      </c>
      <c r="Y114" s="3">
        <v>17</v>
      </c>
      <c r="Z114" s="3">
        <v>460</v>
      </c>
      <c r="AA114" s="3">
        <v>36</v>
      </c>
      <c r="AB114" s="3">
        <v>93</v>
      </c>
      <c r="AC114" s="3">
        <v>19</v>
      </c>
      <c r="AD114" s="3">
        <v>58</v>
      </c>
      <c r="AE114" s="3">
        <v>18</v>
      </c>
      <c r="AF114" s="49">
        <f t="shared" si="40"/>
        <v>2.9978199999999999</v>
      </c>
      <c r="AG114" s="13">
        <f t="shared" si="29"/>
        <v>0</v>
      </c>
      <c r="AH114" s="54">
        <v>7.43</v>
      </c>
      <c r="AI114" s="15">
        <v>7.432671</v>
      </c>
      <c r="AJ114" s="15">
        <v>3.11</v>
      </c>
      <c r="AK114" s="55">
        <v>2.88564</v>
      </c>
      <c r="AL114" s="1">
        <v>398</v>
      </c>
      <c r="AM114" s="3">
        <v>119</v>
      </c>
      <c r="AN114" s="1">
        <v>36</v>
      </c>
      <c r="AO114" s="3">
        <v>69</v>
      </c>
      <c r="AP114" s="3">
        <v>3</v>
      </c>
      <c r="AQ114" s="3">
        <v>17</v>
      </c>
      <c r="AR114" s="3">
        <v>460</v>
      </c>
      <c r="AS114" s="3">
        <v>36</v>
      </c>
      <c r="AT114" s="3">
        <v>93</v>
      </c>
      <c r="AU114" s="3">
        <v>19</v>
      </c>
      <c r="AV114" s="3">
        <v>58</v>
      </c>
      <c r="AW114" s="3">
        <v>18</v>
      </c>
      <c r="AX114" s="3"/>
      <c r="AY114" s="3"/>
      <c r="AZ114" s="3"/>
      <c r="BA114" s="3"/>
      <c r="BB114" s="3"/>
      <c r="BC114" s="3"/>
      <c r="BD114" s="3"/>
      <c r="BE114" s="3"/>
      <c r="BF114" s="3"/>
      <c r="BG114" s="2" t="s">
        <v>489</v>
      </c>
      <c r="BH114" s="1" t="s">
        <v>490</v>
      </c>
      <c r="BI114" s="1" t="s">
        <v>491</v>
      </c>
    </row>
    <row r="115" spans="1:61">
      <c r="A115" s="1" t="s">
        <v>269</v>
      </c>
      <c r="B115" s="1">
        <v>2015</v>
      </c>
      <c r="C115" s="1">
        <v>3.0649999999999999</v>
      </c>
      <c r="D115" s="20">
        <v>534000</v>
      </c>
      <c r="E115" s="17">
        <v>2600000</v>
      </c>
      <c r="F115" s="1">
        <v>479</v>
      </c>
      <c r="G115" s="31">
        <v>16</v>
      </c>
      <c r="H115" s="38">
        <v>0.26600439999999997</v>
      </c>
      <c r="I115" s="1">
        <v>211</v>
      </c>
      <c r="J115" s="1">
        <v>23</v>
      </c>
      <c r="K115" s="1">
        <v>144</v>
      </c>
      <c r="L115" s="1">
        <v>1930</v>
      </c>
      <c r="M115" s="1">
        <v>79</v>
      </c>
      <c r="N115" s="1">
        <v>270</v>
      </c>
      <c r="O115" s="1">
        <v>54</v>
      </c>
      <c r="P115" s="1">
        <v>96</v>
      </c>
      <c r="Q115" s="1">
        <v>6</v>
      </c>
      <c r="R115" s="29">
        <f t="shared" si="27"/>
        <v>4.8</v>
      </c>
      <c r="S115" s="13">
        <f t="shared" si="28"/>
        <v>1</v>
      </c>
      <c r="T115" s="3">
        <v>142</v>
      </c>
      <c r="U115" s="31">
        <v>16</v>
      </c>
      <c r="V115" s="4">
        <v>0.25714287000000002</v>
      </c>
      <c r="W115" s="3">
        <v>57</v>
      </c>
      <c r="X115" s="3">
        <v>6</v>
      </c>
      <c r="Y115" s="3">
        <v>50</v>
      </c>
      <c r="Z115" s="3">
        <v>584</v>
      </c>
      <c r="AA115" s="3">
        <v>13</v>
      </c>
      <c r="AB115" s="3">
        <v>93</v>
      </c>
      <c r="AC115" s="3">
        <v>16</v>
      </c>
      <c r="AD115" s="3">
        <v>25</v>
      </c>
      <c r="AE115" s="3">
        <v>1</v>
      </c>
      <c r="AF115" s="49">
        <f t="shared" si="40"/>
        <v>0.30439135</v>
      </c>
      <c r="AG115" s="13">
        <f t="shared" si="29"/>
        <v>0</v>
      </c>
      <c r="AH115" s="54">
        <v>5.78</v>
      </c>
      <c r="AI115" s="15">
        <v>3.8789693999999999</v>
      </c>
      <c r="AJ115" s="15">
        <v>0.55000000000000004</v>
      </c>
      <c r="AK115" s="55">
        <v>5.87827E-2</v>
      </c>
      <c r="AL115" s="1">
        <v>479</v>
      </c>
      <c r="AM115" s="3">
        <v>142</v>
      </c>
      <c r="AN115" s="1">
        <v>16</v>
      </c>
      <c r="AO115" s="3">
        <v>57</v>
      </c>
      <c r="AP115" s="3">
        <v>6</v>
      </c>
      <c r="AQ115" s="3">
        <v>50</v>
      </c>
      <c r="AR115" s="3">
        <v>584</v>
      </c>
      <c r="AS115" s="3">
        <v>13</v>
      </c>
      <c r="AT115" s="3">
        <v>93</v>
      </c>
      <c r="AU115" s="3">
        <v>16</v>
      </c>
      <c r="AV115" s="3">
        <v>25</v>
      </c>
      <c r="AW115" s="3">
        <v>1</v>
      </c>
      <c r="AX115" s="3"/>
      <c r="AY115" s="3"/>
      <c r="AZ115" s="3"/>
      <c r="BA115" s="3"/>
      <c r="BB115" s="3"/>
      <c r="BC115" s="3"/>
      <c r="BD115" s="3"/>
      <c r="BE115" s="3"/>
      <c r="BF115" s="3"/>
      <c r="BG115" s="2" t="s">
        <v>270</v>
      </c>
      <c r="BH115" s="1" t="s">
        <v>271</v>
      </c>
      <c r="BI115" s="1" t="s">
        <v>272</v>
      </c>
    </row>
    <row r="116" spans="1:61">
      <c r="A116" s="1" t="s">
        <v>498</v>
      </c>
      <c r="B116" s="1">
        <v>2017</v>
      </c>
      <c r="C116" s="1">
        <v>3.0329999999999999</v>
      </c>
      <c r="D116" s="20">
        <v>557200</v>
      </c>
      <c r="E116" s="17">
        <v>2600000</v>
      </c>
      <c r="F116" s="1">
        <v>404</v>
      </c>
      <c r="G116" s="31">
        <v>60</v>
      </c>
      <c r="H116" s="38">
        <v>0.24864446000000001</v>
      </c>
      <c r="I116" s="1">
        <v>179</v>
      </c>
      <c r="J116" s="1">
        <v>66</v>
      </c>
      <c r="K116" s="1">
        <v>182</v>
      </c>
      <c r="L116" s="1">
        <v>1386</v>
      </c>
      <c r="M116" s="1">
        <v>81</v>
      </c>
      <c r="N116" s="1">
        <v>415</v>
      </c>
      <c r="O116" s="1">
        <v>83</v>
      </c>
      <c r="P116" s="1">
        <v>15</v>
      </c>
      <c r="Q116" s="1">
        <v>19</v>
      </c>
      <c r="R116" s="29">
        <f t="shared" si="27"/>
        <v>6.8</v>
      </c>
      <c r="S116" s="13">
        <f t="shared" si="28"/>
        <v>0</v>
      </c>
      <c r="T116" s="3">
        <v>122</v>
      </c>
      <c r="U116" s="31">
        <v>11</v>
      </c>
      <c r="V116" s="4">
        <v>0.23786408000000001</v>
      </c>
      <c r="W116" s="3">
        <v>53</v>
      </c>
      <c r="X116" s="3">
        <v>22</v>
      </c>
      <c r="Y116" s="3">
        <v>59</v>
      </c>
      <c r="Z116" s="3">
        <v>442</v>
      </c>
      <c r="AA116" s="3">
        <v>26</v>
      </c>
      <c r="AB116" s="3">
        <v>133</v>
      </c>
      <c r="AC116" s="3">
        <v>25</v>
      </c>
      <c r="AD116" s="3">
        <v>6</v>
      </c>
      <c r="AE116" s="3">
        <v>2</v>
      </c>
      <c r="AF116" s="49">
        <f t="shared" si="40"/>
        <v>1.08049</v>
      </c>
      <c r="AG116" s="13">
        <f t="shared" si="29"/>
        <v>0</v>
      </c>
      <c r="AH116" s="54">
        <v>6.66</v>
      </c>
      <c r="AI116" s="15">
        <v>6.9116172999999996</v>
      </c>
      <c r="AJ116" s="15">
        <v>0.68</v>
      </c>
      <c r="AK116" s="55">
        <v>1.48098</v>
      </c>
      <c r="AL116" s="1">
        <v>404</v>
      </c>
      <c r="AM116" s="3">
        <v>122</v>
      </c>
      <c r="AN116" s="1">
        <v>11</v>
      </c>
      <c r="AO116" s="3">
        <v>53</v>
      </c>
      <c r="AP116" s="3">
        <v>22</v>
      </c>
      <c r="AQ116" s="3">
        <v>59</v>
      </c>
      <c r="AR116" s="3">
        <v>442</v>
      </c>
      <c r="AS116" s="3">
        <v>26</v>
      </c>
      <c r="AT116" s="3">
        <v>133</v>
      </c>
      <c r="AU116" s="3">
        <v>25</v>
      </c>
      <c r="AV116" s="3">
        <v>6</v>
      </c>
      <c r="AW116" s="3">
        <v>2</v>
      </c>
      <c r="AX116" s="3"/>
      <c r="AY116" s="3"/>
      <c r="AZ116" s="3"/>
      <c r="BA116" s="3"/>
      <c r="BB116" s="3"/>
      <c r="BC116" s="3"/>
      <c r="BD116" s="3"/>
      <c r="BE116" s="3"/>
      <c r="BF116" s="3"/>
      <c r="BG116" s="2" t="s">
        <v>499</v>
      </c>
      <c r="BH116" s="1" t="s">
        <v>55</v>
      </c>
      <c r="BI116" s="1" t="s">
        <v>168</v>
      </c>
    </row>
    <row r="117" spans="1:61">
      <c r="A117" s="1" t="s">
        <v>588</v>
      </c>
      <c r="B117" s="1">
        <v>2017</v>
      </c>
      <c r="C117" s="1">
        <v>3.028</v>
      </c>
      <c r="D117" s="20">
        <v>555000</v>
      </c>
      <c r="E117" s="17">
        <v>2600000</v>
      </c>
      <c r="F117" s="1">
        <v>408</v>
      </c>
      <c r="G117" s="31">
        <v>51</v>
      </c>
      <c r="H117" s="38">
        <v>0.22156698</v>
      </c>
      <c r="I117" s="1">
        <v>176</v>
      </c>
      <c r="J117" s="1">
        <v>62</v>
      </c>
      <c r="K117" s="1">
        <v>157</v>
      </c>
      <c r="L117" s="1">
        <v>1422</v>
      </c>
      <c r="M117" s="1">
        <v>203</v>
      </c>
      <c r="N117" s="1">
        <v>379</v>
      </c>
      <c r="O117" s="1">
        <v>65</v>
      </c>
      <c r="P117" s="1">
        <v>14</v>
      </c>
      <c r="Q117" s="1">
        <v>-12</v>
      </c>
      <c r="R117" s="29">
        <f t="shared" si="27"/>
        <v>6.5</v>
      </c>
      <c r="S117" s="13">
        <f t="shared" si="28"/>
        <v>1</v>
      </c>
      <c r="T117" s="3">
        <v>102</v>
      </c>
      <c r="U117" s="31">
        <v>31</v>
      </c>
      <c r="V117" s="4">
        <v>0.21245421</v>
      </c>
      <c r="W117" s="3">
        <v>44</v>
      </c>
      <c r="X117" s="3">
        <v>11</v>
      </c>
      <c r="Y117" s="3">
        <v>35</v>
      </c>
      <c r="Z117" s="3">
        <v>323</v>
      </c>
      <c r="AA117" s="3">
        <v>39</v>
      </c>
      <c r="AB117" s="3">
        <v>68</v>
      </c>
      <c r="AC117" s="3">
        <v>20</v>
      </c>
      <c r="AD117" s="3">
        <v>4</v>
      </c>
      <c r="AE117" s="3">
        <v>-13</v>
      </c>
      <c r="AF117" s="49">
        <f t="shared" si="40"/>
        <v>0.13100400000000001</v>
      </c>
      <c r="AG117" s="13">
        <f t="shared" si="29"/>
        <v>0</v>
      </c>
      <c r="AH117" s="54">
        <v>5.6</v>
      </c>
      <c r="AI117" s="15">
        <v>7.3088274000000002</v>
      </c>
      <c r="AJ117" s="15">
        <v>-0.37</v>
      </c>
      <c r="AK117" s="55">
        <v>0.63200800000000001</v>
      </c>
      <c r="AL117" s="1">
        <v>408</v>
      </c>
      <c r="AM117" s="3">
        <v>102</v>
      </c>
      <c r="AN117" s="1">
        <v>31</v>
      </c>
      <c r="AO117" s="3">
        <v>44</v>
      </c>
      <c r="AP117" s="3">
        <v>11</v>
      </c>
      <c r="AQ117" s="3">
        <v>35</v>
      </c>
      <c r="AR117" s="3">
        <v>323</v>
      </c>
      <c r="AS117" s="3">
        <v>39</v>
      </c>
      <c r="AT117" s="3">
        <v>68</v>
      </c>
      <c r="AU117" s="3">
        <v>20</v>
      </c>
      <c r="AV117" s="3">
        <v>4</v>
      </c>
      <c r="AW117" s="3">
        <v>-13</v>
      </c>
      <c r="AX117" s="3"/>
      <c r="AY117" s="3"/>
      <c r="AZ117" s="3"/>
      <c r="BA117" s="3"/>
      <c r="BB117" s="3"/>
      <c r="BC117" s="3"/>
      <c r="BD117" s="3"/>
      <c r="BE117" s="3"/>
      <c r="BF117" s="3"/>
      <c r="BH117" s="1" t="s">
        <v>56</v>
      </c>
      <c r="BI117" s="1" t="s">
        <v>589</v>
      </c>
    </row>
    <row r="118" spans="1:61">
      <c r="A118" s="1" t="s">
        <v>549</v>
      </c>
      <c r="B118" s="1">
        <v>2019</v>
      </c>
      <c r="C118" s="1">
        <v>3.0819999999999999</v>
      </c>
      <c r="D118" s="20">
        <v>637500</v>
      </c>
      <c r="E118" s="17">
        <v>2575000</v>
      </c>
      <c r="F118" s="1">
        <v>448</v>
      </c>
      <c r="G118" s="31">
        <v>0</v>
      </c>
      <c r="H118" s="38">
        <v>0.25634295000000001</v>
      </c>
      <c r="I118" s="1">
        <v>161</v>
      </c>
      <c r="J118" s="1">
        <v>63</v>
      </c>
      <c r="K118" s="1">
        <v>215</v>
      </c>
      <c r="L118" s="1">
        <v>1310</v>
      </c>
      <c r="M118" s="1">
        <v>130</v>
      </c>
      <c r="N118" s="1">
        <v>339</v>
      </c>
      <c r="O118" s="1">
        <v>53</v>
      </c>
      <c r="P118" s="1">
        <v>0</v>
      </c>
      <c r="Q118" s="1">
        <v>5</v>
      </c>
      <c r="R118" s="29">
        <f t="shared" si="27"/>
        <v>3.2</v>
      </c>
      <c r="S118" s="13">
        <f t="shared" si="28"/>
        <v>1</v>
      </c>
      <c r="T118" s="3">
        <v>131</v>
      </c>
      <c r="U118" s="31">
        <v>0</v>
      </c>
      <c r="V118" s="4">
        <v>0.23566880000000001</v>
      </c>
      <c r="W118" s="3">
        <v>39</v>
      </c>
      <c r="X118" s="3">
        <v>12</v>
      </c>
      <c r="Y118" s="3">
        <v>50</v>
      </c>
      <c r="Z118" s="3">
        <v>369</v>
      </c>
      <c r="AA118" s="3">
        <v>43</v>
      </c>
      <c r="AB118" s="3">
        <v>81</v>
      </c>
      <c r="AC118" s="3">
        <v>12</v>
      </c>
      <c r="AD118" s="3">
        <v>0</v>
      </c>
      <c r="AE118" s="3">
        <v>1</v>
      </c>
      <c r="AF118" s="49">
        <f t="shared" si="40"/>
        <v>-0.16414100000000001</v>
      </c>
      <c r="AG118" s="13">
        <f t="shared" si="29"/>
        <v>0</v>
      </c>
      <c r="AH118" s="54">
        <v>3.1299999000000001</v>
      </c>
      <c r="AI118" s="15">
        <v>3.3397386</v>
      </c>
      <c r="AJ118" s="15">
        <v>-0.23</v>
      </c>
      <c r="AK118" s="55">
        <v>-9.8281999999999994E-2</v>
      </c>
      <c r="AL118" s="1">
        <v>448</v>
      </c>
      <c r="AM118" s="3">
        <v>131</v>
      </c>
      <c r="AN118" s="1">
        <v>0</v>
      </c>
      <c r="AO118" s="3">
        <v>39</v>
      </c>
      <c r="AP118" s="3">
        <v>12</v>
      </c>
      <c r="AQ118" s="3">
        <v>50</v>
      </c>
      <c r="AR118" s="3">
        <v>369</v>
      </c>
      <c r="AS118" s="3">
        <v>43</v>
      </c>
      <c r="AT118" s="3">
        <v>81</v>
      </c>
      <c r="AU118" s="3">
        <v>12</v>
      </c>
      <c r="AV118" s="3">
        <v>0</v>
      </c>
      <c r="AW118" s="3">
        <v>1</v>
      </c>
      <c r="AX118" s="3"/>
      <c r="AY118" s="3"/>
      <c r="AZ118" s="3"/>
      <c r="BA118" s="3"/>
      <c r="BB118" s="3"/>
      <c r="BC118" s="3"/>
      <c r="BD118" s="3"/>
      <c r="BE118" s="3"/>
      <c r="BF118" s="3"/>
      <c r="BH118" s="1" t="s">
        <v>550</v>
      </c>
    </row>
    <row r="119" spans="1:61">
      <c r="A119" s="1" t="s">
        <v>514</v>
      </c>
      <c r="B119" s="1">
        <v>2016</v>
      </c>
      <c r="C119" s="1">
        <v>2.1539999999999999</v>
      </c>
      <c r="D119" s="20">
        <v>525000</v>
      </c>
      <c r="E119" s="17">
        <v>2550000</v>
      </c>
      <c r="F119" s="1">
        <v>382</v>
      </c>
      <c r="G119" s="31">
        <v>21</v>
      </c>
      <c r="H119" s="38">
        <v>0.28053918</v>
      </c>
      <c r="I119" s="1">
        <v>154</v>
      </c>
      <c r="J119" s="1">
        <v>8</v>
      </c>
      <c r="K119" s="1">
        <v>88</v>
      </c>
      <c r="L119" s="1">
        <v>1330</v>
      </c>
      <c r="M119" s="1">
        <v>124</v>
      </c>
      <c r="N119" s="1">
        <v>261</v>
      </c>
      <c r="O119" s="1">
        <v>41</v>
      </c>
      <c r="P119" s="1">
        <v>37</v>
      </c>
      <c r="Q119" s="1">
        <v>-14</v>
      </c>
      <c r="R119" s="29">
        <f t="shared" si="27"/>
        <v>3.9</v>
      </c>
      <c r="S119" s="13">
        <f t="shared" si="28"/>
        <v>0</v>
      </c>
      <c r="T119" s="3">
        <v>155</v>
      </c>
      <c r="U119" s="31">
        <v>0</v>
      </c>
      <c r="V119" s="4">
        <v>0.2943327</v>
      </c>
      <c r="W119" s="3">
        <v>67</v>
      </c>
      <c r="X119" s="3">
        <v>6</v>
      </c>
      <c r="Y119" s="3">
        <v>39</v>
      </c>
      <c r="Z119" s="3">
        <v>622</v>
      </c>
      <c r="AA119" s="3">
        <v>66</v>
      </c>
      <c r="AB119" s="3">
        <v>116</v>
      </c>
      <c r="AC119" s="3">
        <v>14</v>
      </c>
      <c r="AD119" s="3">
        <v>17</v>
      </c>
      <c r="AE119" s="3">
        <v>2</v>
      </c>
      <c r="AF119" s="49">
        <f t="shared" si="40"/>
        <v>3.4191500000000001</v>
      </c>
      <c r="AG119" s="13">
        <f t="shared" si="29"/>
        <v>0</v>
      </c>
      <c r="AH119" s="54">
        <v>3.3</v>
      </c>
      <c r="AI119" s="15">
        <v>4.4045690000000004</v>
      </c>
      <c r="AJ119" s="15">
        <v>3</v>
      </c>
      <c r="AK119" s="55">
        <v>3.8382999999999998</v>
      </c>
      <c r="AL119" s="1">
        <v>382</v>
      </c>
      <c r="AM119" s="3">
        <v>155</v>
      </c>
      <c r="AN119" s="1">
        <v>0</v>
      </c>
      <c r="AO119" s="3">
        <v>67</v>
      </c>
      <c r="AP119" s="3">
        <v>6</v>
      </c>
      <c r="AQ119" s="3">
        <v>39</v>
      </c>
      <c r="AR119" s="3">
        <v>622</v>
      </c>
      <c r="AS119" s="3">
        <v>66</v>
      </c>
      <c r="AT119" s="3">
        <v>116</v>
      </c>
      <c r="AU119" s="3">
        <v>14</v>
      </c>
      <c r="AV119" s="3">
        <v>17</v>
      </c>
      <c r="AW119" s="3">
        <v>2</v>
      </c>
      <c r="AX119" s="3"/>
      <c r="AY119" s="3"/>
      <c r="AZ119" s="3"/>
      <c r="BA119" s="3"/>
      <c r="BB119" s="3"/>
      <c r="BC119" s="3"/>
      <c r="BD119" s="3"/>
      <c r="BE119" s="3"/>
      <c r="BF119" s="3"/>
      <c r="BG119" s="2" t="s">
        <v>137</v>
      </c>
    </row>
    <row r="120" spans="1:61">
      <c r="A120" s="1" t="s">
        <v>798</v>
      </c>
      <c r="B120" s="1">
        <v>2020</v>
      </c>
      <c r="C120" s="1">
        <v>2.1459999999999999</v>
      </c>
      <c r="D120" s="20">
        <v>576826</v>
      </c>
      <c r="E120" s="17">
        <v>2550000</v>
      </c>
      <c r="F120" s="1">
        <f>ROUND(AL120-AM120+(AM120/$BL$2),0)</f>
        <v>329</v>
      </c>
      <c r="G120" s="31">
        <v>78</v>
      </c>
      <c r="H120" s="38">
        <v>0.25753011999999997</v>
      </c>
      <c r="I120" s="3">
        <f t="shared" ref="I120:Q120" si="41">AX120-AO120+W120</f>
        <v>138.9000729000729</v>
      </c>
      <c r="J120" s="3">
        <f t="shared" si="41"/>
        <v>52.000027000027004</v>
      </c>
      <c r="K120" s="3">
        <f t="shared" si="41"/>
        <v>175.40011340011341</v>
      </c>
      <c r="L120" s="3">
        <f t="shared" si="41"/>
        <v>1066.3005373005374</v>
      </c>
      <c r="M120" s="3">
        <f t="shared" si="41"/>
        <v>74.800037800037799</v>
      </c>
      <c r="N120" s="3">
        <f t="shared" si="41"/>
        <v>261.50012150012151</v>
      </c>
      <c r="O120" s="3">
        <f t="shared" si="41"/>
        <v>83.700056700056706</v>
      </c>
      <c r="P120" s="3">
        <f t="shared" si="41"/>
        <v>1</v>
      </c>
      <c r="Q120" s="3">
        <f t="shared" si="41"/>
        <v>-16.400005400005401</v>
      </c>
      <c r="R120" s="29">
        <f t="shared" si="27"/>
        <v>1.4</v>
      </c>
      <c r="S120" s="13">
        <f t="shared" si="28"/>
        <v>0</v>
      </c>
      <c r="T120" s="3">
        <v>50</v>
      </c>
      <c r="U120" s="70">
        <v>0</v>
      </c>
      <c r="V120" s="4">
        <v>0.31638417000000002</v>
      </c>
      <c r="W120" s="3">
        <f t="shared" ref="W120:AE120" si="42">AO120/$BL$2</f>
        <v>72.9000729000729</v>
      </c>
      <c r="X120" s="3">
        <f t="shared" si="42"/>
        <v>27.000027000027</v>
      </c>
      <c r="Y120" s="3">
        <f t="shared" si="42"/>
        <v>113.40011340011341</v>
      </c>
      <c r="Z120" s="3">
        <f t="shared" si="42"/>
        <v>537.30053730053737</v>
      </c>
      <c r="AA120" s="3">
        <f t="shared" si="42"/>
        <v>37.800037800037799</v>
      </c>
      <c r="AB120" s="3">
        <f t="shared" si="42"/>
        <v>121.50012150012151</v>
      </c>
      <c r="AC120" s="3">
        <f t="shared" si="42"/>
        <v>56.700056700056706</v>
      </c>
      <c r="AD120" s="3">
        <f t="shared" si="42"/>
        <v>0</v>
      </c>
      <c r="AE120" s="3">
        <f t="shared" si="42"/>
        <v>-5.4000054000054005</v>
      </c>
      <c r="AF120" s="49">
        <f>AVERAGE(AJ120,AK120)/$BL$2</f>
        <v>4.9835299835299836</v>
      </c>
      <c r="AG120" s="13">
        <f t="shared" si="29"/>
        <v>0</v>
      </c>
      <c r="AH120" s="54">
        <v>1.23</v>
      </c>
      <c r="AI120" s="15">
        <v>1.5559559999999999</v>
      </c>
      <c r="AJ120" s="15">
        <v>1.9</v>
      </c>
      <c r="AK120" s="55">
        <v>1.7915000000000001</v>
      </c>
      <c r="AL120" s="1">
        <v>244</v>
      </c>
      <c r="AM120" s="3">
        <v>50</v>
      </c>
      <c r="AN120" s="11">
        <v>0</v>
      </c>
      <c r="AO120" s="3">
        <v>27</v>
      </c>
      <c r="AP120" s="3">
        <v>10</v>
      </c>
      <c r="AQ120" s="3">
        <v>42</v>
      </c>
      <c r="AR120" s="3">
        <v>199</v>
      </c>
      <c r="AS120" s="3">
        <v>14</v>
      </c>
      <c r="AT120" s="3">
        <v>45</v>
      </c>
      <c r="AU120" s="3">
        <v>21</v>
      </c>
      <c r="AV120" s="3">
        <v>0</v>
      </c>
      <c r="AW120" s="3">
        <v>-2</v>
      </c>
      <c r="AX120" s="1">
        <v>93</v>
      </c>
      <c r="AY120" s="1">
        <v>35</v>
      </c>
      <c r="AZ120" s="1">
        <v>104</v>
      </c>
      <c r="BA120" s="1">
        <v>728</v>
      </c>
      <c r="BB120" s="1">
        <v>51</v>
      </c>
      <c r="BC120" s="1">
        <v>185</v>
      </c>
      <c r="BD120" s="1">
        <v>48</v>
      </c>
      <c r="BE120" s="1">
        <v>1</v>
      </c>
      <c r="BF120" s="1">
        <v>-13</v>
      </c>
      <c r="BG120" s="2" t="s">
        <v>799</v>
      </c>
    </row>
    <row r="121" spans="1:61">
      <c r="A121" s="1" t="s">
        <v>479</v>
      </c>
      <c r="B121" s="1">
        <v>2017</v>
      </c>
      <c r="C121" s="1">
        <v>3.113</v>
      </c>
      <c r="D121" s="20">
        <v>554500</v>
      </c>
      <c r="E121" s="17">
        <v>2550000</v>
      </c>
      <c r="F121" s="1">
        <v>476</v>
      </c>
      <c r="G121" s="31">
        <v>17</v>
      </c>
      <c r="H121" s="38">
        <v>0.25553447000000001</v>
      </c>
      <c r="I121" s="1">
        <v>216</v>
      </c>
      <c r="J121" s="1">
        <v>40</v>
      </c>
      <c r="K121" s="1">
        <v>149</v>
      </c>
      <c r="L121" s="1">
        <v>1773</v>
      </c>
      <c r="M121" s="1">
        <v>162</v>
      </c>
      <c r="N121" s="1">
        <v>486</v>
      </c>
      <c r="O121" s="1">
        <v>85</v>
      </c>
      <c r="P121" s="1">
        <v>127</v>
      </c>
      <c r="Q121" s="1">
        <v>-16</v>
      </c>
      <c r="R121" s="29">
        <f t="shared" si="27"/>
        <v>3.5</v>
      </c>
      <c r="S121" s="13">
        <f t="shared" si="28"/>
        <v>0</v>
      </c>
      <c r="T121" s="3">
        <v>122</v>
      </c>
      <c r="U121" s="31">
        <v>17</v>
      </c>
      <c r="V121" s="4">
        <v>0.24069478999999999</v>
      </c>
      <c r="W121" s="3">
        <v>49</v>
      </c>
      <c r="X121" s="3">
        <v>11</v>
      </c>
      <c r="Y121" s="3">
        <v>40</v>
      </c>
      <c r="Z121" s="3">
        <v>436</v>
      </c>
      <c r="AA121" s="3">
        <v>30</v>
      </c>
      <c r="AB121" s="3">
        <v>132</v>
      </c>
      <c r="AC121" s="3">
        <v>18</v>
      </c>
      <c r="AD121" s="3">
        <v>23</v>
      </c>
      <c r="AE121" s="3">
        <v>-1</v>
      </c>
      <c r="AF121" s="49">
        <f>AVERAGE(AJ121,AK121)</f>
        <v>-0.15363250000000001</v>
      </c>
      <c r="AG121" s="13">
        <f t="shared" si="29"/>
        <v>0</v>
      </c>
      <c r="AH121" s="54">
        <v>4.5599999999999996</v>
      </c>
      <c r="AI121" s="15">
        <v>2.4505138</v>
      </c>
      <c r="AJ121" s="15">
        <v>0.12</v>
      </c>
      <c r="AK121" s="55">
        <v>-0.42726500000000001</v>
      </c>
      <c r="AL121" s="1">
        <v>476</v>
      </c>
      <c r="AM121" s="3">
        <v>122</v>
      </c>
      <c r="AN121" s="1">
        <v>17</v>
      </c>
      <c r="AO121" s="3">
        <v>49</v>
      </c>
      <c r="AP121" s="3">
        <v>11</v>
      </c>
      <c r="AQ121" s="3">
        <v>40</v>
      </c>
      <c r="AR121" s="3">
        <v>436</v>
      </c>
      <c r="AS121" s="3">
        <v>30</v>
      </c>
      <c r="AT121" s="3">
        <v>132</v>
      </c>
      <c r="AU121" s="3">
        <v>18</v>
      </c>
      <c r="AV121" s="3">
        <v>23</v>
      </c>
      <c r="AW121" s="3">
        <v>-1</v>
      </c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61">
      <c r="A122" s="1" t="s">
        <v>277</v>
      </c>
      <c r="B122" s="1">
        <v>2011</v>
      </c>
      <c r="C122" s="1">
        <v>3.028</v>
      </c>
      <c r="D122" s="20">
        <v>478000</v>
      </c>
      <c r="E122" s="17">
        <v>2537500</v>
      </c>
      <c r="F122" s="1">
        <v>437</v>
      </c>
      <c r="G122" s="31">
        <v>0</v>
      </c>
      <c r="H122" s="38">
        <v>0.26514658000000002</v>
      </c>
      <c r="I122" s="1">
        <v>175</v>
      </c>
      <c r="J122" s="1">
        <v>52</v>
      </c>
      <c r="K122" s="1">
        <v>242</v>
      </c>
      <c r="L122" s="1">
        <v>1689</v>
      </c>
      <c r="M122" s="1">
        <v>129</v>
      </c>
      <c r="N122" s="1">
        <v>281</v>
      </c>
      <c r="O122" s="1">
        <v>83</v>
      </c>
      <c r="P122" s="1">
        <v>1</v>
      </c>
      <c r="Q122" s="1">
        <v>-16</v>
      </c>
      <c r="R122" s="29">
        <f t="shared" si="27"/>
        <v>3</v>
      </c>
      <c r="S122" s="13">
        <f t="shared" si="28"/>
        <v>0</v>
      </c>
      <c r="T122" s="3">
        <v>155</v>
      </c>
      <c r="U122" s="31">
        <v>0</v>
      </c>
      <c r="V122" s="4">
        <v>0.22344322999999999</v>
      </c>
      <c r="W122" s="3">
        <v>46</v>
      </c>
      <c r="X122" s="3">
        <v>13</v>
      </c>
      <c r="Y122" s="3">
        <v>67</v>
      </c>
      <c r="Z122" s="3">
        <v>600</v>
      </c>
      <c r="AA122" s="3">
        <v>45</v>
      </c>
      <c r="AB122" s="3">
        <v>104</v>
      </c>
      <c r="AC122" s="3">
        <v>24</v>
      </c>
      <c r="AD122" s="3">
        <v>0</v>
      </c>
      <c r="AE122" s="3">
        <v>4</v>
      </c>
      <c r="AF122" s="49">
        <f>AVERAGE(AJ122,AK122)</f>
        <v>-0.54146850000000002</v>
      </c>
      <c r="AG122" s="13">
        <f t="shared" si="29"/>
        <v>0</v>
      </c>
      <c r="AH122" s="54">
        <v>1.98</v>
      </c>
      <c r="AI122" s="15">
        <v>3.9513427999999999</v>
      </c>
      <c r="AJ122" s="15">
        <v>-0.74</v>
      </c>
      <c r="AK122" s="55">
        <v>-0.34293699999999999</v>
      </c>
      <c r="AL122" s="1">
        <v>437</v>
      </c>
      <c r="AM122" s="3">
        <v>155</v>
      </c>
      <c r="AN122" s="1">
        <v>0</v>
      </c>
      <c r="AO122" s="3">
        <v>46</v>
      </c>
      <c r="AP122" s="3">
        <v>13</v>
      </c>
      <c r="AQ122" s="3">
        <v>67</v>
      </c>
      <c r="AR122" s="3">
        <v>600</v>
      </c>
      <c r="AS122" s="3">
        <v>45</v>
      </c>
      <c r="AT122" s="3">
        <v>104</v>
      </c>
      <c r="AU122" s="3">
        <v>24</v>
      </c>
      <c r="AV122" s="3">
        <v>0</v>
      </c>
      <c r="AW122" s="3">
        <v>4</v>
      </c>
      <c r="AX122" s="3"/>
      <c r="AY122" s="3"/>
      <c r="AZ122" s="3"/>
      <c r="BA122" s="3"/>
      <c r="BB122" s="3"/>
      <c r="BC122" s="3"/>
      <c r="BD122" s="3"/>
      <c r="BE122" s="3"/>
      <c r="BF122" s="3"/>
      <c r="BG122" s="2" t="s">
        <v>278</v>
      </c>
      <c r="BI122" s="1" t="s">
        <v>47</v>
      </c>
    </row>
    <row r="123" spans="1:61">
      <c r="A123" s="1" t="s">
        <v>506</v>
      </c>
      <c r="B123" s="1">
        <v>2016</v>
      </c>
      <c r="C123" s="1">
        <v>3.0710000000000002</v>
      </c>
      <c r="D123" s="20">
        <v>518100</v>
      </c>
      <c r="E123" s="17">
        <v>2525000</v>
      </c>
      <c r="F123" s="1">
        <v>456</v>
      </c>
      <c r="G123" s="31">
        <v>32</v>
      </c>
      <c r="H123" s="38">
        <v>0.2791612</v>
      </c>
      <c r="I123" s="1">
        <v>184</v>
      </c>
      <c r="J123" s="1">
        <v>35</v>
      </c>
      <c r="K123" s="1">
        <v>160</v>
      </c>
      <c r="L123" s="1">
        <v>1637</v>
      </c>
      <c r="M123" s="1">
        <v>82</v>
      </c>
      <c r="N123" s="1">
        <v>291</v>
      </c>
      <c r="O123" s="1">
        <v>90</v>
      </c>
      <c r="P123" s="1">
        <v>17</v>
      </c>
      <c r="Q123" s="1">
        <v>-22</v>
      </c>
      <c r="R123" s="29">
        <f t="shared" si="27"/>
        <v>3.6</v>
      </c>
      <c r="S123" s="13">
        <f t="shared" si="28"/>
        <v>0</v>
      </c>
      <c r="T123" s="3">
        <v>136</v>
      </c>
      <c r="U123" s="31">
        <v>17</v>
      </c>
      <c r="V123" s="4">
        <v>0.26305220000000001</v>
      </c>
      <c r="W123" s="3">
        <v>58</v>
      </c>
      <c r="X123" s="3">
        <v>14</v>
      </c>
      <c r="Y123" s="3">
        <v>56</v>
      </c>
      <c r="Z123" s="3">
        <v>542</v>
      </c>
      <c r="AA123" s="3">
        <v>38</v>
      </c>
      <c r="AB123" s="3">
        <v>114</v>
      </c>
      <c r="AC123" s="3">
        <v>30</v>
      </c>
      <c r="AD123" s="3">
        <v>8</v>
      </c>
      <c r="AE123" s="3">
        <v>-8</v>
      </c>
      <c r="AF123" s="49">
        <f>AVERAGE(AJ123,AK123)</f>
        <v>0.364122</v>
      </c>
      <c r="AG123" s="13">
        <f t="shared" si="29"/>
        <v>0</v>
      </c>
      <c r="AH123" s="54">
        <v>3.19</v>
      </c>
      <c r="AI123" s="15">
        <v>4.1064340000000001</v>
      </c>
      <c r="AJ123" s="15">
        <v>0.52</v>
      </c>
      <c r="AK123" s="55">
        <v>0.20824400000000001</v>
      </c>
      <c r="AL123" s="1">
        <v>456</v>
      </c>
      <c r="AM123" s="3">
        <v>136</v>
      </c>
      <c r="AN123" s="1">
        <v>17</v>
      </c>
      <c r="AO123" s="3">
        <v>58</v>
      </c>
      <c r="AP123" s="3">
        <v>14</v>
      </c>
      <c r="AQ123" s="3">
        <v>56</v>
      </c>
      <c r="AR123" s="3">
        <v>542</v>
      </c>
      <c r="AS123" s="3">
        <v>38</v>
      </c>
      <c r="AT123" s="3">
        <v>114</v>
      </c>
      <c r="AU123" s="3">
        <v>30</v>
      </c>
      <c r="AV123" s="3">
        <v>8</v>
      </c>
      <c r="AW123" s="3">
        <v>-8</v>
      </c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61">
      <c r="A124" s="1" t="s">
        <v>364</v>
      </c>
      <c r="B124" s="1">
        <v>2014</v>
      </c>
      <c r="C124" s="1">
        <v>2.1539999999999999</v>
      </c>
      <c r="D124" s="20">
        <v>515000</v>
      </c>
      <c r="E124" s="17">
        <v>2525000</v>
      </c>
      <c r="F124" s="1">
        <v>329</v>
      </c>
      <c r="G124" s="31">
        <v>90</v>
      </c>
      <c r="H124" s="38">
        <v>0.27235773000000002</v>
      </c>
      <c r="I124" s="1">
        <v>173</v>
      </c>
      <c r="J124" s="1">
        <v>4</v>
      </c>
      <c r="K124" s="1">
        <v>68</v>
      </c>
      <c r="L124" s="1">
        <v>1319</v>
      </c>
      <c r="M124" s="1">
        <v>68</v>
      </c>
      <c r="N124" s="1">
        <v>217</v>
      </c>
      <c r="O124" s="1">
        <v>43</v>
      </c>
      <c r="P124" s="1">
        <v>130</v>
      </c>
      <c r="Q124" s="1">
        <v>-17</v>
      </c>
      <c r="R124" s="29">
        <f t="shared" si="27"/>
        <v>2.8</v>
      </c>
      <c r="S124" s="13">
        <f t="shared" si="28"/>
        <v>1</v>
      </c>
      <c r="T124" s="3">
        <v>148</v>
      </c>
      <c r="U124" s="31">
        <v>0</v>
      </c>
      <c r="V124" s="4">
        <v>0.28899837</v>
      </c>
      <c r="W124" s="3">
        <v>92</v>
      </c>
      <c r="X124" s="3">
        <v>2</v>
      </c>
      <c r="Y124" s="3">
        <v>34</v>
      </c>
      <c r="Z124" s="3">
        <v>650</v>
      </c>
      <c r="AA124" s="3">
        <v>31</v>
      </c>
      <c r="AB124" s="3">
        <v>107</v>
      </c>
      <c r="AC124" s="3">
        <v>24</v>
      </c>
      <c r="AD124" s="3">
        <v>64</v>
      </c>
      <c r="AE124" s="3">
        <v>3</v>
      </c>
      <c r="AF124" s="49">
        <f>AVERAGE(AJ124,AK124)</f>
        <v>3.5150100000000002</v>
      </c>
      <c r="AG124" s="13">
        <f t="shared" si="29"/>
        <v>1</v>
      </c>
      <c r="AH124" s="54">
        <v>2.83</v>
      </c>
      <c r="AI124" s="15">
        <v>2.7899714000000002</v>
      </c>
      <c r="AJ124" s="15">
        <v>3.45</v>
      </c>
      <c r="AK124" s="55">
        <v>3.5800200000000002</v>
      </c>
      <c r="AL124" s="1">
        <v>329</v>
      </c>
      <c r="AM124" s="3">
        <v>148</v>
      </c>
      <c r="AN124" s="1">
        <v>0</v>
      </c>
      <c r="AO124" s="3">
        <v>92</v>
      </c>
      <c r="AP124" s="3">
        <v>2</v>
      </c>
      <c r="AQ124" s="3">
        <v>34</v>
      </c>
      <c r="AR124" s="3">
        <v>650</v>
      </c>
      <c r="AS124" s="3">
        <v>31</v>
      </c>
      <c r="AT124" s="3">
        <v>107</v>
      </c>
      <c r="AU124" s="3">
        <v>24</v>
      </c>
      <c r="AV124" s="3">
        <v>64</v>
      </c>
      <c r="AW124" s="3">
        <v>3</v>
      </c>
      <c r="AX124" s="3"/>
      <c r="AY124" s="3"/>
      <c r="AZ124" s="3"/>
      <c r="BA124" s="3"/>
      <c r="BB124" s="3"/>
      <c r="BC124" s="3"/>
      <c r="BD124" s="3"/>
      <c r="BE124" s="3"/>
      <c r="BF124" s="3"/>
      <c r="BG124" s="2" t="s">
        <v>365</v>
      </c>
    </row>
    <row r="125" spans="1:61">
      <c r="A125" s="1" t="s">
        <v>728</v>
      </c>
      <c r="B125" s="1">
        <v>2020</v>
      </c>
      <c r="C125" s="1">
        <v>3.0880000000000001</v>
      </c>
      <c r="D125" s="20">
        <v>604500</v>
      </c>
      <c r="E125" s="17">
        <v>2525000</v>
      </c>
      <c r="F125" s="1">
        <f>ROUND(AL125-AM125+(AM125/$BL$2),0)</f>
        <v>408</v>
      </c>
      <c r="G125" s="31">
        <v>91</v>
      </c>
      <c r="H125" s="38">
        <v>0.25068370000000001</v>
      </c>
      <c r="I125" s="3">
        <f t="shared" ref="I125:Q125" si="43">AX125-AO125+W125</f>
        <v>214.10008910008912</v>
      </c>
      <c r="J125" s="3">
        <f t="shared" si="43"/>
        <v>42.200016200016201</v>
      </c>
      <c r="K125" s="3">
        <f t="shared" si="43"/>
        <v>174.4000594000594</v>
      </c>
      <c r="L125" s="3">
        <f t="shared" si="43"/>
        <v>1572.1006291006292</v>
      </c>
      <c r="M125" s="3">
        <f t="shared" si="43"/>
        <v>68.700029700029702</v>
      </c>
      <c r="N125" s="3">
        <f t="shared" si="43"/>
        <v>468.00018900018904</v>
      </c>
      <c r="O125" s="3">
        <f t="shared" si="43"/>
        <v>64.700029700029702</v>
      </c>
      <c r="P125" s="3">
        <f t="shared" si="43"/>
        <v>153.8000648000648</v>
      </c>
      <c r="Q125" s="3">
        <f t="shared" si="43"/>
        <v>7.4000054000054005</v>
      </c>
      <c r="R125" s="29">
        <f t="shared" si="27"/>
        <v>5.2</v>
      </c>
      <c r="S125" s="13">
        <f t="shared" si="28"/>
        <v>0</v>
      </c>
      <c r="T125" s="3">
        <v>59</v>
      </c>
      <c r="U125" s="70">
        <v>0</v>
      </c>
      <c r="V125" s="4">
        <v>0.25570777</v>
      </c>
      <c r="W125" s="3">
        <f t="shared" ref="W125:AE125" si="44">AO125/$BL$2</f>
        <v>89.100089100089107</v>
      </c>
      <c r="X125" s="3">
        <f t="shared" si="44"/>
        <v>16.200016200016201</v>
      </c>
      <c r="Y125" s="3">
        <f t="shared" si="44"/>
        <v>59.400059400059405</v>
      </c>
      <c r="Z125" s="3">
        <f t="shared" si="44"/>
        <v>629.10062910062913</v>
      </c>
      <c r="AA125" s="3">
        <f t="shared" si="44"/>
        <v>29.700029700029702</v>
      </c>
      <c r="AB125" s="3">
        <f t="shared" si="44"/>
        <v>189.00018900018901</v>
      </c>
      <c r="AC125" s="3">
        <f t="shared" si="44"/>
        <v>29.700029700029702</v>
      </c>
      <c r="AD125" s="3">
        <f t="shared" si="44"/>
        <v>64.800064800064803</v>
      </c>
      <c r="AE125" s="3">
        <f t="shared" si="44"/>
        <v>5.4000054000054005</v>
      </c>
      <c r="AF125" s="49">
        <f>AVERAGE(AJ125,AK125)/$BL$2</f>
        <v>3.3882738882738885</v>
      </c>
      <c r="AG125" s="13">
        <f t="shared" si="29"/>
        <v>0</v>
      </c>
      <c r="AH125" s="54">
        <v>4.6800002999999997</v>
      </c>
      <c r="AI125" s="15">
        <v>5.7652710000000003</v>
      </c>
      <c r="AJ125" s="15">
        <v>1.1200000000000001</v>
      </c>
      <c r="AK125" s="55">
        <v>1.3898299999999999</v>
      </c>
      <c r="AL125" s="1">
        <v>308</v>
      </c>
      <c r="AM125" s="3">
        <v>59</v>
      </c>
      <c r="AN125" s="11">
        <v>0</v>
      </c>
      <c r="AO125" s="3">
        <v>33</v>
      </c>
      <c r="AP125" s="3">
        <v>6</v>
      </c>
      <c r="AQ125" s="3">
        <v>22</v>
      </c>
      <c r="AR125" s="3">
        <v>233</v>
      </c>
      <c r="AS125" s="3">
        <v>11</v>
      </c>
      <c r="AT125" s="3">
        <v>70</v>
      </c>
      <c r="AU125" s="3">
        <v>11</v>
      </c>
      <c r="AV125" s="3">
        <v>24</v>
      </c>
      <c r="AW125" s="3">
        <v>2</v>
      </c>
      <c r="AX125" s="1">
        <v>158</v>
      </c>
      <c r="AY125" s="1">
        <v>32</v>
      </c>
      <c r="AZ125" s="1">
        <v>137</v>
      </c>
      <c r="BA125" s="1">
        <v>1176</v>
      </c>
      <c r="BB125" s="1">
        <v>50</v>
      </c>
      <c r="BC125" s="1">
        <v>349</v>
      </c>
      <c r="BD125" s="1">
        <v>46</v>
      </c>
      <c r="BE125" s="1">
        <v>113</v>
      </c>
      <c r="BF125" s="1">
        <v>4</v>
      </c>
      <c r="BH125" s="1" t="s">
        <v>729</v>
      </c>
    </row>
    <row r="126" spans="1:61">
      <c r="A126" s="1" t="s">
        <v>568</v>
      </c>
      <c r="B126" s="1">
        <v>2017</v>
      </c>
      <c r="C126" s="1">
        <v>3.01</v>
      </c>
      <c r="D126" s="20">
        <v>557900</v>
      </c>
      <c r="E126" s="17">
        <v>2525000</v>
      </c>
      <c r="F126" s="1">
        <v>349</v>
      </c>
      <c r="G126" s="31">
        <v>37</v>
      </c>
      <c r="H126" s="38">
        <v>0.24314765999999999</v>
      </c>
      <c r="I126" s="1">
        <v>137</v>
      </c>
      <c r="J126" s="1">
        <v>41</v>
      </c>
      <c r="K126" s="1">
        <v>137</v>
      </c>
      <c r="L126" s="1">
        <v>1223</v>
      </c>
      <c r="M126" s="1">
        <v>81</v>
      </c>
      <c r="N126" s="1">
        <v>389</v>
      </c>
      <c r="O126" s="1">
        <v>52</v>
      </c>
      <c r="P126" s="1">
        <v>47</v>
      </c>
      <c r="Q126" s="1">
        <v>18</v>
      </c>
      <c r="R126" s="29">
        <f t="shared" si="27"/>
        <v>3</v>
      </c>
      <c r="S126" s="13">
        <f t="shared" si="28"/>
        <v>0</v>
      </c>
      <c r="T126" s="3">
        <v>118</v>
      </c>
      <c r="U126" s="31">
        <v>37</v>
      </c>
      <c r="V126" s="4">
        <v>0.27067669999999999</v>
      </c>
      <c r="W126" s="3">
        <v>55</v>
      </c>
      <c r="X126" s="3">
        <v>19</v>
      </c>
      <c r="Y126" s="3">
        <v>53</v>
      </c>
      <c r="Z126" s="3">
        <v>432</v>
      </c>
      <c r="AA126" s="3">
        <v>29</v>
      </c>
      <c r="AB126" s="3">
        <v>137</v>
      </c>
      <c r="AC126" s="3">
        <v>23</v>
      </c>
      <c r="AD126" s="3">
        <v>17</v>
      </c>
      <c r="AE126" s="3">
        <v>12</v>
      </c>
      <c r="AF126" s="49">
        <f t="shared" ref="AF126:AF132" si="45">AVERAGE(AJ126,AK126)</f>
        <v>2.9498799999999998</v>
      </c>
      <c r="AG126" s="13">
        <f t="shared" si="29"/>
        <v>0</v>
      </c>
      <c r="AH126" s="54">
        <v>2.82</v>
      </c>
      <c r="AI126" s="15">
        <v>3.2623435999999999</v>
      </c>
      <c r="AJ126" s="15">
        <v>2.78</v>
      </c>
      <c r="AK126" s="55">
        <v>3.1197599999999999</v>
      </c>
      <c r="AL126" s="1">
        <v>349</v>
      </c>
      <c r="AM126" s="3">
        <v>118</v>
      </c>
      <c r="AN126" s="1">
        <v>37</v>
      </c>
      <c r="AO126" s="3">
        <v>55</v>
      </c>
      <c r="AP126" s="3">
        <v>19</v>
      </c>
      <c r="AQ126" s="3">
        <v>53</v>
      </c>
      <c r="AR126" s="3">
        <v>432</v>
      </c>
      <c r="AS126" s="3">
        <v>29</v>
      </c>
      <c r="AT126" s="3">
        <v>137</v>
      </c>
      <c r="AU126" s="3">
        <v>23</v>
      </c>
      <c r="AV126" s="3">
        <v>17</v>
      </c>
      <c r="AW126" s="3">
        <v>12</v>
      </c>
      <c r="AX126" s="3"/>
      <c r="AY126" s="3"/>
      <c r="AZ126" s="3"/>
      <c r="BA126" s="3"/>
      <c r="BB126" s="3"/>
      <c r="BC126" s="3"/>
      <c r="BD126" s="3"/>
      <c r="BE126" s="3"/>
      <c r="BF126" s="3"/>
      <c r="BG126" s="2" t="s">
        <v>569</v>
      </c>
      <c r="BI126" s="1" t="s">
        <v>215</v>
      </c>
    </row>
    <row r="127" spans="1:61">
      <c r="A127" s="1" t="s">
        <v>103</v>
      </c>
      <c r="B127" s="1">
        <v>2014</v>
      </c>
      <c r="C127" s="1">
        <v>3.0779999999999998</v>
      </c>
      <c r="D127" s="20">
        <v>550000</v>
      </c>
      <c r="E127" s="17">
        <v>2500000</v>
      </c>
      <c r="F127" s="1">
        <v>430</v>
      </c>
      <c r="G127" s="31">
        <v>45</v>
      </c>
      <c r="H127" s="38">
        <v>0.24821683999999999</v>
      </c>
      <c r="I127" s="1">
        <v>169</v>
      </c>
      <c r="J127" s="1">
        <v>49</v>
      </c>
      <c r="K127" s="1">
        <v>204</v>
      </c>
      <c r="L127" s="1">
        <v>1544</v>
      </c>
      <c r="M127" s="1">
        <v>124</v>
      </c>
      <c r="N127" s="1">
        <v>281</v>
      </c>
      <c r="O127" s="1">
        <v>67</v>
      </c>
      <c r="P127" s="1">
        <v>20</v>
      </c>
      <c r="Q127" s="1">
        <v>-23</v>
      </c>
      <c r="R127" s="29">
        <f t="shared" si="27"/>
        <v>0.5</v>
      </c>
      <c r="S127" s="13">
        <f t="shared" si="28"/>
        <v>1</v>
      </c>
      <c r="T127" s="3">
        <v>144</v>
      </c>
      <c r="U127" s="31">
        <v>0</v>
      </c>
      <c r="V127" s="4">
        <v>0.23467231</v>
      </c>
      <c r="W127" s="3">
        <v>47</v>
      </c>
      <c r="X127" s="3">
        <v>10</v>
      </c>
      <c r="Y127" s="3">
        <v>63</v>
      </c>
      <c r="Z127" s="3">
        <v>512</v>
      </c>
      <c r="AA127" s="3">
        <v>34</v>
      </c>
      <c r="AB127" s="3">
        <v>91</v>
      </c>
      <c r="AC127" s="3">
        <v>22</v>
      </c>
      <c r="AD127" s="3">
        <v>7</v>
      </c>
      <c r="AE127" s="3">
        <v>-7</v>
      </c>
      <c r="AF127" s="49">
        <f t="shared" si="45"/>
        <v>-1.19086</v>
      </c>
      <c r="AG127" s="13">
        <f t="shared" si="29"/>
        <v>0</v>
      </c>
      <c r="AH127" s="54">
        <v>0.40000015</v>
      </c>
      <c r="AI127" s="15">
        <v>0.51801704999999998</v>
      </c>
      <c r="AJ127" s="15">
        <v>-1.3</v>
      </c>
      <c r="AK127" s="55">
        <v>-1.08172</v>
      </c>
      <c r="AL127" s="1">
        <v>430</v>
      </c>
      <c r="AM127" s="3">
        <v>144</v>
      </c>
      <c r="AN127" s="1">
        <v>0</v>
      </c>
      <c r="AO127" s="3">
        <v>47</v>
      </c>
      <c r="AP127" s="3">
        <v>10</v>
      </c>
      <c r="AQ127" s="3">
        <v>63</v>
      </c>
      <c r="AR127" s="3">
        <v>512</v>
      </c>
      <c r="AS127" s="3">
        <v>34</v>
      </c>
      <c r="AT127" s="3">
        <v>91</v>
      </c>
      <c r="AU127" s="3">
        <v>22</v>
      </c>
      <c r="AV127" s="3">
        <v>7</v>
      </c>
      <c r="AW127" s="3">
        <v>-7</v>
      </c>
      <c r="AX127" s="3"/>
      <c r="AY127" s="3"/>
      <c r="AZ127" s="3"/>
      <c r="BA127" s="3"/>
      <c r="BB127" s="3"/>
      <c r="BC127" s="3"/>
      <c r="BD127" s="3"/>
      <c r="BE127" s="3"/>
      <c r="BF127" s="3"/>
      <c r="BH127" s="1" t="s">
        <v>104</v>
      </c>
    </row>
    <row r="128" spans="1:61">
      <c r="A128" s="1" t="s">
        <v>722</v>
      </c>
      <c r="B128" s="1">
        <v>2019</v>
      </c>
      <c r="C128" s="1">
        <v>2.1619999999999999</v>
      </c>
      <c r="D128" s="20">
        <v>585000</v>
      </c>
      <c r="E128" s="17">
        <v>2475000</v>
      </c>
      <c r="F128" s="1">
        <v>240</v>
      </c>
      <c r="G128" s="31">
        <v>233</v>
      </c>
      <c r="H128" s="38">
        <v>0.29704142</v>
      </c>
      <c r="I128" s="1">
        <v>140</v>
      </c>
      <c r="J128" s="1">
        <v>38</v>
      </c>
      <c r="K128" s="1">
        <v>133</v>
      </c>
      <c r="L128" s="1">
        <v>921</v>
      </c>
      <c r="M128" s="1">
        <v>62</v>
      </c>
      <c r="N128" s="1">
        <v>237</v>
      </c>
      <c r="O128" s="1">
        <v>51</v>
      </c>
      <c r="P128" s="1">
        <v>14</v>
      </c>
      <c r="Q128" s="1">
        <v>-13</v>
      </c>
      <c r="R128" s="29">
        <f t="shared" si="27"/>
        <v>2.8</v>
      </c>
      <c r="S128" s="13">
        <f t="shared" si="28"/>
        <v>1</v>
      </c>
      <c r="T128" s="3">
        <v>100</v>
      </c>
      <c r="U128" s="31">
        <v>68</v>
      </c>
      <c r="V128" s="4">
        <v>0.30213904000000003</v>
      </c>
      <c r="W128" s="3">
        <v>67</v>
      </c>
      <c r="X128" s="3">
        <v>15</v>
      </c>
      <c r="Y128" s="3">
        <v>61</v>
      </c>
      <c r="Z128" s="3">
        <v>413</v>
      </c>
      <c r="AA128" s="3">
        <v>28</v>
      </c>
      <c r="AB128" s="3">
        <v>110</v>
      </c>
      <c r="AC128" s="3">
        <v>28</v>
      </c>
      <c r="AD128" s="3">
        <v>4</v>
      </c>
      <c r="AE128" s="3">
        <v>-11</v>
      </c>
      <c r="AF128" s="49">
        <f t="shared" si="45"/>
        <v>0.89192000000000005</v>
      </c>
      <c r="AG128" s="13">
        <f t="shared" si="29"/>
        <v>1</v>
      </c>
      <c r="AH128" s="54">
        <v>1.96</v>
      </c>
      <c r="AI128" s="15">
        <v>3.7311000000000001</v>
      </c>
      <c r="AJ128" s="15">
        <v>0.36</v>
      </c>
      <c r="AK128" s="55">
        <v>1.42384</v>
      </c>
      <c r="AL128" s="1">
        <v>240</v>
      </c>
      <c r="AM128" s="3">
        <v>100</v>
      </c>
      <c r="AN128" s="1">
        <v>68</v>
      </c>
      <c r="AO128" s="3">
        <v>67</v>
      </c>
      <c r="AP128" s="3">
        <v>15</v>
      </c>
      <c r="AQ128" s="3">
        <v>61</v>
      </c>
      <c r="AR128" s="3">
        <v>413</v>
      </c>
      <c r="AS128" s="3">
        <v>28</v>
      </c>
      <c r="AT128" s="3">
        <v>110</v>
      </c>
      <c r="AU128" s="3">
        <v>28</v>
      </c>
      <c r="AV128" s="3">
        <v>4</v>
      </c>
      <c r="AW128" s="3">
        <v>-11</v>
      </c>
      <c r="AX128" s="3"/>
      <c r="AY128" s="3"/>
      <c r="AZ128" s="3"/>
      <c r="BA128" s="3"/>
      <c r="BB128" s="3"/>
      <c r="BC128" s="3"/>
      <c r="BD128" s="3"/>
      <c r="BE128" s="3"/>
      <c r="BF128" s="3"/>
      <c r="BG128" s="2" t="s">
        <v>723</v>
      </c>
    </row>
    <row r="129" spans="1:62">
      <c r="A129" s="1" t="s">
        <v>515</v>
      </c>
      <c r="B129" s="1">
        <v>2019</v>
      </c>
      <c r="C129" s="1">
        <v>2.1269999999999998</v>
      </c>
      <c r="D129" s="20">
        <v>600000</v>
      </c>
      <c r="E129" s="17">
        <v>2475000</v>
      </c>
      <c r="F129" s="1">
        <v>299</v>
      </c>
      <c r="G129" s="31">
        <v>46</v>
      </c>
      <c r="H129" s="38">
        <v>0.26872246999999999</v>
      </c>
      <c r="I129" s="1">
        <v>119</v>
      </c>
      <c r="J129" s="1">
        <v>29</v>
      </c>
      <c r="K129" s="1">
        <v>113</v>
      </c>
      <c r="L129" s="1">
        <v>975</v>
      </c>
      <c r="M129" s="1">
        <v>53</v>
      </c>
      <c r="N129" s="1">
        <v>177</v>
      </c>
      <c r="O129" s="1">
        <v>50</v>
      </c>
      <c r="P129" s="1">
        <v>1</v>
      </c>
      <c r="Q129" s="1">
        <v>-2</v>
      </c>
      <c r="R129" s="29">
        <f t="shared" si="27"/>
        <v>2.6</v>
      </c>
      <c r="S129" s="13">
        <f t="shared" si="28"/>
        <v>0</v>
      </c>
      <c r="T129" s="3">
        <v>132</v>
      </c>
      <c r="U129" s="31">
        <v>10</v>
      </c>
      <c r="V129" s="4">
        <v>0.31447965</v>
      </c>
      <c r="W129" s="3">
        <v>73</v>
      </c>
      <c r="X129" s="3">
        <v>21</v>
      </c>
      <c r="Y129" s="3">
        <v>74</v>
      </c>
      <c r="Z129" s="3">
        <v>476</v>
      </c>
      <c r="AA129" s="3">
        <v>25</v>
      </c>
      <c r="AB129" s="3">
        <v>87</v>
      </c>
      <c r="AC129" s="3">
        <v>34</v>
      </c>
      <c r="AD129" s="3">
        <v>1</v>
      </c>
      <c r="AE129" s="3">
        <v>1</v>
      </c>
      <c r="AF129" s="49">
        <f t="shared" si="45"/>
        <v>3.4972649999999996</v>
      </c>
      <c r="AG129" s="13">
        <f t="shared" si="29"/>
        <v>0</v>
      </c>
      <c r="AH129" s="54">
        <v>2.7600001999999999</v>
      </c>
      <c r="AI129" s="15">
        <v>2.3605113000000002</v>
      </c>
      <c r="AJ129" s="15">
        <v>3.9</v>
      </c>
      <c r="AK129" s="55">
        <v>3.0945299999999998</v>
      </c>
      <c r="AL129" s="1">
        <v>299</v>
      </c>
      <c r="AM129" s="3">
        <v>132</v>
      </c>
      <c r="AN129" s="1">
        <v>10</v>
      </c>
      <c r="AO129" s="3">
        <v>73</v>
      </c>
      <c r="AP129" s="3">
        <v>21</v>
      </c>
      <c r="AQ129" s="3">
        <v>74</v>
      </c>
      <c r="AR129" s="3">
        <v>476</v>
      </c>
      <c r="AS129" s="3">
        <v>25</v>
      </c>
      <c r="AT129" s="3">
        <v>87</v>
      </c>
      <c r="AU129" s="3">
        <v>34</v>
      </c>
      <c r="AV129" s="3">
        <v>1</v>
      </c>
      <c r="AW129" s="3">
        <v>1</v>
      </c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62">
      <c r="A130" s="1" t="s">
        <v>764</v>
      </c>
      <c r="B130" s="1">
        <v>2019</v>
      </c>
      <c r="C130" s="1">
        <v>3.012</v>
      </c>
      <c r="D130" s="20">
        <v>577100</v>
      </c>
      <c r="E130" s="17">
        <v>2475000</v>
      </c>
      <c r="F130" s="1">
        <v>428</v>
      </c>
      <c r="G130" s="31">
        <v>43</v>
      </c>
      <c r="H130" s="38">
        <v>0.24803431000000001</v>
      </c>
      <c r="I130" s="1">
        <v>166</v>
      </c>
      <c r="J130" s="1">
        <v>33</v>
      </c>
      <c r="K130" s="1">
        <v>130</v>
      </c>
      <c r="L130" s="1">
        <v>1526</v>
      </c>
      <c r="M130" s="1">
        <v>105</v>
      </c>
      <c r="N130" s="1">
        <v>289</v>
      </c>
      <c r="O130" s="1">
        <v>67</v>
      </c>
      <c r="P130" s="1">
        <v>50</v>
      </c>
      <c r="Q130" s="1">
        <v>26</v>
      </c>
      <c r="R130" s="29">
        <f t="shared" ref="R130:R193" si="46">ROUND(AVERAGE(AH130,AI130),1)</f>
        <v>5.4</v>
      </c>
      <c r="S130" s="13">
        <f t="shared" ref="S130:S193" si="47">COUNTIF(BG130:BI130,"*AS*")</f>
        <v>0</v>
      </c>
      <c r="T130" s="3">
        <v>151</v>
      </c>
      <c r="U130" s="31">
        <v>0</v>
      </c>
      <c r="V130" s="4">
        <v>0.23366834</v>
      </c>
      <c r="W130" s="3">
        <v>59</v>
      </c>
      <c r="X130" s="3">
        <v>12</v>
      </c>
      <c r="Y130" s="3">
        <v>37</v>
      </c>
      <c r="Z130" s="3">
        <v>441</v>
      </c>
      <c r="AA130" s="3">
        <v>38</v>
      </c>
      <c r="AB130" s="3">
        <v>88</v>
      </c>
      <c r="AC130" s="3">
        <v>19</v>
      </c>
      <c r="AD130" s="3">
        <v>20</v>
      </c>
      <c r="AE130" s="3">
        <v>6</v>
      </c>
      <c r="AF130" s="49">
        <f t="shared" si="45"/>
        <v>1.7116449999999999</v>
      </c>
      <c r="AG130" s="13">
        <f t="shared" ref="AG130:AG193" si="48">COUNTIF(BG130,"*AS*")</f>
        <v>0</v>
      </c>
      <c r="AH130" s="54">
        <v>6.35</v>
      </c>
      <c r="AI130" s="15">
        <v>4.3574849999999996</v>
      </c>
      <c r="AJ130" s="15">
        <v>1.81</v>
      </c>
      <c r="AK130" s="55">
        <v>1.6132899999999999</v>
      </c>
      <c r="AL130" s="1">
        <v>428</v>
      </c>
      <c r="AM130" s="3">
        <v>151</v>
      </c>
      <c r="AN130" s="1">
        <v>0</v>
      </c>
      <c r="AO130" s="3">
        <v>59</v>
      </c>
      <c r="AP130" s="3">
        <v>12</v>
      </c>
      <c r="AQ130" s="3">
        <v>37</v>
      </c>
      <c r="AR130" s="3">
        <v>441</v>
      </c>
      <c r="AS130" s="3">
        <v>38</v>
      </c>
      <c r="AT130" s="3">
        <v>88</v>
      </c>
      <c r="AU130" s="3">
        <v>19</v>
      </c>
      <c r="AV130" s="3">
        <v>20</v>
      </c>
      <c r="AW130" s="3">
        <v>6</v>
      </c>
      <c r="AX130" s="3"/>
      <c r="AY130" s="3"/>
      <c r="AZ130" s="3"/>
      <c r="BA130" s="3"/>
      <c r="BB130" s="3"/>
      <c r="BC130" s="3"/>
      <c r="BD130" s="3"/>
      <c r="BE130" s="3"/>
      <c r="BF130" s="3"/>
      <c r="BG130" s="2" t="s">
        <v>765</v>
      </c>
      <c r="BH130" s="1" t="s">
        <v>707</v>
      </c>
      <c r="BI130" s="1" t="s">
        <v>766</v>
      </c>
    </row>
    <row r="131" spans="1:62">
      <c r="A131" s="1" t="s">
        <v>384</v>
      </c>
      <c r="B131" s="1">
        <v>2013</v>
      </c>
      <c r="C131" s="1">
        <v>3.1040000000000001</v>
      </c>
      <c r="D131" s="20">
        <v>496600</v>
      </c>
      <c r="E131" s="17">
        <v>2450000</v>
      </c>
      <c r="F131" s="1">
        <v>274</v>
      </c>
      <c r="G131" s="31">
        <v>231</v>
      </c>
      <c r="H131" s="38">
        <v>0.25479143999999998</v>
      </c>
      <c r="I131" s="1">
        <v>118</v>
      </c>
      <c r="J131" s="1">
        <v>26</v>
      </c>
      <c r="K131" s="1">
        <v>93</v>
      </c>
      <c r="L131" s="1">
        <v>1003</v>
      </c>
      <c r="M131" s="1">
        <v>103</v>
      </c>
      <c r="N131" s="1">
        <v>232</v>
      </c>
      <c r="O131" s="1">
        <v>58</v>
      </c>
      <c r="P131" s="1">
        <v>2</v>
      </c>
      <c r="Q131" s="1">
        <v>-13</v>
      </c>
      <c r="R131" s="29">
        <f t="shared" si="46"/>
        <v>4.2</v>
      </c>
      <c r="S131" s="13">
        <f t="shared" si="47"/>
        <v>1</v>
      </c>
      <c r="T131" s="3">
        <v>120</v>
      </c>
      <c r="U131" s="31">
        <v>13</v>
      </c>
      <c r="V131" s="4">
        <v>0.27586207000000001</v>
      </c>
      <c r="W131" s="3">
        <v>63</v>
      </c>
      <c r="X131" s="3">
        <v>18</v>
      </c>
      <c r="Y131" s="3">
        <v>56</v>
      </c>
      <c r="Z131" s="3">
        <v>491</v>
      </c>
      <c r="AA131" s="3">
        <v>50</v>
      </c>
      <c r="AB131" s="3">
        <v>130</v>
      </c>
      <c r="AC131" s="3">
        <v>35</v>
      </c>
      <c r="AD131" s="3">
        <v>2</v>
      </c>
      <c r="AE131" s="3">
        <v>-5</v>
      </c>
      <c r="AF131" s="49">
        <f t="shared" si="45"/>
        <v>4.0284849999999999</v>
      </c>
      <c r="AG131" s="13">
        <f t="shared" si="48"/>
        <v>1</v>
      </c>
      <c r="AH131" s="54">
        <v>5.14</v>
      </c>
      <c r="AI131" s="15">
        <v>3.262057</v>
      </c>
      <c r="AJ131" s="15">
        <v>4.18</v>
      </c>
      <c r="AK131" s="55">
        <v>3.87697</v>
      </c>
      <c r="AL131" s="1">
        <v>274</v>
      </c>
      <c r="AM131" s="3">
        <v>120</v>
      </c>
      <c r="AN131" s="1">
        <v>13</v>
      </c>
      <c r="AO131" s="3">
        <v>63</v>
      </c>
      <c r="AP131" s="3">
        <v>18</v>
      </c>
      <c r="AQ131" s="3">
        <v>56</v>
      </c>
      <c r="AR131" s="3">
        <v>491</v>
      </c>
      <c r="AS131" s="3">
        <v>50</v>
      </c>
      <c r="AT131" s="3">
        <v>130</v>
      </c>
      <c r="AU131" s="3">
        <v>35</v>
      </c>
      <c r="AV131" s="3">
        <v>2</v>
      </c>
      <c r="AW131" s="3">
        <v>-5</v>
      </c>
      <c r="AX131" s="3"/>
      <c r="AY131" s="3"/>
      <c r="AZ131" s="3"/>
      <c r="BA131" s="3"/>
      <c r="BB131" s="3"/>
      <c r="BC131" s="3"/>
      <c r="BD131" s="3"/>
      <c r="BE131" s="3"/>
      <c r="BF131" s="3"/>
      <c r="BG131" s="2" t="s">
        <v>385</v>
      </c>
    </row>
    <row r="132" spans="1:62">
      <c r="A132" s="1" t="s">
        <v>108</v>
      </c>
      <c r="B132" s="1">
        <v>2012</v>
      </c>
      <c r="C132" s="1">
        <v>3.1230000000000002</v>
      </c>
      <c r="D132" s="20">
        <v>499400</v>
      </c>
      <c r="E132" s="17">
        <v>2450000</v>
      </c>
      <c r="F132" s="1">
        <v>445</v>
      </c>
      <c r="G132" s="31">
        <v>84</v>
      </c>
      <c r="H132" s="38">
        <v>0.253886</v>
      </c>
      <c r="I132" s="1">
        <v>197</v>
      </c>
      <c r="J132" s="1">
        <v>61</v>
      </c>
      <c r="K132" s="1">
        <v>214</v>
      </c>
      <c r="L132" s="1">
        <v>1559</v>
      </c>
      <c r="M132" s="1">
        <v>178</v>
      </c>
      <c r="N132" s="1">
        <v>335</v>
      </c>
      <c r="O132" s="1">
        <v>82</v>
      </c>
      <c r="P132" s="1">
        <v>20</v>
      </c>
      <c r="Q132" s="1">
        <v>9</v>
      </c>
      <c r="R132" s="29">
        <f t="shared" si="46"/>
        <v>8.8000000000000007</v>
      </c>
      <c r="S132" s="13">
        <f t="shared" si="47"/>
        <v>1</v>
      </c>
      <c r="T132" s="3">
        <v>124</v>
      </c>
      <c r="U132" s="31">
        <v>27</v>
      </c>
      <c r="V132" s="4">
        <v>0.24060150999999999</v>
      </c>
      <c r="W132" s="3">
        <v>55</v>
      </c>
      <c r="X132" s="3">
        <v>17</v>
      </c>
      <c r="Y132" s="3">
        <v>59</v>
      </c>
      <c r="Z132" s="3">
        <v>462</v>
      </c>
      <c r="AA132" s="3">
        <v>55</v>
      </c>
      <c r="AB132" s="3">
        <v>102</v>
      </c>
      <c r="AC132" s="3">
        <v>18</v>
      </c>
      <c r="AD132" s="3">
        <v>4</v>
      </c>
      <c r="AE132" s="3">
        <v>4</v>
      </c>
      <c r="AF132" s="49">
        <f t="shared" si="45"/>
        <v>2.0335549999999998</v>
      </c>
      <c r="AG132" s="13">
        <f t="shared" si="48"/>
        <v>0</v>
      </c>
      <c r="AH132" s="54">
        <v>8.8699999999999992</v>
      </c>
      <c r="AI132" s="15">
        <v>8.7896000000000001</v>
      </c>
      <c r="AJ132" s="15">
        <v>2.13</v>
      </c>
      <c r="AK132" s="55">
        <v>1.9371100000000001</v>
      </c>
      <c r="AL132" s="1">
        <v>445</v>
      </c>
      <c r="AM132" s="3">
        <v>124</v>
      </c>
      <c r="AN132" s="1">
        <v>27</v>
      </c>
      <c r="AO132" s="3">
        <v>55</v>
      </c>
      <c r="AP132" s="3">
        <v>17</v>
      </c>
      <c r="AQ132" s="3">
        <v>59</v>
      </c>
      <c r="AR132" s="3">
        <v>462</v>
      </c>
      <c r="AS132" s="3">
        <v>55</v>
      </c>
      <c r="AT132" s="3">
        <v>102</v>
      </c>
      <c r="AU132" s="3">
        <v>18</v>
      </c>
      <c r="AV132" s="3">
        <v>4</v>
      </c>
      <c r="AW132" s="3">
        <v>4</v>
      </c>
      <c r="AX132" s="3"/>
      <c r="AY132" s="3"/>
      <c r="AZ132" s="3"/>
      <c r="BA132" s="3"/>
      <c r="BB132" s="3"/>
      <c r="BC132" s="3"/>
      <c r="BD132" s="3"/>
      <c r="BE132" s="3"/>
      <c r="BF132" s="3"/>
      <c r="BH132" s="1" t="s">
        <v>104</v>
      </c>
    </row>
    <row r="133" spans="1:62">
      <c r="A133" s="1" t="s">
        <v>244</v>
      </c>
      <c r="B133" s="1">
        <v>2020</v>
      </c>
      <c r="C133" s="1">
        <v>3.0760000000000001</v>
      </c>
      <c r="D133" s="20">
        <v>1150000</v>
      </c>
      <c r="E133" s="17">
        <v>2450000</v>
      </c>
      <c r="F133" s="1">
        <f>ROUND(AL133-AM133+(AM133/$BL$2),0)</f>
        <v>361</v>
      </c>
      <c r="G133" s="31">
        <v>25</v>
      </c>
      <c r="H133" s="38">
        <v>0.24499409999999999</v>
      </c>
      <c r="I133" s="3">
        <f t="shared" ref="I133:Q133" si="49">AX133-AO133+W133</f>
        <v>133.20004320004321</v>
      </c>
      <c r="J133" s="3">
        <f t="shared" si="49"/>
        <v>44.100008100008097</v>
      </c>
      <c r="K133" s="3">
        <f t="shared" si="49"/>
        <v>155.20004320004321</v>
      </c>
      <c r="L133" s="3">
        <f t="shared" si="49"/>
        <v>1246.5003915003915</v>
      </c>
      <c r="M133" s="3">
        <f t="shared" si="49"/>
        <v>162.00005400005401</v>
      </c>
      <c r="N133" s="3">
        <f t="shared" si="49"/>
        <v>292.20009720009722</v>
      </c>
      <c r="O133" s="3">
        <f t="shared" si="49"/>
        <v>74.1000351000351</v>
      </c>
      <c r="P133" s="3">
        <f t="shared" si="49"/>
        <v>6</v>
      </c>
      <c r="Q133" s="3">
        <f t="shared" si="49"/>
        <v>0.70000270000270026</v>
      </c>
      <c r="R133" s="29">
        <f t="shared" si="46"/>
        <v>3</v>
      </c>
      <c r="S133" s="13">
        <f t="shared" si="47"/>
        <v>0</v>
      </c>
      <c r="T133" s="3">
        <v>42</v>
      </c>
      <c r="U133" s="31">
        <v>15</v>
      </c>
      <c r="V133" s="4">
        <v>0.22950819</v>
      </c>
      <c r="W133" s="3">
        <f t="shared" ref="W133:AE133" si="50">AO133/$BL$2</f>
        <v>43.200043200043204</v>
      </c>
      <c r="X133" s="3">
        <f t="shared" si="50"/>
        <v>8.1000081000081003</v>
      </c>
      <c r="Y133" s="3">
        <f t="shared" si="50"/>
        <v>43.200043200043204</v>
      </c>
      <c r="Z133" s="3">
        <f t="shared" si="50"/>
        <v>391.50039150039152</v>
      </c>
      <c r="AA133" s="3">
        <f t="shared" si="50"/>
        <v>54.000054000054</v>
      </c>
      <c r="AB133" s="3">
        <f t="shared" si="50"/>
        <v>97.200097200097204</v>
      </c>
      <c r="AC133" s="3">
        <f t="shared" si="50"/>
        <v>35.1000351000351</v>
      </c>
      <c r="AD133" s="3">
        <f t="shared" si="50"/>
        <v>0</v>
      </c>
      <c r="AE133" s="3">
        <f t="shared" si="50"/>
        <v>2.7000027000027003</v>
      </c>
      <c r="AF133" s="49">
        <f>AVERAGE(AJ133,AK133)/$BL$2</f>
        <v>0.84438804438804449</v>
      </c>
      <c r="AG133" s="13">
        <f t="shared" si="48"/>
        <v>0</v>
      </c>
      <c r="AH133" s="54">
        <v>2.92</v>
      </c>
      <c r="AI133" s="15">
        <v>3.0587105999999999</v>
      </c>
      <c r="AJ133" s="15">
        <v>0.35</v>
      </c>
      <c r="AK133" s="55">
        <v>0.27547199999999999</v>
      </c>
      <c r="AL133" s="1">
        <v>290</v>
      </c>
      <c r="AM133" s="3">
        <v>42</v>
      </c>
      <c r="AN133" s="1">
        <v>15</v>
      </c>
      <c r="AO133" s="3">
        <v>16</v>
      </c>
      <c r="AP133" s="3">
        <v>3</v>
      </c>
      <c r="AQ133" s="3">
        <v>16</v>
      </c>
      <c r="AR133" s="3">
        <v>145</v>
      </c>
      <c r="AS133" s="3">
        <v>20</v>
      </c>
      <c r="AT133" s="3">
        <v>36</v>
      </c>
      <c r="AU133" s="3">
        <v>13</v>
      </c>
      <c r="AV133" s="3">
        <v>0</v>
      </c>
      <c r="AW133" s="3">
        <v>1</v>
      </c>
      <c r="AX133" s="1">
        <v>106</v>
      </c>
      <c r="AY133" s="1">
        <v>39</v>
      </c>
      <c r="AZ133" s="1">
        <v>128</v>
      </c>
      <c r="BA133" s="1">
        <v>1000</v>
      </c>
      <c r="BB133" s="1">
        <v>128</v>
      </c>
      <c r="BC133" s="1">
        <v>231</v>
      </c>
      <c r="BD133" s="1">
        <v>52</v>
      </c>
      <c r="BE133" s="1">
        <v>6</v>
      </c>
      <c r="BF133" s="1">
        <v>-1</v>
      </c>
    </row>
    <row r="134" spans="1:62">
      <c r="A134" s="1" t="s">
        <v>275</v>
      </c>
      <c r="B134" s="1">
        <v>2015</v>
      </c>
      <c r="C134" s="1">
        <v>2.1589999999999998</v>
      </c>
      <c r="D134" s="20">
        <v>553900</v>
      </c>
      <c r="E134" s="17">
        <v>2425000</v>
      </c>
      <c r="F134" s="1">
        <v>346</v>
      </c>
      <c r="G134" s="31">
        <v>23</v>
      </c>
      <c r="H134" s="38">
        <v>0.25255971999999999</v>
      </c>
      <c r="I134" s="1">
        <v>140</v>
      </c>
      <c r="J134" s="1">
        <v>22</v>
      </c>
      <c r="K134" s="1">
        <v>113</v>
      </c>
      <c r="L134" s="1">
        <v>1302</v>
      </c>
      <c r="M134" s="1">
        <v>92</v>
      </c>
      <c r="N134" s="1">
        <v>207</v>
      </c>
      <c r="O134" s="1">
        <v>49</v>
      </c>
      <c r="P134" s="1">
        <v>8</v>
      </c>
      <c r="Q134" s="1">
        <v>5</v>
      </c>
      <c r="R134" s="29">
        <f t="shared" si="46"/>
        <v>5.4</v>
      </c>
      <c r="S134" s="13">
        <f t="shared" si="47"/>
        <v>0</v>
      </c>
      <c r="T134" s="3">
        <v>155</v>
      </c>
      <c r="U134" s="31">
        <v>0</v>
      </c>
      <c r="V134" s="4">
        <v>0.26476189999999999</v>
      </c>
      <c r="W134" s="3">
        <v>57</v>
      </c>
      <c r="X134" s="3">
        <v>9</v>
      </c>
      <c r="Y134" s="3">
        <v>56</v>
      </c>
      <c r="Z134" s="3">
        <v>578</v>
      </c>
      <c r="AA134" s="3">
        <v>33</v>
      </c>
      <c r="AB134" s="3">
        <v>85</v>
      </c>
      <c r="AC134" s="3">
        <v>24</v>
      </c>
      <c r="AD134" s="3">
        <v>5</v>
      </c>
      <c r="AE134" s="3">
        <v>3</v>
      </c>
      <c r="AF134" s="49">
        <f>AVERAGE(AJ134,AK134)</f>
        <v>3.042065</v>
      </c>
      <c r="AG134" s="13">
        <f t="shared" si="48"/>
        <v>0</v>
      </c>
      <c r="AH134" s="54">
        <v>5.77</v>
      </c>
      <c r="AI134" s="15">
        <v>4.9816694000000004</v>
      </c>
      <c r="AJ134" s="15">
        <v>2.98</v>
      </c>
      <c r="AK134" s="55">
        <v>3.1041300000000001</v>
      </c>
      <c r="AL134" s="1">
        <v>346</v>
      </c>
      <c r="AM134" s="3">
        <v>155</v>
      </c>
      <c r="AN134" s="1">
        <v>0</v>
      </c>
      <c r="AO134" s="3">
        <v>57</v>
      </c>
      <c r="AP134" s="3">
        <v>9</v>
      </c>
      <c r="AQ134" s="3">
        <v>56</v>
      </c>
      <c r="AR134" s="3">
        <v>578</v>
      </c>
      <c r="AS134" s="3">
        <v>33</v>
      </c>
      <c r="AT134" s="3">
        <v>85</v>
      </c>
      <c r="AU134" s="3">
        <v>24</v>
      </c>
      <c r="AV134" s="3">
        <v>5</v>
      </c>
      <c r="AW134" s="3">
        <v>3</v>
      </c>
      <c r="AX134" s="3"/>
      <c r="AY134" s="3"/>
      <c r="AZ134" s="3"/>
      <c r="BA134" s="3"/>
      <c r="BB134" s="3"/>
      <c r="BC134" s="3"/>
      <c r="BD134" s="3"/>
      <c r="BE134" s="3"/>
      <c r="BF134" s="3"/>
      <c r="BG134" s="2" t="s">
        <v>276</v>
      </c>
    </row>
    <row r="135" spans="1:62">
      <c r="A135" s="1" t="s">
        <v>329</v>
      </c>
      <c r="B135" s="1">
        <v>2011</v>
      </c>
      <c r="C135" s="1">
        <v>3.1190000000000002</v>
      </c>
      <c r="D135" s="20">
        <v>429000</v>
      </c>
      <c r="E135" s="17">
        <v>2415000</v>
      </c>
      <c r="F135" s="11">
        <v>487</v>
      </c>
      <c r="G135" s="31">
        <v>0</v>
      </c>
      <c r="H135" s="38">
        <v>0.27548637999999998</v>
      </c>
      <c r="I135" s="1">
        <v>200</v>
      </c>
      <c r="J135" s="1">
        <v>51</v>
      </c>
      <c r="K135" s="1">
        <v>181</v>
      </c>
      <c r="L135" s="1">
        <v>1449</v>
      </c>
      <c r="M135" s="1">
        <v>142</v>
      </c>
      <c r="N135" s="1">
        <v>251</v>
      </c>
      <c r="O135" s="1">
        <v>78</v>
      </c>
      <c r="P135" s="1">
        <v>17</v>
      </c>
      <c r="Q135" s="1">
        <v>-17</v>
      </c>
      <c r="R135" s="29">
        <f t="shared" si="46"/>
        <v>4.3</v>
      </c>
      <c r="S135" s="13">
        <f t="shared" si="47"/>
        <v>0</v>
      </c>
      <c r="T135" s="13">
        <v>147</v>
      </c>
      <c r="U135" s="31">
        <v>0</v>
      </c>
      <c r="V135" s="4">
        <v>0.28361343999999999</v>
      </c>
      <c r="W135" s="3">
        <v>67</v>
      </c>
      <c r="X135" s="3">
        <v>15</v>
      </c>
      <c r="Y135" s="3">
        <v>59</v>
      </c>
      <c r="Z135" s="3">
        <v>533</v>
      </c>
      <c r="AA135" s="3">
        <v>46</v>
      </c>
      <c r="AB135" s="3">
        <v>93</v>
      </c>
      <c r="AC135" s="3">
        <v>32</v>
      </c>
      <c r="AD135" s="3">
        <v>10</v>
      </c>
      <c r="AE135" s="3">
        <v>-8</v>
      </c>
      <c r="AF135" s="49">
        <f>AVERAGE(AJ135,AK135)</f>
        <v>0.87068000000000001</v>
      </c>
      <c r="AG135" s="13">
        <f t="shared" si="48"/>
        <v>0</v>
      </c>
      <c r="AH135" s="54">
        <v>3.1399998999999998</v>
      </c>
      <c r="AI135" s="15">
        <v>5.4605560000000004</v>
      </c>
      <c r="AJ135" s="15">
        <v>0.55000000000000004</v>
      </c>
      <c r="AK135" s="55">
        <v>1.19136</v>
      </c>
      <c r="AL135" s="11">
        <v>487</v>
      </c>
      <c r="AM135" s="13">
        <v>147</v>
      </c>
      <c r="AN135" s="1">
        <v>0</v>
      </c>
      <c r="AO135" s="3">
        <v>67</v>
      </c>
      <c r="AP135" s="3">
        <v>15</v>
      </c>
      <c r="AQ135" s="3">
        <v>59</v>
      </c>
      <c r="AR135" s="3">
        <v>533</v>
      </c>
      <c r="AS135" s="3">
        <v>46</v>
      </c>
      <c r="AT135" s="3">
        <v>93</v>
      </c>
      <c r="AU135" s="3">
        <v>32</v>
      </c>
      <c r="AV135" s="3">
        <v>10</v>
      </c>
      <c r="AW135" s="3">
        <v>-8</v>
      </c>
      <c r="AX135" s="3"/>
      <c r="AY135" s="3"/>
      <c r="AZ135" s="3"/>
      <c r="BA135" s="3"/>
      <c r="BB135" s="3"/>
      <c r="BC135" s="3"/>
      <c r="BD135" s="3"/>
      <c r="BE135" s="3"/>
      <c r="BF135" s="3"/>
      <c r="BI135" s="1" t="s">
        <v>75</v>
      </c>
    </row>
    <row r="136" spans="1:62">
      <c r="A136" s="1" t="s">
        <v>794</v>
      </c>
      <c r="B136" s="1">
        <v>2020</v>
      </c>
      <c r="C136" s="1">
        <v>3.0619999999999998</v>
      </c>
      <c r="D136" s="20">
        <v>608780</v>
      </c>
      <c r="E136" s="17">
        <v>2400000</v>
      </c>
      <c r="F136" s="1">
        <f>ROUND(AL136-AM136+(AM136/$BL$2),0)</f>
        <v>481</v>
      </c>
      <c r="G136" s="31">
        <v>0</v>
      </c>
      <c r="H136" s="38">
        <v>0.26792964000000002</v>
      </c>
      <c r="I136" s="3">
        <f t="shared" ref="I136:Q136" si="51">AX136-AO136+W136</f>
        <v>221.00005400005401</v>
      </c>
      <c r="J136" s="3">
        <f t="shared" si="51"/>
        <v>38.800010800010803</v>
      </c>
      <c r="K136" s="3">
        <f t="shared" si="51"/>
        <v>173.50004050004051</v>
      </c>
      <c r="L136" s="3">
        <f t="shared" si="51"/>
        <v>1813.900396900397</v>
      </c>
      <c r="M136" s="3">
        <f t="shared" si="51"/>
        <v>73.800010800010796</v>
      </c>
      <c r="N136" s="3">
        <f t="shared" si="51"/>
        <v>383.80009180009182</v>
      </c>
      <c r="O136" s="3">
        <f t="shared" si="51"/>
        <v>68.100008100008097</v>
      </c>
      <c r="P136" s="3">
        <f t="shared" si="51"/>
        <v>50</v>
      </c>
      <c r="Q136" s="3">
        <f t="shared" si="51"/>
        <v>-40.100008100008097</v>
      </c>
      <c r="R136" s="29">
        <f t="shared" si="46"/>
        <v>3.4</v>
      </c>
      <c r="S136" s="13">
        <f t="shared" si="47"/>
        <v>0</v>
      </c>
      <c r="T136" s="3">
        <v>46</v>
      </c>
      <c r="U136" s="70">
        <v>0</v>
      </c>
      <c r="V136" s="4">
        <v>0.25174826</v>
      </c>
      <c r="W136" s="3">
        <f t="shared" ref="W136:AE136" si="52">AO136/$BL$2</f>
        <v>54.000054000054</v>
      </c>
      <c r="X136" s="3">
        <f t="shared" si="52"/>
        <v>10.800010800010801</v>
      </c>
      <c r="Y136" s="3">
        <f t="shared" si="52"/>
        <v>40.500040500040505</v>
      </c>
      <c r="Z136" s="3">
        <f t="shared" si="52"/>
        <v>396.90039690039691</v>
      </c>
      <c r="AA136" s="3">
        <f t="shared" si="52"/>
        <v>10.800010800010801</v>
      </c>
      <c r="AB136" s="3">
        <f t="shared" si="52"/>
        <v>91.800091800091806</v>
      </c>
      <c r="AC136" s="3">
        <f t="shared" si="52"/>
        <v>8.1000081000081003</v>
      </c>
      <c r="AD136" s="3">
        <f t="shared" si="52"/>
        <v>0</v>
      </c>
      <c r="AE136" s="3">
        <f t="shared" si="52"/>
        <v>-8.1000081000081003</v>
      </c>
      <c r="AF136" s="49">
        <f>AVERAGE(AJ136,AK136)/$BL$2</f>
        <v>0.12585927585927584</v>
      </c>
      <c r="AG136" s="13">
        <f t="shared" si="48"/>
        <v>0</v>
      </c>
      <c r="AH136" s="54">
        <v>2.2599999999999998</v>
      </c>
      <c r="AI136" s="15">
        <v>4.5400299999999998</v>
      </c>
      <c r="AJ136" s="15">
        <v>-0.04</v>
      </c>
      <c r="AK136" s="55">
        <v>0.13322899999999999</v>
      </c>
      <c r="AL136" s="1">
        <v>403</v>
      </c>
      <c r="AM136" s="3">
        <v>46</v>
      </c>
      <c r="AN136" s="11">
        <v>0</v>
      </c>
      <c r="AO136" s="3">
        <v>20</v>
      </c>
      <c r="AP136" s="3">
        <v>4</v>
      </c>
      <c r="AQ136" s="3">
        <v>15</v>
      </c>
      <c r="AR136" s="3">
        <v>147</v>
      </c>
      <c r="AS136" s="3">
        <v>4</v>
      </c>
      <c r="AT136" s="3">
        <v>34</v>
      </c>
      <c r="AU136" s="3">
        <v>3</v>
      </c>
      <c r="AV136" s="3">
        <v>0</v>
      </c>
      <c r="AW136" s="3">
        <v>-3</v>
      </c>
      <c r="AX136" s="1">
        <v>187</v>
      </c>
      <c r="AY136" s="1">
        <v>32</v>
      </c>
      <c r="AZ136" s="1">
        <v>148</v>
      </c>
      <c r="BA136" s="1">
        <v>1564</v>
      </c>
      <c r="BB136" s="1">
        <v>67</v>
      </c>
      <c r="BC136" s="1">
        <v>326</v>
      </c>
      <c r="BD136" s="1">
        <v>63</v>
      </c>
      <c r="BE136" s="1">
        <v>50</v>
      </c>
      <c r="BF136" s="1">
        <v>-35</v>
      </c>
    </row>
    <row r="137" spans="1:62">
      <c r="A137" s="1" t="s">
        <v>647</v>
      </c>
      <c r="B137" s="1">
        <v>2017</v>
      </c>
      <c r="C137" s="1">
        <v>3.028</v>
      </c>
      <c r="D137" s="20">
        <v>552100</v>
      </c>
      <c r="E137" s="17">
        <v>2375000</v>
      </c>
      <c r="F137" s="1">
        <v>334</v>
      </c>
      <c r="G137" s="31">
        <v>35</v>
      </c>
      <c r="H137" s="38">
        <v>0.24706943000000001</v>
      </c>
      <c r="I137" s="1">
        <v>104</v>
      </c>
      <c r="J137" s="1">
        <v>32</v>
      </c>
      <c r="K137" s="1">
        <v>138</v>
      </c>
      <c r="L137" s="1">
        <v>1201</v>
      </c>
      <c r="M137" s="1">
        <v>65</v>
      </c>
      <c r="N137" s="1">
        <v>290</v>
      </c>
      <c r="O137" s="1">
        <v>42</v>
      </c>
      <c r="P137" s="1">
        <v>2</v>
      </c>
      <c r="Q137" s="1">
        <v>-8</v>
      </c>
      <c r="R137" s="29">
        <f t="shared" si="46"/>
        <v>1.8</v>
      </c>
      <c r="S137" s="13">
        <f t="shared" si="47"/>
        <v>0</v>
      </c>
      <c r="T137" s="3">
        <v>106</v>
      </c>
      <c r="U137" s="31">
        <v>14</v>
      </c>
      <c r="V137" s="4">
        <v>0.25284089999999998</v>
      </c>
      <c r="W137" s="3">
        <v>39</v>
      </c>
      <c r="X137" s="3">
        <v>13</v>
      </c>
      <c r="Y137" s="3">
        <v>49</v>
      </c>
      <c r="Z137" s="3">
        <v>391</v>
      </c>
      <c r="AA137" s="3">
        <v>26</v>
      </c>
      <c r="AB137" s="3">
        <v>89</v>
      </c>
      <c r="AC137" s="3">
        <v>14</v>
      </c>
      <c r="AD137" s="3">
        <v>1</v>
      </c>
      <c r="AE137" s="3">
        <v>-7</v>
      </c>
      <c r="AF137" s="49">
        <f>AVERAGE(AJ137,AK137)</f>
        <v>1.0540389999999999</v>
      </c>
      <c r="AG137" s="13">
        <f t="shared" si="48"/>
        <v>0</v>
      </c>
      <c r="AH137" s="54">
        <v>2.95</v>
      </c>
      <c r="AI137" s="15">
        <v>0.60058999999999996</v>
      </c>
      <c r="AJ137" s="15">
        <v>1.36</v>
      </c>
      <c r="AK137" s="55">
        <v>0.74807800000000002</v>
      </c>
      <c r="AL137" s="1">
        <v>334</v>
      </c>
      <c r="AM137" s="3">
        <v>106</v>
      </c>
      <c r="AN137" s="1">
        <v>14</v>
      </c>
      <c r="AO137" s="3">
        <v>39</v>
      </c>
      <c r="AP137" s="3">
        <v>13</v>
      </c>
      <c r="AQ137" s="3">
        <v>49</v>
      </c>
      <c r="AR137" s="3">
        <v>391</v>
      </c>
      <c r="AS137" s="3">
        <v>26</v>
      </c>
      <c r="AT137" s="3">
        <v>89</v>
      </c>
      <c r="AU137" s="3">
        <v>14</v>
      </c>
      <c r="AV137" s="3">
        <v>1</v>
      </c>
      <c r="AW137" s="3">
        <v>-7</v>
      </c>
      <c r="AX137" s="3"/>
      <c r="AY137" s="3"/>
      <c r="AZ137" s="3"/>
      <c r="BA137" s="3"/>
      <c r="BB137" s="3"/>
      <c r="BC137" s="3"/>
      <c r="BD137" s="3"/>
      <c r="BE137" s="3"/>
      <c r="BF137" s="3"/>
      <c r="BH137" s="1" t="s">
        <v>648</v>
      </c>
      <c r="BI137" s="1" t="s">
        <v>300</v>
      </c>
    </row>
    <row r="138" spans="1:62">
      <c r="A138" s="1" t="s">
        <v>777</v>
      </c>
      <c r="B138" s="1">
        <v>2020</v>
      </c>
      <c r="C138" s="1">
        <v>3.0059999999999998</v>
      </c>
      <c r="D138" s="20">
        <v>573500</v>
      </c>
      <c r="E138" s="17">
        <v>2375000</v>
      </c>
      <c r="F138" s="1">
        <f>ROUND(AL138-AM138+(AM138/$BL$2),0)</f>
        <v>389</v>
      </c>
      <c r="G138" s="31">
        <v>12</v>
      </c>
      <c r="H138" s="38">
        <v>0.2370892</v>
      </c>
      <c r="I138" s="3">
        <f t="shared" ref="I138:Q138" si="53">AX138-AO138+W138</f>
        <v>151.1000621000621</v>
      </c>
      <c r="J138" s="3">
        <f t="shared" si="53"/>
        <v>53.300024300024305</v>
      </c>
      <c r="K138" s="3">
        <f t="shared" si="53"/>
        <v>173.2000702000702</v>
      </c>
      <c r="L138" s="3">
        <f t="shared" si="53"/>
        <v>1286.1005211005213</v>
      </c>
      <c r="M138" s="3">
        <f t="shared" si="53"/>
        <v>127.60004860004861</v>
      </c>
      <c r="N138" s="3">
        <f t="shared" si="53"/>
        <v>407.20017820017824</v>
      </c>
      <c r="O138" s="3">
        <f t="shared" si="53"/>
        <v>48.200016200016201</v>
      </c>
      <c r="P138" s="3">
        <f t="shared" si="53"/>
        <v>6</v>
      </c>
      <c r="Q138" s="3">
        <f t="shared" si="53"/>
        <v>16.1000081000081</v>
      </c>
      <c r="R138" s="29">
        <f t="shared" si="46"/>
        <v>1.4</v>
      </c>
      <c r="S138" s="13">
        <f t="shared" si="47"/>
        <v>0</v>
      </c>
      <c r="T138" s="3">
        <v>52</v>
      </c>
      <c r="U138" s="70">
        <v>0</v>
      </c>
      <c r="V138" s="4">
        <v>0.21511627999999999</v>
      </c>
      <c r="W138" s="3">
        <f t="shared" ref="W138:AE138" si="54">AO138/$BL$2</f>
        <v>62.100062100062104</v>
      </c>
      <c r="X138" s="3">
        <f t="shared" si="54"/>
        <v>24.300024300024301</v>
      </c>
      <c r="Y138" s="3">
        <f t="shared" si="54"/>
        <v>70.200070200070201</v>
      </c>
      <c r="Z138" s="3">
        <f t="shared" si="54"/>
        <v>521.10052110052118</v>
      </c>
      <c r="AA138" s="3">
        <f t="shared" si="54"/>
        <v>48.600048600048602</v>
      </c>
      <c r="AB138" s="3">
        <f t="shared" si="54"/>
        <v>178.20017820017821</v>
      </c>
      <c r="AC138" s="3">
        <f t="shared" si="54"/>
        <v>16.200016200016201</v>
      </c>
      <c r="AD138" s="3">
        <f t="shared" si="54"/>
        <v>0</v>
      </c>
      <c r="AE138" s="3">
        <f t="shared" si="54"/>
        <v>8.1000081000081003</v>
      </c>
      <c r="AF138" s="49">
        <f>AVERAGE(AJ138,AK138)/$BL$2</f>
        <v>0.97639927639927637</v>
      </c>
      <c r="AG138" s="13">
        <f t="shared" si="48"/>
        <v>0</v>
      </c>
      <c r="AH138" s="54">
        <v>2.0299999999999998</v>
      </c>
      <c r="AI138" s="15">
        <v>0.76727179999999995</v>
      </c>
      <c r="AJ138" s="15">
        <v>0.59</v>
      </c>
      <c r="AK138" s="55">
        <v>0.13325799999999999</v>
      </c>
      <c r="AL138" s="1">
        <v>301</v>
      </c>
      <c r="AM138" s="3">
        <v>52</v>
      </c>
      <c r="AN138" s="11">
        <v>0</v>
      </c>
      <c r="AO138" s="3">
        <v>23</v>
      </c>
      <c r="AP138" s="3">
        <v>9</v>
      </c>
      <c r="AQ138" s="3">
        <v>26</v>
      </c>
      <c r="AR138" s="3">
        <v>193</v>
      </c>
      <c r="AS138" s="3">
        <v>18</v>
      </c>
      <c r="AT138" s="3">
        <v>66</v>
      </c>
      <c r="AU138" s="3">
        <v>6</v>
      </c>
      <c r="AV138" s="3">
        <v>0</v>
      </c>
      <c r="AW138" s="3">
        <v>3</v>
      </c>
      <c r="AX138" s="1">
        <v>112</v>
      </c>
      <c r="AY138" s="1">
        <v>38</v>
      </c>
      <c r="AZ138" s="1">
        <v>129</v>
      </c>
      <c r="BA138" s="1">
        <v>958</v>
      </c>
      <c r="BB138" s="1">
        <v>97</v>
      </c>
      <c r="BC138" s="1">
        <v>295</v>
      </c>
      <c r="BD138" s="1">
        <v>38</v>
      </c>
      <c r="BE138" s="1">
        <v>6</v>
      </c>
      <c r="BF138" s="1">
        <v>11</v>
      </c>
      <c r="BH138" s="1" t="s">
        <v>168</v>
      </c>
    </row>
    <row r="139" spans="1:62">
      <c r="A139" s="11" t="s">
        <v>182</v>
      </c>
      <c r="B139" s="11">
        <v>2011</v>
      </c>
      <c r="C139" s="11">
        <v>3.12</v>
      </c>
      <c r="D139" s="21">
        <v>471500</v>
      </c>
      <c r="E139" s="18">
        <v>2350000</v>
      </c>
      <c r="F139" s="1">
        <v>461</v>
      </c>
      <c r="G139" s="61">
        <v>89</v>
      </c>
      <c r="H139" s="39">
        <v>0.28773876999999998</v>
      </c>
      <c r="I139" s="11">
        <v>236</v>
      </c>
      <c r="J139" s="11">
        <v>8</v>
      </c>
      <c r="K139" s="11">
        <v>114</v>
      </c>
      <c r="L139" s="11">
        <v>1832</v>
      </c>
      <c r="M139" s="11">
        <v>118</v>
      </c>
      <c r="N139" s="11">
        <v>283</v>
      </c>
      <c r="O139" s="11">
        <v>68</v>
      </c>
      <c r="P139" s="11">
        <v>105</v>
      </c>
      <c r="Q139" s="11">
        <v>30</v>
      </c>
      <c r="R139" s="29">
        <f t="shared" si="46"/>
        <v>8.9</v>
      </c>
      <c r="S139" s="13">
        <f t="shared" si="47"/>
        <v>0</v>
      </c>
      <c r="T139" s="3">
        <v>119</v>
      </c>
      <c r="U139" s="31">
        <v>36</v>
      </c>
      <c r="V139" s="14">
        <v>0.30423280000000003</v>
      </c>
      <c r="W139" s="13">
        <v>61</v>
      </c>
      <c r="X139" s="13">
        <v>4</v>
      </c>
      <c r="Y139" s="13">
        <v>37</v>
      </c>
      <c r="Z139" s="13">
        <v>429</v>
      </c>
      <c r="AA139" s="13">
        <v>19</v>
      </c>
      <c r="AB139" s="13">
        <v>70</v>
      </c>
      <c r="AC139" s="13">
        <v>20</v>
      </c>
      <c r="AD139" s="13">
        <v>13</v>
      </c>
      <c r="AE139" s="13">
        <v>4</v>
      </c>
      <c r="AF139" s="49">
        <f t="shared" ref="AF139:AF152" si="55">AVERAGE(AJ139,AK139)</f>
        <v>3.3024250000000004</v>
      </c>
      <c r="AG139" s="13">
        <f t="shared" si="48"/>
        <v>0</v>
      </c>
      <c r="AH139" s="54">
        <v>6.7200002999999997</v>
      </c>
      <c r="AI139" s="15">
        <v>11.105574000000001</v>
      </c>
      <c r="AJ139" s="15">
        <v>2.95</v>
      </c>
      <c r="AK139" s="55">
        <v>3.6548500000000002</v>
      </c>
      <c r="AL139" s="1">
        <v>461</v>
      </c>
      <c r="AM139" s="3">
        <v>119</v>
      </c>
      <c r="AN139" s="1">
        <v>36</v>
      </c>
      <c r="AO139" s="13">
        <v>61</v>
      </c>
      <c r="AP139" s="13">
        <v>4</v>
      </c>
      <c r="AQ139" s="13">
        <v>37</v>
      </c>
      <c r="AR139" s="13">
        <v>429</v>
      </c>
      <c r="AS139" s="13">
        <v>19</v>
      </c>
      <c r="AT139" s="13">
        <v>70</v>
      </c>
      <c r="AU139" s="13">
        <v>20</v>
      </c>
      <c r="AV139" s="13">
        <v>13</v>
      </c>
      <c r="AW139" s="13">
        <v>4</v>
      </c>
      <c r="AX139" s="13"/>
      <c r="AY139" s="13"/>
      <c r="AZ139" s="13"/>
      <c r="BA139" s="13"/>
      <c r="BB139" s="13"/>
      <c r="BC139" s="13"/>
      <c r="BD139" s="13"/>
      <c r="BE139" s="13"/>
      <c r="BF139" s="13"/>
      <c r="BG139" s="12"/>
      <c r="BH139" s="11" t="s">
        <v>183</v>
      </c>
      <c r="BI139" s="11" t="s">
        <v>184</v>
      </c>
      <c r="BJ139" s="12"/>
    </row>
    <row r="140" spans="1:62">
      <c r="A140" s="1" t="s">
        <v>377</v>
      </c>
      <c r="B140" s="1">
        <v>2012</v>
      </c>
      <c r="C140" s="1">
        <v>3.145</v>
      </c>
      <c r="D140" s="20">
        <v>502000</v>
      </c>
      <c r="E140" s="17">
        <v>2350000</v>
      </c>
      <c r="F140" s="1">
        <v>527</v>
      </c>
      <c r="G140" s="31">
        <v>0</v>
      </c>
      <c r="H140" s="38">
        <v>0.28016978999999997</v>
      </c>
      <c r="I140" s="1">
        <v>203</v>
      </c>
      <c r="J140" s="1">
        <v>23</v>
      </c>
      <c r="K140" s="1">
        <v>172</v>
      </c>
      <c r="L140" s="1">
        <v>1807</v>
      </c>
      <c r="M140" s="1">
        <v>124</v>
      </c>
      <c r="N140" s="1">
        <v>324</v>
      </c>
      <c r="O140" s="1">
        <v>81</v>
      </c>
      <c r="P140" s="1">
        <v>36</v>
      </c>
      <c r="Q140" s="1">
        <v>34</v>
      </c>
      <c r="R140" s="29">
        <f t="shared" si="46"/>
        <v>5.2</v>
      </c>
      <c r="S140" s="13">
        <f t="shared" si="47"/>
        <v>0</v>
      </c>
      <c r="T140" s="3">
        <v>133</v>
      </c>
      <c r="U140" s="31">
        <v>0</v>
      </c>
      <c r="V140" s="4">
        <v>0.27272728000000002</v>
      </c>
      <c r="W140" s="3">
        <v>58</v>
      </c>
      <c r="X140" s="3">
        <v>7</v>
      </c>
      <c r="Y140" s="3">
        <v>36</v>
      </c>
      <c r="Z140" s="3">
        <v>430</v>
      </c>
      <c r="AA140" s="3">
        <v>33</v>
      </c>
      <c r="AB140" s="3">
        <v>77</v>
      </c>
      <c r="AC140" s="3">
        <v>21</v>
      </c>
      <c r="AD140" s="3">
        <v>15</v>
      </c>
      <c r="AE140" s="3">
        <v>9</v>
      </c>
      <c r="AF140" s="49">
        <f t="shared" si="55"/>
        <v>1.752775</v>
      </c>
      <c r="AG140" s="13">
        <f t="shared" si="48"/>
        <v>0</v>
      </c>
      <c r="AH140" s="54">
        <v>5.75</v>
      </c>
      <c r="AI140" s="15">
        <v>4.6250289999999996</v>
      </c>
      <c r="AJ140" s="15">
        <v>2</v>
      </c>
      <c r="AK140" s="55">
        <v>1.5055499999999999</v>
      </c>
      <c r="AL140" s="1">
        <v>527</v>
      </c>
      <c r="AM140" s="3">
        <v>133</v>
      </c>
      <c r="AN140" s="1">
        <v>0</v>
      </c>
      <c r="AO140" s="3">
        <v>58</v>
      </c>
      <c r="AP140" s="3">
        <v>7</v>
      </c>
      <c r="AQ140" s="3">
        <v>36</v>
      </c>
      <c r="AR140" s="3">
        <v>430</v>
      </c>
      <c r="AS140" s="3">
        <v>33</v>
      </c>
      <c r="AT140" s="3">
        <v>77</v>
      </c>
      <c r="AU140" s="3">
        <v>21</v>
      </c>
      <c r="AV140" s="3">
        <v>15</v>
      </c>
      <c r="AW140" s="3">
        <v>9</v>
      </c>
      <c r="AX140" s="3"/>
      <c r="AY140" s="3"/>
      <c r="AZ140" s="3"/>
      <c r="BA140" s="3"/>
      <c r="BB140" s="3"/>
      <c r="BC140" s="3"/>
      <c r="BD140" s="3"/>
      <c r="BE140" s="3"/>
      <c r="BF140" s="3"/>
      <c r="BG140" s="2" t="s">
        <v>378</v>
      </c>
      <c r="BH140" s="1" t="s">
        <v>379</v>
      </c>
      <c r="BI140" s="1" t="s">
        <v>177</v>
      </c>
      <c r="BJ140" s="1" t="s">
        <v>154</v>
      </c>
    </row>
    <row r="141" spans="1:62">
      <c r="A141" s="1" t="s">
        <v>152</v>
      </c>
      <c r="B141" s="1">
        <v>2011</v>
      </c>
      <c r="C141" s="1">
        <v>2.1680000000000001</v>
      </c>
      <c r="D141" s="20">
        <v>424000</v>
      </c>
      <c r="E141" s="17">
        <v>2350000</v>
      </c>
      <c r="F141" s="1">
        <v>405</v>
      </c>
      <c r="G141" s="31">
        <v>30</v>
      </c>
      <c r="H141" s="38">
        <v>0.26178390000000001</v>
      </c>
      <c r="I141" s="1">
        <v>233</v>
      </c>
      <c r="J141" s="1">
        <v>15</v>
      </c>
      <c r="K141" s="1">
        <v>115</v>
      </c>
      <c r="L141" s="1">
        <v>1613</v>
      </c>
      <c r="M141" s="1">
        <v>192</v>
      </c>
      <c r="N141" s="1">
        <v>355</v>
      </c>
      <c r="O141" s="1">
        <v>84</v>
      </c>
      <c r="P141" s="1">
        <v>52</v>
      </c>
      <c r="Q141" s="1">
        <v>-17</v>
      </c>
      <c r="R141" s="29">
        <f t="shared" si="46"/>
        <v>4.2</v>
      </c>
      <c r="S141" s="13">
        <f t="shared" si="47"/>
        <v>0</v>
      </c>
      <c r="T141" s="3">
        <v>125</v>
      </c>
      <c r="U141" s="31">
        <v>15</v>
      </c>
      <c r="V141" s="4">
        <v>0.26611226999999998</v>
      </c>
      <c r="W141" s="3">
        <v>84</v>
      </c>
      <c r="X141" s="3">
        <v>5</v>
      </c>
      <c r="Y141" s="3">
        <v>45</v>
      </c>
      <c r="Z141" s="3">
        <v>563</v>
      </c>
      <c r="AA141" s="3">
        <v>68</v>
      </c>
      <c r="AB141" s="3">
        <v>130</v>
      </c>
      <c r="AC141" s="3">
        <v>35</v>
      </c>
      <c r="AD141" s="3">
        <v>12</v>
      </c>
      <c r="AE141" s="3">
        <v>-5</v>
      </c>
      <c r="AF141" s="49">
        <f t="shared" si="55"/>
        <v>2.1732749999999998</v>
      </c>
      <c r="AG141" s="13">
        <f t="shared" si="48"/>
        <v>0</v>
      </c>
      <c r="AH141" s="54">
        <v>4.88</v>
      </c>
      <c r="AI141" s="15">
        <v>3.4208210000000001</v>
      </c>
      <c r="AJ141" s="15">
        <v>2.2799999999999998</v>
      </c>
      <c r="AK141" s="55">
        <v>2.0665499999999999</v>
      </c>
      <c r="AL141" s="1">
        <v>405</v>
      </c>
      <c r="AM141" s="3">
        <v>125</v>
      </c>
      <c r="AN141" s="1">
        <v>15</v>
      </c>
      <c r="AO141" s="3">
        <v>84</v>
      </c>
      <c r="AP141" s="3">
        <v>5</v>
      </c>
      <c r="AQ141" s="3">
        <v>45</v>
      </c>
      <c r="AR141" s="3">
        <v>563</v>
      </c>
      <c r="AS141" s="3">
        <v>68</v>
      </c>
      <c r="AT141" s="3">
        <v>130</v>
      </c>
      <c r="AU141" s="3">
        <v>35</v>
      </c>
      <c r="AV141" s="3">
        <v>12</v>
      </c>
      <c r="AW141" s="3">
        <v>-5</v>
      </c>
      <c r="AX141" s="3"/>
      <c r="AY141" s="3"/>
      <c r="AZ141" s="3"/>
      <c r="BA141" s="3"/>
      <c r="BB141" s="3"/>
      <c r="BC141" s="3"/>
      <c r="BD141" s="3"/>
      <c r="BE141" s="3"/>
      <c r="BF141" s="3"/>
      <c r="BH141" s="1" t="s">
        <v>153</v>
      </c>
      <c r="BI141" s="1" t="s">
        <v>154</v>
      </c>
    </row>
    <row r="142" spans="1:62">
      <c r="A142" s="1" t="s">
        <v>706</v>
      </c>
      <c r="B142" s="1">
        <v>2019</v>
      </c>
      <c r="C142" s="1">
        <v>3.125</v>
      </c>
      <c r="D142" s="20">
        <v>578400</v>
      </c>
      <c r="E142" s="17">
        <v>2350000</v>
      </c>
      <c r="F142" s="1">
        <v>428</v>
      </c>
      <c r="G142" s="31">
        <v>111</v>
      </c>
      <c r="H142" s="38">
        <v>0.25923343999999998</v>
      </c>
      <c r="I142" s="1">
        <v>196</v>
      </c>
      <c r="J142" s="1">
        <v>13</v>
      </c>
      <c r="K142" s="1">
        <v>111</v>
      </c>
      <c r="L142" s="1">
        <v>1607</v>
      </c>
      <c r="M142" s="1">
        <v>132</v>
      </c>
      <c r="N142" s="1">
        <v>349</v>
      </c>
      <c r="O142" s="1">
        <v>61</v>
      </c>
      <c r="P142" s="1">
        <v>118</v>
      </c>
      <c r="Q142" s="1">
        <v>1</v>
      </c>
      <c r="R142" s="29">
        <f t="shared" si="46"/>
        <v>5.4</v>
      </c>
      <c r="S142" s="13">
        <f t="shared" si="47"/>
        <v>0</v>
      </c>
      <c r="T142" s="3">
        <v>134</v>
      </c>
      <c r="U142" s="31">
        <v>0</v>
      </c>
      <c r="V142" s="4">
        <v>0.22745098</v>
      </c>
      <c r="W142" s="3">
        <v>70</v>
      </c>
      <c r="X142" s="3">
        <v>6</v>
      </c>
      <c r="Y142" s="3">
        <v>37</v>
      </c>
      <c r="Z142" s="3">
        <v>566</v>
      </c>
      <c r="AA142" s="3">
        <v>42</v>
      </c>
      <c r="AB142" s="3">
        <v>141</v>
      </c>
      <c r="AC142" s="3">
        <v>19</v>
      </c>
      <c r="AD142" s="3">
        <v>46</v>
      </c>
      <c r="AE142" s="3">
        <v>-13</v>
      </c>
      <c r="AF142" s="49">
        <f t="shared" si="55"/>
        <v>-6.3374250000000007E-2</v>
      </c>
      <c r="AG142" s="13">
        <f t="shared" si="48"/>
        <v>0</v>
      </c>
      <c r="AH142" s="54">
        <v>5.96</v>
      </c>
      <c r="AI142" s="15">
        <v>4.9399550000000003</v>
      </c>
      <c r="AJ142" s="15">
        <v>-0.14000000000000001</v>
      </c>
      <c r="AK142" s="55">
        <v>1.3251499999999999E-2</v>
      </c>
      <c r="AL142" s="1">
        <v>428</v>
      </c>
      <c r="AM142" s="3">
        <v>134</v>
      </c>
      <c r="AN142" s="1">
        <v>0</v>
      </c>
      <c r="AO142" s="3">
        <v>70</v>
      </c>
      <c r="AP142" s="3">
        <v>6</v>
      </c>
      <c r="AQ142" s="3">
        <v>37</v>
      </c>
      <c r="AR142" s="3">
        <v>566</v>
      </c>
      <c r="AS142" s="3">
        <v>42</v>
      </c>
      <c r="AT142" s="3">
        <v>141</v>
      </c>
      <c r="AU142" s="3">
        <v>19</v>
      </c>
      <c r="AV142" s="3">
        <v>46</v>
      </c>
      <c r="AW142" s="3">
        <v>-13</v>
      </c>
      <c r="AX142" s="3"/>
      <c r="AY142" s="3"/>
      <c r="AZ142" s="3"/>
      <c r="BA142" s="3"/>
      <c r="BB142" s="3"/>
      <c r="BC142" s="3"/>
      <c r="BD142" s="3"/>
      <c r="BE142" s="3"/>
      <c r="BF142" s="3"/>
      <c r="BG142" s="2" t="s">
        <v>707</v>
      </c>
    </row>
    <row r="143" spans="1:62">
      <c r="A143" s="11" t="s">
        <v>81</v>
      </c>
      <c r="B143" s="11">
        <v>2014</v>
      </c>
      <c r="C143" s="11">
        <v>3.0840000000000001</v>
      </c>
      <c r="D143" s="21">
        <v>600000</v>
      </c>
      <c r="E143" s="18">
        <v>2350000</v>
      </c>
      <c r="F143" s="11">
        <v>447</v>
      </c>
      <c r="G143" s="61">
        <v>67</v>
      </c>
      <c r="H143" s="39">
        <v>0.24296828000000001</v>
      </c>
      <c r="I143" s="11">
        <v>200</v>
      </c>
      <c r="J143" s="11">
        <v>33</v>
      </c>
      <c r="K143" s="11">
        <v>139</v>
      </c>
      <c r="L143" s="11">
        <v>1799</v>
      </c>
      <c r="M143" s="11">
        <v>82</v>
      </c>
      <c r="N143" s="11">
        <v>300</v>
      </c>
      <c r="O143" s="11">
        <v>81</v>
      </c>
      <c r="P143" s="11">
        <v>11</v>
      </c>
      <c r="Q143" s="11">
        <v>30</v>
      </c>
      <c r="R143" s="29">
        <f t="shared" si="46"/>
        <v>6.1</v>
      </c>
      <c r="S143" s="13">
        <f t="shared" si="47"/>
        <v>0</v>
      </c>
      <c r="T143" s="13">
        <v>147</v>
      </c>
      <c r="U143" s="61">
        <v>0</v>
      </c>
      <c r="V143" s="14">
        <v>0.22134387</v>
      </c>
      <c r="W143" s="13">
        <v>48</v>
      </c>
      <c r="X143" s="13">
        <v>4</v>
      </c>
      <c r="Y143" s="13">
        <v>38</v>
      </c>
      <c r="Z143" s="13">
        <v>543</v>
      </c>
      <c r="AA143" s="13">
        <v>25</v>
      </c>
      <c r="AB143" s="13">
        <v>79</v>
      </c>
      <c r="AC143" s="13">
        <v>18</v>
      </c>
      <c r="AD143" s="13">
        <v>7</v>
      </c>
      <c r="AE143" s="13">
        <v>16</v>
      </c>
      <c r="AF143" s="49">
        <f t="shared" si="55"/>
        <v>1.6248749999999998</v>
      </c>
      <c r="AG143" s="13">
        <f t="shared" si="48"/>
        <v>0</v>
      </c>
      <c r="AH143" s="54">
        <v>6.63</v>
      </c>
      <c r="AI143" s="15">
        <v>5.4747180000000002</v>
      </c>
      <c r="AJ143" s="15">
        <v>1.91</v>
      </c>
      <c r="AK143" s="55">
        <v>1.33975</v>
      </c>
      <c r="AL143" s="11">
        <v>447</v>
      </c>
      <c r="AM143" s="13">
        <v>147</v>
      </c>
      <c r="AN143" s="11">
        <v>0</v>
      </c>
      <c r="AO143" s="13">
        <v>48</v>
      </c>
      <c r="AP143" s="13">
        <v>4</v>
      </c>
      <c r="AQ143" s="13">
        <v>38</v>
      </c>
      <c r="AR143" s="13">
        <v>543</v>
      </c>
      <c r="AS143" s="13">
        <v>25</v>
      </c>
      <c r="AT143" s="13">
        <v>79</v>
      </c>
      <c r="AU143" s="13">
        <v>18</v>
      </c>
      <c r="AV143" s="13">
        <v>7</v>
      </c>
      <c r="AW143" s="13">
        <v>16</v>
      </c>
      <c r="AX143" s="13"/>
      <c r="AY143" s="13"/>
      <c r="AZ143" s="13"/>
      <c r="BA143" s="13"/>
      <c r="BB143" s="13"/>
      <c r="BC143" s="13"/>
      <c r="BD143" s="13"/>
      <c r="BE143" s="13"/>
      <c r="BF143" s="13"/>
      <c r="BG143" s="12" t="s">
        <v>82</v>
      </c>
      <c r="BH143" s="11" t="s">
        <v>83</v>
      </c>
      <c r="BI143" s="11" t="s">
        <v>84</v>
      </c>
      <c r="BJ143" s="12"/>
    </row>
    <row r="144" spans="1:62">
      <c r="A144" s="1" t="s">
        <v>576</v>
      </c>
      <c r="B144" s="1">
        <v>2017</v>
      </c>
      <c r="C144" s="1">
        <v>2.1339999999999999</v>
      </c>
      <c r="D144" s="20">
        <v>546000</v>
      </c>
      <c r="E144" s="17">
        <v>2350000</v>
      </c>
      <c r="F144" s="1">
        <v>342</v>
      </c>
      <c r="G144" s="31">
        <v>0</v>
      </c>
      <c r="H144" s="38">
        <v>0.24223602</v>
      </c>
      <c r="I144" s="1">
        <v>124</v>
      </c>
      <c r="J144" s="1">
        <v>21</v>
      </c>
      <c r="K144" s="1">
        <v>116</v>
      </c>
      <c r="L144" s="1">
        <v>1221</v>
      </c>
      <c r="M144" s="1">
        <v>62</v>
      </c>
      <c r="N144" s="1">
        <v>259</v>
      </c>
      <c r="O144" s="1">
        <v>56</v>
      </c>
      <c r="P144" s="1">
        <v>11</v>
      </c>
      <c r="Q144" s="1">
        <v>8</v>
      </c>
      <c r="R144" s="29">
        <f t="shared" si="46"/>
        <v>2.2000000000000002</v>
      </c>
      <c r="S144" s="13">
        <f t="shared" si="47"/>
        <v>0</v>
      </c>
      <c r="T144" s="3">
        <v>141</v>
      </c>
      <c r="U144" s="31">
        <v>0</v>
      </c>
      <c r="V144" s="4">
        <v>0.26652893</v>
      </c>
      <c r="W144" s="3">
        <v>63</v>
      </c>
      <c r="X144" s="3">
        <v>12</v>
      </c>
      <c r="Y144" s="3">
        <v>59</v>
      </c>
      <c r="Z144" s="3">
        <v>534</v>
      </c>
      <c r="AA144" s="3">
        <v>35</v>
      </c>
      <c r="AB144" s="3">
        <v>111</v>
      </c>
      <c r="AC144" s="3">
        <v>19</v>
      </c>
      <c r="AD144" s="3">
        <v>8</v>
      </c>
      <c r="AE144" s="3">
        <v>12</v>
      </c>
      <c r="AF144" s="49">
        <f t="shared" si="55"/>
        <v>2.7200350000000002</v>
      </c>
      <c r="AG144" s="13">
        <f t="shared" si="48"/>
        <v>0</v>
      </c>
      <c r="AH144" s="54">
        <v>2.68</v>
      </c>
      <c r="AI144" s="15">
        <v>1.8165472</v>
      </c>
      <c r="AJ144" s="15">
        <v>3.21</v>
      </c>
      <c r="AK144" s="55">
        <v>2.23007</v>
      </c>
      <c r="AL144" s="1">
        <v>342</v>
      </c>
      <c r="AM144" s="3">
        <v>141</v>
      </c>
      <c r="AN144" s="1">
        <v>0</v>
      </c>
      <c r="AO144" s="3">
        <v>63</v>
      </c>
      <c r="AP144" s="3">
        <v>12</v>
      </c>
      <c r="AQ144" s="3">
        <v>59</v>
      </c>
      <c r="AR144" s="3">
        <v>534</v>
      </c>
      <c r="AS144" s="3">
        <v>35</v>
      </c>
      <c r="AT144" s="3">
        <v>111</v>
      </c>
      <c r="AU144" s="3">
        <v>19</v>
      </c>
      <c r="AV144" s="3">
        <v>8</v>
      </c>
      <c r="AW144" s="3">
        <v>12</v>
      </c>
      <c r="AX144" s="3"/>
      <c r="AY144" s="3"/>
      <c r="AZ144" s="3"/>
      <c r="BA144" s="3"/>
      <c r="BB144" s="3"/>
      <c r="BC144" s="3"/>
      <c r="BD144" s="3"/>
      <c r="BE144" s="3"/>
      <c r="BF144" s="3"/>
      <c r="BG144" s="2" t="s">
        <v>577</v>
      </c>
      <c r="BI144" s="1" t="s">
        <v>578</v>
      </c>
    </row>
    <row r="145" spans="1:61">
      <c r="A145" s="1" t="s">
        <v>334</v>
      </c>
      <c r="B145" s="1">
        <v>2013</v>
      </c>
      <c r="C145" s="1">
        <v>2.1619999999999999</v>
      </c>
      <c r="D145" s="20">
        <v>520000</v>
      </c>
      <c r="E145" s="17">
        <v>2350000</v>
      </c>
      <c r="F145" s="1">
        <v>351</v>
      </c>
      <c r="G145" s="31">
        <v>47</v>
      </c>
      <c r="H145" s="38">
        <v>0.23980424</v>
      </c>
      <c r="I145" s="1">
        <v>154</v>
      </c>
      <c r="J145" s="1">
        <v>48</v>
      </c>
      <c r="K145" s="1">
        <v>144</v>
      </c>
      <c r="L145" s="1">
        <v>1351</v>
      </c>
      <c r="M145" s="1">
        <v>96</v>
      </c>
      <c r="N145" s="1">
        <v>289</v>
      </c>
      <c r="O145" s="1">
        <v>60</v>
      </c>
      <c r="P145" s="1">
        <v>6</v>
      </c>
      <c r="Q145" s="1">
        <v>-36</v>
      </c>
      <c r="R145" s="29">
        <f t="shared" si="46"/>
        <v>0.5</v>
      </c>
      <c r="S145" s="13">
        <f t="shared" si="47"/>
        <v>0</v>
      </c>
      <c r="T145" s="3">
        <v>129</v>
      </c>
      <c r="U145" s="31">
        <v>24</v>
      </c>
      <c r="V145" s="4">
        <v>0.25366875999999999</v>
      </c>
      <c r="W145" s="3">
        <v>44</v>
      </c>
      <c r="X145" s="3">
        <v>14</v>
      </c>
      <c r="Y145" s="3">
        <v>52</v>
      </c>
      <c r="Z145" s="3">
        <v>522</v>
      </c>
      <c r="AA145" s="3">
        <v>34</v>
      </c>
      <c r="AB145" s="3">
        <v>112</v>
      </c>
      <c r="AC145" s="3">
        <v>22</v>
      </c>
      <c r="AD145" s="3">
        <v>2</v>
      </c>
      <c r="AE145" s="3">
        <v>-7</v>
      </c>
      <c r="AF145" s="49">
        <f t="shared" si="55"/>
        <v>0.96031250000000001</v>
      </c>
      <c r="AG145" s="13">
        <f t="shared" si="48"/>
        <v>0</v>
      </c>
      <c r="AH145" s="54">
        <v>0.83000004000000005</v>
      </c>
      <c r="AI145" s="15">
        <v>0.25696495000000003</v>
      </c>
      <c r="AJ145" s="15">
        <v>1.08</v>
      </c>
      <c r="AK145" s="55">
        <v>0.84062499999999996</v>
      </c>
      <c r="AL145" s="1">
        <v>351</v>
      </c>
      <c r="AM145" s="3">
        <v>129</v>
      </c>
      <c r="AN145" s="1">
        <v>24</v>
      </c>
      <c r="AO145" s="3">
        <v>44</v>
      </c>
      <c r="AP145" s="3">
        <v>14</v>
      </c>
      <c r="AQ145" s="3">
        <v>52</v>
      </c>
      <c r="AR145" s="3">
        <v>522</v>
      </c>
      <c r="AS145" s="3">
        <v>34</v>
      </c>
      <c r="AT145" s="3">
        <v>112</v>
      </c>
      <c r="AU145" s="3">
        <v>22</v>
      </c>
      <c r="AV145" s="3">
        <v>2</v>
      </c>
      <c r="AW145" s="3">
        <v>-7</v>
      </c>
      <c r="AX145" s="3"/>
      <c r="AY145" s="3"/>
      <c r="AZ145" s="3"/>
      <c r="BA145" s="3"/>
      <c r="BB145" s="3"/>
      <c r="BC145" s="3"/>
      <c r="BD145" s="3"/>
      <c r="BE145" s="3"/>
      <c r="BF145" s="3"/>
      <c r="BG145" s="2" t="s">
        <v>278</v>
      </c>
    </row>
    <row r="146" spans="1:61">
      <c r="A146" s="1" t="s">
        <v>634</v>
      </c>
      <c r="B146" s="1">
        <v>2017</v>
      </c>
      <c r="C146" s="1">
        <v>3.097</v>
      </c>
      <c r="D146" s="20">
        <v>565000</v>
      </c>
      <c r="E146" s="17">
        <v>2300000</v>
      </c>
      <c r="F146" s="1">
        <v>408</v>
      </c>
      <c r="G146" s="31">
        <v>57</v>
      </c>
      <c r="H146" s="38">
        <v>0.26207905999999997</v>
      </c>
      <c r="I146" s="1">
        <v>155</v>
      </c>
      <c r="J146" s="1">
        <v>59</v>
      </c>
      <c r="K146" s="1">
        <v>213</v>
      </c>
      <c r="L146" s="1">
        <v>1475</v>
      </c>
      <c r="M146" s="1">
        <v>73</v>
      </c>
      <c r="N146" s="1">
        <v>314</v>
      </c>
      <c r="O146" s="1">
        <v>68</v>
      </c>
      <c r="P146" s="1">
        <v>8</v>
      </c>
      <c r="Q146" s="1">
        <v>1</v>
      </c>
      <c r="R146" s="29">
        <f t="shared" si="46"/>
        <v>2.7</v>
      </c>
      <c r="S146" s="13">
        <f t="shared" si="47"/>
        <v>0</v>
      </c>
      <c r="T146" s="3">
        <v>100</v>
      </c>
      <c r="U146" s="31">
        <v>15</v>
      </c>
      <c r="V146" s="4">
        <v>0.24778760999999999</v>
      </c>
      <c r="W146" s="3">
        <v>39</v>
      </c>
      <c r="X146" s="3">
        <v>16</v>
      </c>
      <c r="Y146" s="3">
        <v>56</v>
      </c>
      <c r="Z146" s="3">
        <v>373</v>
      </c>
      <c r="AA146" s="3">
        <v>22</v>
      </c>
      <c r="AB146" s="3">
        <v>96</v>
      </c>
      <c r="AC146" s="3">
        <v>14</v>
      </c>
      <c r="AD146" s="3">
        <v>3</v>
      </c>
      <c r="AE146" s="3">
        <v>5</v>
      </c>
      <c r="AF146" s="49">
        <f t="shared" si="55"/>
        <v>0.65022049999999998</v>
      </c>
      <c r="AG146" s="13">
        <f t="shared" si="48"/>
        <v>0</v>
      </c>
      <c r="AH146" s="54">
        <v>3.27</v>
      </c>
      <c r="AI146" s="15">
        <v>2.0588709999999999</v>
      </c>
      <c r="AJ146" s="15">
        <v>0.97</v>
      </c>
      <c r="AK146" s="55">
        <v>0.33044099999999998</v>
      </c>
      <c r="AL146" s="1">
        <v>408</v>
      </c>
      <c r="AM146" s="3">
        <v>100</v>
      </c>
      <c r="AN146" s="1">
        <v>15</v>
      </c>
      <c r="AO146" s="3">
        <v>39</v>
      </c>
      <c r="AP146" s="3">
        <v>16</v>
      </c>
      <c r="AQ146" s="3">
        <v>56</v>
      </c>
      <c r="AR146" s="3">
        <v>373</v>
      </c>
      <c r="AS146" s="3">
        <v>22</v>
      </c>
      <c r="AT146" s="3">
        <v>96</v>
      </c>
      <c r="AU146" s="3">
        <v>14</v>
      </c>
      <c r="AV146" s="3">
        <v>3</v>
      </c>
      <c r="AW146" s="3">
        <v>5</v>
      </c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61">
      <c r="A147" s="1" t="s">
        <v>46</v>
      </c>
      <c r="B147" s="1">
        <v>2012</v>
      </c>
      <c r="C147" s="1">
        <v>3</v>
      </c>
      <c r="D147" s="20">
        <v>502500</v>
      </c>
      <c r="E147" s="17">
        <v>2300000</v>
      </c>
      <c r="F147" s="1">
        <v>380</v>
      </c>
      <c r="G147" s="31">
        <v>20</v>
      </c>
      <c r="H147" s="38">
        <v>0.25917768000000002</v>
      </c>
      <c r="I147" s="1">
        <v>176</v>
      </c>
      <c r="J147" s="1">
        <v>42</v>
      </c>
      <c r="K147" s="1">
        <v>175</v>
      </c>
      <c r="L147" s="1">
        <v>1487</v>
      </c>
      <c r="M147" s="1">
        <v>101</v>
      </c>
      <c r="N147" s="1">
        <v>286</v>
      </c>
      <c r="O147" s="1">
        <v>73</v>
      </c>
      <c r="P147" s="1">
        <v>18</v>
      </c>
      <c r="Q147" s="1">
        <v>-6</v>
      </c>
      <c r="R147" s="29">
        <f t="shared" si="46"/>
        <v>2</v>
      </c>
      <c r="S147" s="13">
        <f t="shared" si="47"/>
        <v>0</v>
      </c>
      <c r="T147" s="3">
        <v>132</v>
      </c>
      <c r="U147" s="31">
        <v>0</v>
      </c>
      <c r="V147" s="4">
        <v>0.24042553</v>
      </c>
      <c r="W147" s="3">
        <v>52</v>
      </c>
      <c r="X147" s="3">
        <v>12</v>
      </c>
      <c r="Y147" s="3">
        <v>54</v>
      </c>
      <c r="Z147" s="3">
        <v>503</v>
      </c>
      <c r="AA147" s="3">
        <v>26</v>
      </c>
      <c r="AB147" s="3">
        <v>104</v>
      </c>
      <c r="AC147" s="3">
        <v>22</v>
      </c>
      <c r="AD147" s="3">
        <v>6</v>
      </c>
      <c r="AE147" s="3">
        <v>-6</v>
      </c>
      <c r="AF147" s="49">
        <f t="shared" si="55"/>
        <v>-0.83246299999999995</v>
      </c>
      <c r="AG147" s="13">
        <f t="shared" si="48"/>
        <v>0</v>
      </c>
      <c r="AH147" s="54">
        <v>2.4</v>
      </c>
      <c r="AI147" s="15">
        <v>1.6338820000000001</v>
      </c>
      <c r="AJ147" s="15">
        <v>-0.96</v>
      </c>
      <c r="AK147" s="55">
        <v>-0.70492600000000005</v>
      </c>
      <c r="AL147" s="1">
        <v>380</v>
      </c>
      <c r="AM147" s="3">
        <v>132</v>
      </c>
      <c r="AN147" s="1">
        <v>0</v>
      </c>
      <c r="AO147" s="3">
        <v>52</v>
      </c>
      <c r="AP147" s="3">
        <v>12</v>
      </c>
      <c r="AQ147" s="3">
        <v>54</v>
      </c>
      <c r="AR147" s="3">
        <v>503</v>
      </c>
      <c r="AS147" s="3">
        <v>26</v>
      </c>
      <c r="AT147" s="3">
        <v>104</v>
      </c>
      <c r="AU147" s="3">
        <v>22</v>
      </c>
      <c r="AV147" s="3">
        <v>6</v>
      </c>
      <c r="AW147" s="3">
        <v>-6</v>
      </c>
      <c r="AX147" s="3"/>
      <c r="AY147" s="3"/>
      <c r="AZ147" s="3"/>
      <c r="BA147" s="3"/>
      <c r="BB147" s="3"/>
      <c r="BC147" s="3"/>
      <c r="BD147" s="3"/>
      <c r="BE147" s="3"/>
      <c r="BF147" s="3"/>
      <c r="BI147" s="1" t="s">
        <v>47</v>
      </c>
    </row>
    <row r="148" spans="1:61">
      <c r="A148" s="1" t="s">
        <v>474</v>
      </c>
      <c r="B148" s="1">
        <v>2016</v>
      </c>
      <c r="C148" s="1">
        <v>3.0270000000000001</v>
      </c>
      <c r="D148" s="20">
        <v>530500</v>
      </c>
      <c r="E148" s="17">
        <v>2300000</v>
      </c>
      <c r="F148" s="1">
        <v>377</v>
      </c>
      <c r="G148" s="31">
        <v>115</v>
      </c>
      <c r="H148" s="38">
        <v>0.25436597999999999</v>
      </c>
      <c r="I148" s="1">
        <v>150</v>
      </c>
      <c r="J148" s="1">
        <v>15</v>
      </c>
      <c r="K148" s="1">
        <v>123</v>
      </c>
      <c r="L148" s="1">
        <v>1411</v>
      </c>
      <c r="M148" s="1">
        <v>68</v>
      </c>
      <c r="N148" s="1">
        <v>308</v>
      </c>
      <c r="O148" s="1">
        <v>71</v>
      </c>
      <c r="P148" s="1">
        <v>47</v>
      </c>
      <c r="Q148" s="1">
        <v>3</v>
      </c>
      <c r="R148" s="29">
        <f t="shared" si="46"/>
        <v>2.1</v>
      </c>
      <c r="S148" s="13">
        <f t="shared" si="47"/>
        <v>0</v>
      </c>
      <c r="T148" s="3">
        <v>119</v>
      </c>
      <c r="U148" s="31">
        <v>47</v>
      </c>
      <c r="V148" s="4">
        <v>0.27688785999999999</v>
      </c>
      <c r="W148" s="3">
        <v>52</v>
      </c>
      <c r="X148" s="3">
        <v>5</v>
      </c>
      <c r="Y148" s="3">
        <v>49</v>
      </c>
      <c r="Z148" s="3">
        <v>466</v>
      </c>
      <c r="AA148" s="3">
        <v>20</v>
      </c>
      <c r="AB148" s="3">
        <v>87</v>
      </c>
      <c r="AC148" s="3">
        <v>24</v>
      </c>
      <c r="AD148" s="3">
        <v>21</v>
      </c>
      <c r="AE148" s="3">
        <v>-6</v>
      </c>
      <c r="AF148" s="49">
        <f t="shared" si="55"/>
        <v>1.0044550000000001</v>
      </c>
      <c r="AG148" s="13">
        <f t="shared" si="48"/>
        <v>0</v>
      </c>
      <c r="AH148" s="54">
        <v>2.52</v>
      </c>
      <c r="AI148" s="15">
        <v>1.5898931000000001</v>
      </c>
      <c r="AJ148" s="15">
        <v>0.99</v>
      </c>
      <c r="AK148" s="55">
        <v>1.01891</v>
      </c>
      <c r="AL148" s="1">
        <v>377</v>
      </c>
      <c r="AM148" s="3">
        <v>119</v>
      </c>
      <c r="AN148" s="1">
        <v>47</v>
      </c>
      <c r="AO148" s="3">
        <v>52</v>
      </c>
      <c r="AP148" s="3">
        <v>5</v>
      </c>
      <c r="AQ148" s="3">
        <v>49</v>
      </c>
      <c r="AR148" s="3">
        <v>466</v>
      </c>
      <c r="AS148" s="3">
        <v>20</v>
      </c>
      <c r="AT148" s="3">
        <v>87</v>
      </c>
      <c r="AU148" s="3">
        <v>24</v>
      </c>
      <c r="AV148" s="3">
        <v>21</v>
      </c>
      <c r="AW148" s="3">
        <v>-6</v>
      </c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61">
      <c r="A149" s="1" t="s">
        <v>68</v>
      </c>
      <c r="B149" s="1">
        <v>2013</v>
      </c>
      <c r="C149" s="1">
        <v>3.0529999999999999</v>
      </c>
      <c r="D149" s="20">
        <v>562000</v>
      </c>
      <c r="E149" s="17">
        <v>2300000</v>
      </c>
      <c r="F149" s="1">
        <v>470</v>
      </c>
      <c r="G149" s="31">
        <v>30</v>
      </c>
      <c r="H149" s="38">
        <v>0.24622812999999999</v>
      </c>
      <c r="I149" s="1">
        <v>200</v>
      </c>
      <c r="J149" s="1">
        <v>16</v>
      </c>
      <c r="K149" s="1">
        <v>130</v>
      </c>
      <c r="L149" s="1">
        <v>1799</v>
      </c>
      <c r="M149" s="1">
        <v>97</v>
      </c>
      <c r="N149" s="1">
        <v>201</v>
      </c>
      <c r="O149" s="1">
        <v>78</v>
      </c>
      <c r="P149" s="1">
        <v>19</v>
      </c>
      <c r="Q149" s="1">
        <v>42</v>
      </c>
      <c r="R149" s="29">
        <f t="shared" si="46"/>
        <v>4.7</v>
      </c>
      <c r="S149" s="13">
        <f t="shared" si="47"/>
        <v>0</v>
      </c>
      <c r="T149" s="3">
        <v>141</v>
      </c>
      <c r="U149" s="31">
        <v>15</v>
      </c>
      <c r="V149" s="4">
        <v>0.20758483</v>
      </c>
      <c r="W149" s="3">
        <v>49</v>
      </c>
      <c r="X149" s="3">
        <v>7</v>
      </c>
      <c r="Y149" s="3">
        <v>41</v>
      </c>
      <c r="Z149" s="3">
        <v>555</v>
      </c>
      <c r="AA149" s="3">
        <v>36</v>
      </c>
      <c r="AB149" s="3">
        <v>64</v>
      </c>
      <c r="AC149" s="3">
        <v>25</v>
      </c>
      <c r="AD149" s="3">
        <v>4</v>
      </c>
      <c r="AE149" s="3">
        <v>4</v>
      </c>
      <c r="AF149" s="49">
        <f t="shared" si="55"/>
        <v>-0.6888495</v>
      </c>
      <c r="AG149" s="13">
        <f t="shared" si="48"/>
        <v>0</v>
      </c>
      <c r="AH149" s="54">
        <v>5.82</v>
      </c>
      <c r="AI149" s="15">
        <v>3.5974168999999998</v>
      </c>
      <c r="AJ149" s="15">
        <v>-1.06</v>
      </c>
      <c r="AK149" s="55">
        <v>-0.31769900000000001</v>
      </c>
      <c r="AL149" s="1">
        <v>470</v>
      </c>
      <c r="AM149" s="3">
        <v>141</v>
      </c>
      <c r="AN149" s="1">
        <v>15</v>
      </c>
      <c r="AO149" s="3">
        <v>49</v>
      </c>
      <c r="AP149" s="3">
        <v>7</v>
      </c>
      <c r="AQ149" s="3">
        <v>41</v>
      </c>
      <c r="AR149" s="3">
        <v>555</v>
      </c>
      <c r="AS149" s="3">
        <v>36</v>
      </c>
      <c r="AT149" s="3">
        <v>64</v>
      </c>
      <c r="AU149" s="3">
        <v>25</v>
      </c>
      <c r="AV149" s="3">
        <v>4</v>
      </c>
      <c r="AW149" s="3">
        <v>4</v>
      </c>
      <c r="AX149" s="3"/>
      <c r="AY149" s="3"/>
      <c r="AZ149" s="3"/>
      <c r="BA149" s="3"/>
      <c r="BB149" s="3"/>
      <c r="BC149" s="3"/>
      <c r="BD149" s="3"/>
      <c r="BE149" s="3"/>
      <c r="BF149" s="3"/>
      <c r="BG149" s="2" t="s">
        <v>69</v>
      </c>
      <c r="BH149" s="1" t="s">
        <v>70</v>
      </c>
      <c r="BI149" s="1" t="s">
        <v>58</v>
      </c>
    </row>
    <row r="150" spans="1:61">
      <c r="A150" s="1" t="s">
        <v>473</v>
      </c>
      <c r="B150" s="1">
        <v>2013</v>
      </c>
      <c r="C150" s="1">
        <v>3.1379999999999999</v>
      </c>
      <c r="D150" s="20">
        <v>512600</v>
      </c>
      <c r="E150" s="17">
        <v>2300000</v>
      </c>
      <c r="F150" s="1">
        <v>475</v>
      </c>
      <c r="G150" s="31">
        <v>18</v>
      </c>
      <c r="H150" s="38">
        <v>0.22424242</v>
      </c>
      <c r="I150" s="1">
        <v>188</v>
      </c>
      <c r="J150" s="1">
        <v>43</v>
      </c>
      <c r="K150" s="1">
        <v>148</v>
      </c>
      <c r="L150" s="1">
        <v>1656</v>
      </c>
      <c r="M150" s="1">
        <v>150</v>
      </c>
      <c r="N150" s="1">
        <v>430</v>
      </c>
      <c r="O150" s="1">
        <v>71</v>
      </c>
      <c r="P150" s="1">
        <v>50</v>
      </c>
      <c r="Q150" s="1">
        <v>-12</v>
      </c>
      <c r="R150" s="29">
        <f t="shared" si="46"/>
        <v>3.6</v>
      </c>
      <c r="S150" s="13">
        <f t="shared" si="47"/>
        <v>0</v>
      </c>
      <c r="T150" s="3">
        <v>132</v>
      </c>
      <c r="U150" s="31">
        <v>18</v>
      </c>
      <c r="V150" s="4">
        <v>0.2364532</v>
      </c>
      <c r="W150" s="3">
        <v>59</v>
      </c>
      <c r="X150" s="3">
        <v>12</v>
      </c>
      <c r="Y150" s="3">
        <v>46</v>
      </c>
      <c r="Z150" s="3">
        <v>468</v>
      </c>
      <c r="AA150" s="3">
        <v>54</v>
      </c>
      <c r="AB150" s="3">
        <v>118</v>
      </c>
      <c r="AC150" s="3">
        <v>23</v>
      </c>
      <c r="AD150" s="3">
        <v>13</v>
      </c>
      <c r="AE150" s="3">
        <v>-10</v>
      </c>
      <c r="AF150" s="49">
        <f t="shared" si="55"/>
        <v>1.5647500000000001</v>
      </c>
      <c r="AG150" s="13">
        <f t="shared" si="48"/>
        <v>0</v>
      </c>
      <c r="AH150" s="54">
        <v>3.1100001000000002</v>
      </c>
      <c r="AI150" s="15">
        <v>4.0796489999999999</v>
      </c>
      <c r="AJ150" s="15">
        <v>1.45</v>
      </c>
      <c r="AK150" s="55">
        <v>1.6795</v>
      </c>
      <c r="AL150" s="1">
        <v>475</v>
      </c>
      <c r="AM150" s="3">
        <v>132</v>
      </c>
      <c r="AN150" s="1">
        <v>18</v>
      </c>
      <c r="AO150" s="3">
        <v>59</v>
      </c>
      <c r="AP150" s="3">
        <v>12</v>
      </c>
      <c r="AQ150" s="3">
        <v>46</v>
      </c>
      <c r="AR150" s="3">
        <v>468</v>
      </c>
      <c r="AS150" s="3">
        <v>54</v>
      </c>
      <c r="AT150" s="3">
        <v>118</v>
      </c>
      <c r="AU150" s="3">
        <v>23</v>
      </c>
      <c r="AV150" s="3">
        <v>13</v>
      </c>
      <c r="AW150" s="3">
        <v>-10</v>
      </c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61">
      <c r="A151" s="1" t="s">
        <v>49</v>
      </c>
      <c r="B151" s="1">
        <v>2012</v>
      </c>
      <c r="C151" s="1">
        <v>2.1440000000000001</v>
      </c>
      <c r="D151" s="20">
        <v>495000</v>
      </c>
      <c r="E151" s="17">
        <v>2287500</v>
      </c>
      <c r="F151" s="1">
        <v>348</v>
      </c>
      <c r="G151" s="31">
        <v>20</v>
      </c>
      <c r="H151" s="38">
        <v>0.27583402000000001</v>
      </c>
      <c r="I151" s="1">
        <v>121</v>
      </c>
      <c r="J151" s="1">
        <v>33</v>
      </c>
      <c r="K151" s="1">
        <v>171</v>
      </c>
      <c r="L151" s="1">
        <v>1318</v>
      </c>
      <c r="M151" s="1">
        <v>63</v>
      </c>
      <c r="N151" s="1">
        <v>326</v>
      </c>
      <c r="O151" s="1">
        <v>71</v>
      </c>
      <c r="P151" s="1">
        <v>10</v>
      </c>
      <c r="Q151" s="1">
        <v>-38</v>
      </c>
      <c r="R151" s="29">
        <f t="shared" si="46"/>
        <v>0.5</v>
      </c>
      <c r="S151" s="13">
        <f t="shared" si="47"/>
        <v>0</v>
      </c>
      <c r="T151" s="3">
        <v>136</v>
      </c>
      <c r="U151" s="31">
        <v>0</v>
      </c>
      <c r="V151" s="4">
        <v>0.28073769999999998</v>
      </c>
      <c r="W151" s="3">
        <v>48</v>
      </c>
      <c r="X151" s="3">
        <v>15</v>
      </c>
      <c r="Y151" s="3">
        <v>76</v>
      </c>
      <c r="Z151" s="3">
        <v>528</v>
      </c>
      <c r="AA151" s="3">
        <v>31</v>
      </c>
      <c r="AB151" s="3">
        <v>132</v>
      </c>
      <c r="AC151" s="3">
        <v>28</v>
      </c>
      <c r="AD151" s="3">
        <v>5</v>
      </c>
      <c r="AE151" s="3">
        <v>-10</v>
      </c>
      <c r="AF151" s="49">
        <f t="shared" si="55"/>
        <v>1.16536952</v>
      </c>
      <c r="AG151" s="13">
        <f t="shared" si="48"/>
        <v>0</v>
      </c>
      <c r="AH151" s="54">
        <v>-9.9999993999999995E-2</v>
      </c>
      <c r="AI151" s="15">
        <v>1.0759160000000001</v>
      </c>
      <c r="AJ151" s="15">
        <v>0.96000004000000005</v>
      </c>
      <c r="AK151" s="55">
        <v>1.3707389999999999</v>
      </c>
      <c r="AL151" s="1">
        <v>348</v>
      </c>
      <c r="AM151" s="3">
        <v>136</v>
      </c>
      <c r="AN151" s="1">
        <v>0</v>
      </c>
      <c r="AO151" s="3">
        <v>48</v>
      </c>
      <c r="AP151" s="3">
        <v>15</v>
      </c>
      <c r="AQ151" s="3">
        <v>76</v>
      </c>
      <c r="AR151" s="3">
        <v>528</v>
      </c>
      <c r="AS151" s="3">
        <v>31</v>
      </c>
      <c r="AT151" s="3">
        <v>132</v>
      </c>
      <c r="AU151" s="3">
        <v>28</v>
      </c>
      <c r="AV151" s="3">
        <v>5</v>
      </c>
      <c r="AW151" s="3">
        <v>-10</v>
      </c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61">
      <c r="A152" s="1" t="s">
        <v>224</v>
      </c>
      <c r="B152" s="1">
        <v>2012</v>
      </c>
      <c r="C152" s="1">
        <v>2.1389999999999998</v>
      </c>
      <c r="D152" s="20">
        <v>481000</v>
      </c>
      <c r="E152" s="17">
        <v>2275000</v>
      </c>
      <c r="F152" s="1">
        <v>357</v>
      </c>
      <c r="G152" s="31">
        <v>14</v>
      </c>
      <c r="H152" s="38">
        <v>0.24675325000000001</v>
      </c>
      <c r="I152" s="1">
        <v>140</v>
      </c>
      <c r="J152" s="1">
        <v>44</v>
      </c>
      <c r="K152" s="1">
        <v>150</v>
      </c>
      <c r="L152" s="1">
        <v>1089</v>
      </c>
      <c r="M152" s="1">
        <v>67</v>
      </c>
      <c r="N152" s="1">
        <v>280</v>
      </c>
      <c r="O152" s="1">
        <v>53</v>
      </c>
      <c r="P152" s="1">
        <v>13</v>
      </c>
      <c r="Q152" s="1">
        <v>6</v>
      </c>
      <c r="R152" s="29">
        <f t="shared" si="46"/>
        <v>2.4</v>
      </c>
      <c r="S152" s="13">
        <f t="shared" si="47"/>
        <v>0</v>
      </c>
      <c r="T152" s="3">
        <v>136</v>
      </c>
      <c r="U152" s="31">
        <v>0</v>
      </c>
      <c r="V152" s="4">
        <v>0.29047620000000002</v>
      </c>
      <c r="W152" s="3">
        <v>62</v>
      </c>
      <c r="X152" s="3">
        <v>18</v>
      </c>
      <c r="Y152" s="3">
        <v>72</v>
      </c>
      <c r="Z152" s="3">
        <v>452</v>
      </c>
      <c r="AA152" s="3">
        <v>21</v>
      </c>
      <c r="AB152" s="3">
        <v>117</v>
      </c>
      <c r="AC152" s="3">
        <v>27</v>
      </c>
      <c r="AD152" s="3">
        <v>7</v>
      </c>
      <c r="AE152" s="3">
        <v>3</v>
      </c>
      <c r="AF152" s="49">
        <f t="shared" si="55"/>
        <v>2.1107849999999999</v>
      </c>
      <c r="AG152" s="13">
        <f t="shared" si="48"/>
        <v>0</v>
      </c>
      <c r="AH152" s="54">
        <v>2.08</v>
      </c>
      <c r="AI152" s="15">
        <v>2.6952162</v>
      </c>
      <c r="AJ152" s="15">
        <v>2.0699999999999998</v>
      </c>
      <c r="AK152" s="55">
        <v>2.15157</v>
      </c>
      <c r="AL152" s="1">
        <v>357</v>
      </c>
      <c r="AM152" s="3">
        <v>136</v>
      </c>
      <c r="AN152" s="1">
        <v>0</v>
      </c>
      <c r="AO152" s="3">
        <v>62</v>
      </c>
      <c r="AP152" s="3">
        <v>18</v>
      </c>
      <c r="AQ152" s="3">
        <v>72</v>
      </c>
      <c r="AR152" s="3">
        <v>452</v>
      </c>
      <c r="AS152" s="3">
        <v>21</v>
      </c>
      <c r="AT152" s="3">
        <v>117</v>
      </c>
      <c r="AU152" s="3">
        <v>27</v>
      </c>
      <c r="AV152" s="3">
        <v>7</v>
      </c>
      <c r="AW152" s="3">
        <v>3</v>
      </c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61">
      <c r="A153" s="1" t="s">
        <v>731</v>
      </c>
      <c r="B153" s="1">
        <v>2020</v>
      </c>
      <c r="C153" s="1">
        <v>3.0880000000000001</v>
      </c>
      <c r="D153" s="20">
        <v>575600</v>
      </c>
      <c r="E153" s="17">
        <v>2250000</v>
      </c>
      <c r="F153" s="1">
        <f>ROUND(AL153-AM153+(AM153/$BL$2),0)</f>
        <v>385</v>
      </c>
      <c r="G153" s="31">
        <v>123</v>
      </c>
      <c r="H153" s="38">
        <v>0.2774451</v>
      </c>
      <c r="I153" s="3">
        <f t="shared" ref="I153:Q153" si="56">AX153-AO153+W153</f>
        <v>172.8000648000648</v>
      </c>
      <c r="J153" s="3">
        <f t="shared" si="56"/>
        <v>22.800010800010803</v>
      </c>
      <c r="K153" s="3">
        <f t="shared" si="56"/>
        <v>141.90004590004591</v>
      </c>
      <c r="L153" s="3">
        <f t="shared" si="56"/>
        <v>1422.8004968004968</v>
      </c>
      <c r="M153" s="3">
        <f t="shared" si="56"/>
        <v>85.000027000027004</v>
      </c>
      <c r="N153" s="3">
        <f t="shared" si="56"/>
        <v>256.50009450009452</v>
      </c>
      <c r="O153" s="3">
        <f t="shared" si="56"/>
        <v>72.300024300024305</v>
      </c>
      <c r="P153" s="3">
        <f t="shared" si="56"/>
        <v>47.600021600021606</v>
      </c>
      <c r="Q153" s="3">
        <f t="shared" si="56"/>
        <v>22.400005400005401</v>
      </c>
      <c r="R153" s="29">
        <f t="shared" si="46"/>
        <v>6.7</v>
      </c>
      <c r="S153" s="13">
        <f t="shared" si="47"/>
        <v>0</v>
      </c>
      <c r="T153" s="3">
        <v>50</v>
      </c>
      <c r="U153" s="70">
        <v>0</v>
      </c>
      <c r="V153" s="4">
        <v>0.28571429999999998</v>
      </c>
      <c r="W153" s="3">
        <f t="shared" ref="W153:AE153" si="57">AO153/$BL$2</f>
        <v>64.800064800064803</v>
      </c>
      <c r="X153" s="3">
        <f t="shared" si="57"/>
        <v>10.800010800010801</v>
      </c>
      <c r="Y153" s="3">
        <f t="shared" si="57"/>
        <v>45.900045900045903</v>
      </c>
      <c r="Z153" s="3">
        <f t="shared" si="57"/>
        <v>496.80049680049683</v>
      </c>
      <c r="AA153" s="3">
        <f t="shared" si="57"/>
        <v>27.000027000027</v>
      </c>
      <c r="AB153" s="3">
        <f t="shared" si="57"/>
        <v>94.500094500094505</v>
      </c>
      <c r="AC153" s="3">
        <f t="shared" si="57"/>
        <v>24.300024300024301</v>
      </c>
      <c r="AD153" s="3">
        <f t="shared" si="57"/>
        <v>21.600021600021602</v>
      </c>
      <c r="AE153" s="3">
        <f t="shared" si="57"/>
        <v>5.4000054000054005</v>
      </c>
      <c r="AF153" s="49">
        <f>AVERAGE(AJ153,AK153)/$BL$2</f>
        <v>3.2890501390501394</v>
      </c>
      <c r="AG153" s="13">
        <f t="shared" si="48"/>
        <v>0</v>
      </c>
      <c r="AH153" s="54">
        <v>7.7</v>
      </c>
      <c r="AI153" s="15">
        <v>5.6585159999999997</v>
      </c>
      <c r="AJ153" s="15">
        <v>1.44</v>
      </c>
      <c r="AK153" s="55">
        <v>0.99633099999999997</v>
      </c>
      <c r="AL153" s="1">
        <v>300</v>
      </c>
      <c r="AM153" s="3">
        <v>50</v>
      </c>
      <c r="AN153" s="11">
        <v>0</v>
      </c>
      <c r="AO153" s="3">
        <v>24</v>
      </c>
      <c r="AP153" s="3">
        <v>4</v>
      </c>
      <c r="AQ153" s="3">
        <v>17</v>
      </c>
      <c r="AR153" s="3">
        <v>184</v>
      </c>
      <c r="AS153" s="3">
        <v>10</v>
      </c>
      <c r="AT153" s="3">
        <v>35</v>
      </c>
      <c r="AU153" s="3">
        <v>9</v>
      </c>
      <c r="AV153" s="3">
        <v>8</v>
      </c>
      <c r="AW153" s="3">
        <v>2</v>
      </c>
      <c r="AX153" s="1">
        <v>132</v>
      </c>
      <c r="AY153" s="1">
        <v>16</v>
      </c>
      <c r="AZ153" s="1">
        <v>113</v>
      </c>
      <c r="BA153" s="1">
        <v>1110</v>
      </c>
      <c r="BB153" s="1">
        <v>68</v>
      </c>
      <c r="BC153" s="1">
        <v>197</v>
      </c>
      <c r="BD153" s="1">
        <v>57</v>
      </c>
      <c r="BE153" s="1">
        <v>34</v>
      </c>
      <c r="BF153" s="1">
        <v>19</v>
      </c>
      <c r="BI153" s="1" t="s">
        <v>732</v>
      </c>
    </row>
    <row r="154" spans="1:61">
      <c r="A154" s="1" t="s">
        <v>343</v>
      </c>
      <c r="B154" s="1">
        <v>2014</v>
      </c>
      <c r="C154" s="1">
        <v>3.0270000000000001</v>
      </c>
      <c r="D154" s="20">
        <v>510800</v>
      </c>
      <c r="E154" s="17">
        <v>2250000</v>
      </c>
      <c r="F154" s="1">
        <v>345</v>
      </c>
      <c r="G154" s="31">
        <v>71</v>
      </c>
      <c r="H154" s="38">
        <v>0.25958964000000001</v>
      </c>
      <c r="I154" s="1">
        <v>135</v>
      </c>
      <c r="J154" s="1">
        <v>36</v>
      </c>
      <c r="K154" s="1">
        <v>133</v>
      </c>
      <c r="L154" s="1">
        <v>1215</v>
      </c>
      <c r="M154" s="1">
        <v>71</v>
      </c>
      <c r="N154" s="1">
        <v>231</v>
      </c>
      <c r="O154" s="1">
        <v>65</v>
      </c>
      <c r="P154" s="1">
        <v>7</v>
      </c>
      <c r="Q154" s="1">
        <v>-12</v>
      </c>
      <c r="R154" s="29">
        <f t="shared" si="46"/>
        <v>3.6</v>
      </c>
      <c r="S154" s="13">
        <f t="shared" si="47"/>
        <v>0</v>
      </c>
      <c r="T154" s="3">
        <v>142</v>
      </c>
      <c r="U154" s="31">
        <v>0</v>
      </c>
      <c r="V154" s="4">
        <v>0.28033474000000003</v>
      </c>
      <c r="W154" s="3">
        <v>62</v>
      </c>
      <c r="X154" s="3">
        <v>13</v>
      </c>
      <c r="Y154" s="3">
        <v>59</v>
      </c>
      <c r="Z154" s="3">
        <v>533</v>
      </c>
      <c r="AA154" s="3">
        <v>39</v>
      </c>
      <c r="AB154" s="3">
        <v>99</v>
      </c>
      <c r="AC154" s="3">
        <v>29</v>
      </c>
      <c r="AD154" s="3">
        <v>3</v>
      </c>
      <c r="AE154" s="3">
        <v>-12</v>
      </c>
      <c r="AF154" s="49">
        <f t="shared" ref="AF154:AF163" si="58">AVERAGE(AJ154,AK154)</f>
        <v>1.5606249999999999</v>
      </c>
      <c r="AG154" s="13">
        <f t="shared" si="48"/>
        <v>0</v>
      </c>
      <c r="AH154" s="54">
        <v>4.0999999999999996</v>
      </c>
      <c r="AI154" s="15">
        <v>3.1187360000000002</v>
      </c>
      <c r="AJ154" s="15">
        <v>1.53</v>
      </c>
      <c r="AK154" s="55">
        <v>1.5912500000000001</v>
      </c>
      <c r="AL154" s="1">
        <v>345</v>
      </c>
      <c r="AM154" s="3">
        <v>142</v>
      </c>
      <c r="AN154" s="1">
        <v>0</v>
      </c>
      <c r="AO154" s="3">
        <v>62</v>
      </c>
      <c r="AP154" s="3">
        <v>13</v>
      </c>
      <c r="AQ154" s="3">
        <v>59</v>
      </c>
      <c r="AR154" s="3">
        <v>533</v>
      </c>
      <c r="AS154" s="3">
        <v>39</v>
      </c>
      <c r="AT154" s="3">
        <v>99</v>
      </c>
      <c r="AU154" s="3">
        <v>29</v>
      </c>
      <c r="AV154" s="3">
        <v>3</v>
      </c>
      <c r="AW154" s="3">
        <v>-12</v>
      </c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61">
      <c r="A155" s="1" t="s">
        <v>87</v>
      </c>
      <c r="B155" s="1">
        <v>2011</v>
      </c>
      <c r="C155" s="1">
        <v>2.1579999999999999</v>
      </c>
      <c r="D155" s="20">
        <v>455500</v>
      </c>
      <c r="E155" s="17">
        <v>2250000</v>
      </c>
      <c r="F155" s="1">
        <v>419</v>
      </c>
      <c r="G155" s="31">
        <v>0</v>
      </c>
      <c r="H155" s="38">
        <v>0.25391180000000002</v>
      </c>
      <c r="I155" s="1">
        <v>167</v>
      </c>
      <c r="J155" s="1">
        <v>60</v>
      </c>
      <c r="K155" s="1">
        <v>193</v>
      </c>
      <c r="L155" s="1">
        <v>1574</v>
      </c>
      <c r="M155" s="1">
        <v>147</v>
      </c>
      <c r="N155" s="1">
        <v>323</v>
      </c>
      <c r="O155" s="1">
        <v>87</v>
      </c>
      <c r="P155" s="1">
        <v>24</v>
      </c>
      <c r="Q155" s="1">
        <v>-12</v>
      </c>
      <c r="R155" s="29">
        <f t="shared" si="46"/>
        <v>2.8</v>
      </c>
      <c r="S155" s="13">
        <f t="shared" si="47"/>
        <v>0</v>
      </c>
      <c r="T155" s="3">
        <v>148</v>
      </c>
      <c r="U155" s="31">
        <v>0</v>
      </c>
      <c r="V155" s="4">
        <v>0.24349882</v>
      </c>
      <c r="W155" s="3">
        <v>51</v>
      </c>
      <c r="X155" s="3">
        <v>16</v>
      </c>
      <c r="Y155" s="3">
        <v>58</v>
      </c>
      <c r="Z155" s="3">
        <v>478</v>
      </c>
      <c r="AA155" s="3">
        <v>48</v>
      </c>
      <c r="AB155" s="3">
        <v>104</v>
      </c>
      <c r="AC155" s="3">
        <v>30</v>
      </c>
      <c r="AD155" s="3">
        <v>6</v>
      </c>
      <c r="AE155" s="3">
        <v>-8</v>
      </c>
      <c r="AF155" s="49">
        <f t="shared" si="58"/>
        <v>0.59232300000000004</v>
      </c>
      <c r="AG155" s="13">
        <f t="shared" si="48"/>
        <v>0</v>
      </c>
      <c r="AH155" s="54">
        <v>2.86</v>
      </c>
      <c r="AI155" s="15">
        <v>2.8394010000000001</v>
      </c>
      <c r="AJ155" s="15">
        <v>0.23</v>
      </c>
      <c r="AK155" s="55">
        <v>0.95464599999999999</v>
      </c>
      <c r="AL155" s="1">
        <v>419</v>
      </c>
      <c r="AM155" s="3">
        <v>148</v>
      </c>
      <c r="AN155" s="1">
        <v>0</v>
      </c>
      <c r="AO155" s="3">
        <v>51</v>
      </c>
      <c r="AP155" s="3">
        <v>16</v>
      </c>
      <c r="AQ155" s="3">
        <v>58</v>
      </c>
      <c r="AR155" s="3">
        <v>478</v>
      </c>
      <c r="AS155" s="3">
        <v>48</v>
      </c>
      <c r="AT155" s="3">
        <v>104</v>
      </c>
      <c r="AU155" s="3">
        <v>30</v>
      </c>
      <c r="AV155" s="3">
        <v>6</v>
      </c>
      <c r="AW155" s="3">
        <v>-8</v>
      </c>
      <c r="AX155" s="3"/>
      <c r="AY155" s="3"/>
      <c r="AZ155" s="3"/>
      <c r="BA155" s="3"/>
      <c r="BB155" s="3"/>
      <c r="BC155" s="3"/>
      <c r="BD155" s="3"/>
      <c r="BE155" s="3"/>
      <c r="BF155" s="3"/>
      <c r="BI155" s="1" t="s">
        <v>58</v>
      </c>
    </row>
    <row r="156" spans="1:61">
      <c r="A156" s="1" t="s">
        <v>151</v>
      </c>
      <c r="B156" s="1">
        <v>2011</v>
      </c>
      <c r="C156" s="1">
        <v>3.0659999999999998</v>
      </c>
      <c r="D156" s="20">
        <v>425000</v>
      </c>
      <c r="E156" s="17">
        <v>2200000</v>
      </c>
      <c r="F156" s="1">
        <v>412</v>
      </c>
      <c r="G156" s="31">
        <v>0</v>
      </c>
      <c r="H156" s="38">
        <v>0.26895564999999999</v>
      </c>
      <c r="I156" s="1">
        <v>211</v>
      </c>
      <c r="J156" s="1">
        <v>6</v>
      </c>
      <c r="K156" s="1">
        <v>89</v>
      </c>
      <c r="L156" s="1">
        <v>1564</v>
      </c>
      <c r="M156" s="1">
        <v>128</v>
      </c>
      <c r="N156" s="1">
        <v>315</v>
      </c>
      <c r="O156" s="1">
        <v>50</v>
      </c>
      <c r="P156" s="1">
        <v>80</v>
      </c>
      <c r="Q156" s="1">
        <v>-5</v>
      </c>
      <c r="R156" s="29">
        <f t="shared" si="46"/>
        <v>3.1</v>
      </c>
      <c r="S156" s="13">
        <f t="shared" si="47"/>
        <v>0</v>
      </c>
      <c r="T156" s="3">
        <v>152</v>
      </c>
      <c r="U156" s="31">
        <v>0</v>
      </c>
      <c r="V156" s="4">
        <v>0.29557523000000002</v>
      </c>
      <c r="W156" s="3">
        <v>78</v>
      </c>
      <c r="X156" s="3">
        <v>5</v>
      </c>
      <c r="Y156" s="3">
        <v>36</v>
      </c>
      <c r="Z156" s="3">
        <v>641</v>
      </c>
      <c r="AA156" s="3">
        <v>59</v>
      </c>
      <c r="AB156" s="3">
        <v>129</v>
      </c>
      <c r="AC156" s="3">
        <v>26</v>
      </c>
      <c r="AD156" s="3">
        <v>40</v>
      </c>
      <c r="AE156" s="3">
        <v>-7</v>
      </c>
      <c r="AF156" s="49">
        <f t="shared" si="58"/>
        <v>2.800065</v>
      </c>
      <c r="AG156" s="13">
        <f t="shared" si="48"/>
        <v>0</v>
      </c>
      <c r="AH156" s="54">
        <v>3.0600002000000002</v>
      </c>
      <c r="AI156" s="15">
        <v>3.2265556000000002</v>
      </c>
      <c r="AJ156" s="15">
        <v>2.68</v>
      </c>
      <c r="AK156" s="55">
        <v>2.9201299999999999</v>
      </c>
      <c r="AL156" s="1">
        <v>412</v>
      </c>
      <c r="AM156" s="3">
        <v>152</v>
      </c>
      <c r="AN156" s="1">
        <v>0</v>
      </c>
      <c r="AO156" s="3">
        <v>78</v>
      </c>
      <c r="AP156" s="3">
        <v>5</v>
      </c>
      <c r="AQ156" s="3">
        <v>36</v>
      </c>
      <c r="AR156" s="3">
        <v>641</v>
      </c>
      <c r="AS156" s="3">
        <v>59</v>
      </c>
      <c r="AT156" s="3">
        <v>129</v>
      </c>
      <c r="AU156" s="3">
        <v>26</v>
      </c>
      <c r="AV156" s="3">
        <v>40</v>
      </c>
      <c r="AW156" s="3">
        <v>-7</v>
      </c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61">
      <c r="A157" s="1" t="s">
        <v>264</v>
      </c>
      <c r="B157" s="1">
        <v>2016</v>
      </c>
      <c r="C157" s="1">
        <v>3.0030000000000001</v>
      </c>
      <c r="D157" s="20">
        <v>526014</v>
      </c>
      <c r="E157" s="17">
        <v>2200000</v>
      </c>
      <c r="F157" s="1">
        <v>345</v>
      </c>
      <c r="G157" s="31">
        <v>18</v>
      </c>
      <c r="H157" s="38">
        <v>0.25699300000000003</v>
      </c>
      <c r="I157" s="1">
        <v>129</v>
      </c>
      <c r="J157" s="1">
        <v>39</v>
      </c>
      <c r="K157" s="1">
        <v>150</v>
      </c>
      <c r="L157" s="1">
        <v>1220</v>
      </c>
      <c r="M157" s="1">
        <v>59</v>
      </c>
      <c r="N157" s="1">
        <v>165</v>
      </c>
      <c r="O157" s="1">
        <v>54</v>
      </c>
      <c r="P157" s="1">
        <v>2</v>
      </c>
      <c r="Q157" s="1">
        <v>-20</v>
      </c>
      <c r="R157" s="29">
        <f t="shared" si="46"/>
        <v>2.7</v>
      </c>
      <c r="S157" s="13">
        <f t="shared" si="47"/>
        <v>0</v>
      </c>
      <c r="T157" s="3">
        <v>103</v>
      </c>
      <c r="U157" s="31">
        <v>18</v>
      </c>
      <c r="V157" s="4">
        <v>0.26710099999999998</v>
      </c>
      <c r="W157" s="3">
        <v>38</v>
      </c>
      <c r="X157" s="3">
        <v>16</v>
      </c>
      <c r="Y157" s="3">
        <v>49</v>
      </c>
      <c r="Z157" s="3">
        <v>335</v>
      </c>
      <c r="AA157" s="3">
        <v>23</v>
      </c>
      <c r="AB157" s="3">
        <v>48</v>
      </c>
      <c r="AC157" s="3">
        <v>14</v>
      </c>
      <c r="AD157" s="3">
        <v>1</v>
      </c>
      <c r="AE157" s="3">
        <v>-9</v>
      </c>
      <c r="AF157" s="49">
        <f t="shared" si="58"/>
        <v>0.78961199999999998</v>
      </c>
      <c r="AG157" s="13">
        <f t="shared" si="48"/>
        <v>0</v>
      </c>
      <c r="AH157" s="54">
        <v>1.7099998999999999</v>
      </c>
      <c r="AI157" s="15">
        <v>3.7359114</v>
      </c>
      <c r="AJ157" s="15">
        <v>0.64</v>
      </c>
      <c r="AK157" s="55">
        <v>0.93922399999999995</v>
      </c>
      <c r="AL157" s="1">
        <v>345</v>
      </c>
      <c r="AM157" s="3">
        <v>103</v>
      </c>
      <c r="AN157" s="1">
        <v>18</v>
      </c>
      <c r="AO157" s="3">
        <v>38</v>
      </c>
      <c r="AP157" s="3">
        <v>16</v>
      </c>
      <c r="AQ157" s="3">
        <v>49</v>
      </c>
      <c r="AR157" s="3">
        <v>335</v>
      </c>
      <c r="AS157" s="3">
        <v>23</v>
      </c>
      <c r="AT157" s="3">
        <v>48</v>
      </c>
      <c r="AU157" s="3">
        <v>14</v>
      </c>
      <c r="AV157" s="3">
        <v>1</v>
      </c>
      <c r="AW157" s="3">
        <v>-9</v>
      </c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61">
      <c r="A158" s="1" t="s">
        <v>645</v>
      </c>
      <c r="B158" s="1">
        <v>2019</v>
      </c>
      <c r="C158" s="1">
        <v>3.0190000000000001</v>
      </c>
      <c r="D158" s="20">
        <v>583500</v>
      </c>
      <c r="E158" s="17">
        <v>2200000</v>
      </c>
      <c r="F158" s="1">
        <v>307</v>
      </c>
      <c r="G158" s="31">
        <v>141</v>
      </c>
      <c r="H158" s="38">
        <v>0.25549132000000002</v>
      </c>
      <c r="I158" s="1">
        <v>127</v>
      </c>
      <c r="J158" s="1">
        <v>36</v>
      </c>
      <c r="K158" s="1">
        <v>107</v>
      </c>
      <c r="L158" s="1">
        <v>960</v>
      </c>
      <c r="M158" s="1">
        <v>79</v>
      </c>
      <c r="N158" s="1">
        <v>269</v>
      </c>
      <c r="O158" s="1">
        <v>60</v>
      </c>
      <c r="P158" s="1">
        <v>17</v>
      </c>
      <c r="Q158" s="1">
        <v>-10</v>
      </c>
      <c r="R158" s="29">
        <f t="shared" si="46"/>
        <v>2.7</v>
      </c>
      <c r="S158" s="13">
        <f t="shared" si="47"/>
        <v>0</v>
      </c>
      <c r="T158" s="3">
        <v>136</v>
      </c>
      <c r="U158" s="31">
        <v>13</v>
      </c>
      <c r="V158" s="4">
        <v>0.26150121999999998</v>
      </c>
      <c r="W158" s="3">
        <v>65</v>
      </c>
      <c r="X158" s="3">
        <v>17</v>
      </c>
      <c r="Y158" s="3">
        <v>47</v>
      </c>
      <c r="Z158" s="3">
        <v>458</v>
      </c>
      <c r="AA158" s="3">
        <v>38</v>
      </c>
      <c r="AB158" s="3">
        <v>129</v>
      </c>
      <c r="AC158" s="3">
        <v>29</v>
      </c>
      <c r="AD158" s="3">
        <v>7</v>
      </c>
      <c r="AE158" s="3">
        <v>0</v>
      </c>
      <c r="AF158" s="49">
        <f t="shared" si="58"/>
        <v>1.99213</v>
      </c>
      <c r="AG158" s="13">
        <f t="shared" si="48"/>
        <v>0</v>
      </c>
      <c r="AH158" s="54">
        <v>2.5299999999999998</v>
      </c>
      <c r="AI158" s="15">
        <v>2.7873814000000001</v>
      </c>
      <c r="AJ158" s="15">
        <v>2.21</v>
      </c>
      <c r="AK158" s="55">
        <v>1.7742599999999999</v>
      </c>
      <c r="AL158" s="1">
        <v>307</v>
      </c>
      <c r="AM158" s="3">
        <v>136</v>
      </c>
      <c r="AN158" s="1">
        <v>13</v>
      </c>
      <c r="AO158" s="3">
        <v>65</v>
      </c>
      <c r="AP158" s="3">
        <v>17</v>
      </c>
      <c r="AQ158" s="3">
        <v>47</v>
      </c>
      <c r="AR158" s="3">
        <v>458</v>
      </c>
      <c r="AS158" s="3">
        <v>38</v>
      </c>
      <c r="AT158" s="3">
        <v>129</v>
      </c>
      <c r="AU158" s="3">
        <v>29</v>
      </c>
      <c r="AV158" s="3">
        <v>7</v>
      </c>
      <c r="AW158" s="3">
        <v>0</v>
      </c>
      <c r="AX158" s="3"/>
      <c r="AY158" s="3"/>
      <c r="AZ158" s="3"/>
      <c r="BA158" s="3"/>
      <c r="BB158" s="3"/>
      <c r="BC158" s="3"/>
      <c r="BD158" s="3"/>
      <c r="BE158" s="3"/>
      <c r="BF158" s="3"/>
      <c r="BG158" s="2" t="s">
        <v>646</v>
      </c>
    </row>
    <row r="159" spans="1:61">
      <c r="A159" s="1" t="s">
        <v>687</v>
      </c>
      <c r="B159" s="1">
        <v>2019</v>
      </c>
      <c r="C159" s="1">
        <v>3.0470000000000002</v>
      </c>
      <c r="D159" s="20">
        <v>565700</v>
      </c>
      <c r="E159" s="17">
        <v>2200000</v>
      </c>
      <c r="F159" s="1">
        <v>479</v>
      </c>
      <c r="G159" s="31">
        <v>0</v>
      </c>
      <c r="H159" s="38">
        <v>0.24273724999999999</v>
      </c>
      <c r="I159" s="1">
        <v>160</v>
      </c>
      <c r="J159" s="1">
        <v>37</v>
      </c>
      <c r="K159" s="1">
        <v>159</v>
      </c>
      <c r="L159" s="1">
        <v>1676</v>
      </c>
      <c r="M159" s="1">
        <v>109</v>
      </c>
      <c r="N159" s="1">
        <v>343</v>
      </c>
      <c r="O159" s="1">
        <v>59</v>
      </c>
      <c r="P159" s="1">
        <v>37</v>
      </c>
      <c r="Q159" s="1">
        <v>16</v>
      </c>
      <c r="R159" s="29">
        <f t="shared" si="46"/>
        <v>1.5</v>
      </c>
      <c r="S159" s="13">
        <f t="shared" si="47"/>
        <v>0</v>
      </c>
      <c r="T159" s="3">
        <v>152</v>
      </c>
      <c r="U159" s="31">
        <v>0</v>
      </c>
      <c r="V159" s="4">
        <v>0.22267206</v>
      </c>
      <c r="W159" s="3">
        <v>51</v>
      </c>
      <c r="X159" s="3">
        <v>15</v>
      </c>
      <c r="Y159" s="3">
        <v>59</v>
      </c>
      <c r="Z159" s="3">
        <v>546</v>
      </c>
      <c r="AA159" s="3">
        <v>43</v>
      </c>
      <c r="AB159" s="3">
        <v>109</v>
      </c>
      <c r="AC159" s="3">
        <v>16</v>
      </c>
      <c r="AD159" s="3">
        <v>8</v>
      </c>
      <c r="AE159" s="3">
        <v>2</v>
      </c>
      <c r="AF159" s="49">
        <f t="shared" si="58"/>
        <v>-0.34077400000000002</v>
      </c>
      <c r="AG159" s="13">
        <f t="shared" si="48"/>
        <v>0</v>
      </c>
      <c r="AH159" s="54">
        <v>2.59</v>
      </c>
      <c r="AI159" s="15">
        <v>0.31862697000000001</v>
      </c>
      <c r="AJ159" s="15">
        <v>-0.32</v>
      </c>
      <c r="AK159" s="55">
        <v>-0.36154799999999998</v>
      </c>
      <c r="AL159" s="1">
        <v>479</v>
      </c>
      <c r="AM159" s="3">
        <v>152</v>
      </c>
      <c r="AN159" s="1">
        <v>0</v>
      </c>
      <c r="AO159" s="3">
        <v>51</v>
      </c>
      <c r="AP159" s="3">
        <v>15</v>
      </c>
      <c r="AQ159" s="3">
        <v>59</v>
      </c>
      <c r="AR159" s="3">
        <v>546</v>
      </c>
      <c r="AS159" s="3">
        <v>43</v>
      </c>
      <c r="AT159" s="3">
        <v>109</v>
      </c>
      <c r="AU159" s="3">
        <v>16</v>
      </c>
      <c r="AV159" s="3">
        <v>8</v>
      </c>
      <c r="AW159" s="3">
        <v>2</v>
      </c>
      <c r="AX159" s="3"/>
      <c r="AY159" s="3"/>
      <c r="AZ159" s="3"/>
      <c r="BA159" s="3"/>
      <c r="BB159" s="3"/>
      <c r="BC159" s="3"/>
      <c r="BD159" s="3"/>
      <c r="BE159" s="3"/>
      <c r="BF159" s="3"/>
      <c r="BH159" s="1" t="s">
        <v>271</v>
      </c>
      <c r="BI159" s="1" t="s">
        <v>688</v>
      </c>
    </row>
    <row r="160" spans="1:61">
      <c r="A160" s="1" t="s">
        <v>660</v>
      </c>
      <c r="B160" s="1">
        <v>2019</v>
      </c>
      <c r="C160" s="1">
        <v>3.0419999999999998</v>
      </c>
      <c r="D160" s="20">
        <v>598285</v>
      </c>
      <c r="E160" s="17">
        <v>2175000</v>
      </c>
      <c r="F160" s="1">
        <v>310</v>
      </c>
      <c r="G160" s="31">
        <v>181</v>
      </c>
      <c r="H160" s="38">
        <v>0.25396827</v>
      </c>
      <c r="I160" s="1">
        <v>149</v>
      </c>
      <c r="J160" s="1">
        <v>31</v>
      </c>
      <c r="K160" s="1">
        <v>103</v>
      </c>
      <c r="L160" s="1">
        <v>1084</v>
      </c>
      <c r="M160" s="1">
        <v>165</v>
      </c>
      <c r="N160" s="1">
        <v>291</v>
      </c>
      <c r="O160" s="1">
        <v>51</v>
      </c>
      <c r="P160" s="1">
        <v>14</v>
      </c>
      <c r="Q160" s="1">
        <v>-8</v>
      </c>
      <c r="R160" s="29">
        <f t="shared" si="46"/>
        <v>6.7</v>
      </c>
      <c r="S160" s="13">
        <f t="shared" si="47"/>
        <v>0</v>
      </c>
      <c r="T160" s="3">
        <v>69</v>
      </c>
      <c r="U160" s="31">
        <v>103</v>
      </c>
      <c r="V160" s="4">
        <v>0.22110552999999999</v>
      </c>
      <c r="W160" s="3">
        <v>34</v>
      </c>
      <c r="X160" s="3">
        <v>8</v>
      </c>
      <c r="Y160" s="3">
        <v>29</v>
      </c>
      <c r="Z160" s="3">
        <v>254</v>
      </c>
      <c r="AA160" s="3">
        <v>46</v>
      </c>
      <c r="AB160" s="3">
        <v>71</v>
      </c>
      <c r="AC160" s="3">
        <v>11</v>
      </c>
      <c r="AD160" s="3">
        <v>3</v>
      </c>
      <c r="AE160" s="3">
        <v>-3</v>
      </c>
      <c r="AF160" s="49">
        <f t="shared" si="58"/>
        <v>1.0017849999999999</v>
      </c>
      <c r="AG160" s="13">
        <f t="shared" si="48"/>
        <v>0</v>
      </c>
      <c r="AH160" s="54">
        <v>6.24</v>
      </c>
      <c r="AI160" s="15">
        <v>7.0980650000000001</v>
      </c>
      <c r="AJ160" s="15">
        <v>0.72</v>
      </c>
      <c r="AK160" s="55">
        <v>1.2835700000000001</v>
      </c>
      <c r="AL160" s="1">
        <v>310</v>
      </c>
      <c r="AM160" s="3">
        <v>69</v>
      </c>
      <c r="AN160" s="1">
        <v>103</v>
      </c>
      <c r="AO160" s="3">
        <v>34</v>
      </c>
      <c r="AP160" s="3">
        <v>8</v>
      </c>
      <c r="AQ160" s="3">
        <v>29</v>
      </c>
      <c r="AR160" s="3">
        <v>254</v>
      </c>
      <c r="AS160" s="3">
        <v>46</v>
      </c>
      <c r="AT160" s="3">
        <v>71</v>
      </c>
      <c r="AU160" s="3">
        <v>11</v>
      </c>
      <c r="AV160" s="3">
        <v>3</v>
      </c>
      <c r="AW160" s="3">
        <v>-3</v>
      </c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62">
      <c r="A161" s="1" t="s">
        <v>279</v>
      </c>
      <c r="B161" s="1">
        <v>2015</v>
      </c>
      <c r="C161" s="1">
        <v>3.1280000000000001</v>
      </c>
      <c r="D161" s="20">
        <v>532500</v>
      </c>
      <c r="E161" s="17">
        <v>2150000</v>
      </c>
      <c r="F161" s="1">
        <v>385</v>
      </c>
      <c r="G161" s="31">
        <v>0</v>
      </c>
      <c r="H161" s="38">
        <v>0.25764189999999998</v>
      </c>
      <c r="I161" s="1">
        <v>141</v>
      </c>
      <c r="J161" s="1">
        <v>21</v>
      </c>
      <c r="K161" s="1">
        <v>114</v>
      </c>
      <c r="L161" s="1">
        <v>1243</v>
      </c>
      <c r="M161" s="1">
        <v>74</v>
      </c>
      <c r="N161" s="1">
        <v>245</v>
      </c>
      <c r="O161" s="1">
        <v>75</v>
      </c>
      <c r="P161" s="1">
        <v>6</v>
      </c>
      <c r="Q161" s="1">
        <v>-13</v>
      </c>
      <c r="R161" s="29">
        <f t="shared" si="46"/>
        <v>3.6</v>
      </c>
      <c r="S161" s="13">
        <f t="shared" si="47"/>
        <v>0</v>
      </c>
      <c r="T161" s="3">
        <v>127</v>
      </c>
      <c r="U161" s="31">
        <v>0</v>
      </c>
      <c r="V161" s="4">
        <v>0.2616137</v>
      </c>
      <c r="W161" s="3">
        <v>48</v>
      </c>
      <c r="X161" s="3">
        <v>12</v>
      </c>
      <c r="Y161" s="3">
        <v>58</v>
      </c>
      <c r="Z161" s="3">
        <v>446</v>
      </c>
      <c r="AA161" s="3">
        <v>28</v>
      </c>
      <c r="AB161" s="3">
        <v>86</v>
      </c>
      <c r="AC161" s="3">
        <v>31</v>
      </c>
      <c r="AD161" s="3">
        <v>2</v>
      </c>
      <c r="AE161" s="3">
        <v>-3</v>
      </c>
      <c r="AF161" s="49">
        <f t="shared" si="58"/>
        <v>1.6749499999999999</v>
      </c>
      <c r="AG161" s="13">
        <f t="shared" si="48"/>
        <v>0</v>
      </c>
      <c r="AH161" s="54">
        <v>2.8</v>
      </c>
      <c r="AI161" s="15">
        <v>4.4480924999999996</v>
      </c>
      <c r="AJ161" s="15">
        <v>1.41</v>
      </c>
      <c r="AK161" s="55">
        <v>1.9399</v>
      </c>
      <c r="AL161" s="1">
        <v>385</v>
      </c>
      <c r="AM161" s="3">
        <v>127</v>
      </c>
      <c r="AN161" s="1">
        <v>0</v>
      </c>
      <c r="AO161" s="3">
        <v>48</v>
      </c>
      <c r="AP161" s="3">
        <v>12</v>
      </c>
      <c r="AQ161" s="3">
        <v>58</v>
      </c>
      <c r="AR161" s="3">
        <v>446</v>
      </c>
      <c r="AS161" s="3">
        <v>28</v>
      </c>
      <c r="AT161" s="3">
        <v>86</v>
      </c>
      <c r="AU161" s="3">
        <v>31</v>
      </c>
      <c r="AV161" s="3">
        <v>2</v>
      </c>
      <c r="AW161" s="3">
        <v>-3</v>
      </c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62">
      <c r="A162" s="1" t="s">
        <v>495</v>
      </c>
      <c r="B162" s="1">
        <v>2015</v>
      </c>
      <c r="C162" s="1">
        <v>3.036</v>
      </c>
      <c r="D162" s="20">
        <v>1443750</v>
      </c>
      <c r="E162" s="17">
        <v>2125000</v>
      </c>
      <c r="F162" s="1">
        <v>264</v>
      </c>
      <c r="G162" s="31">
        <v>183</v>
      </c>
      <c r="H162" s="38">
        <v>0.28690474999999999</v>
      </c>
      <c r="I162" s="1">
        <v>91</v>
      </c>
      <c r="J162" s="1">
        <v>6</v>
      </c>
      <c r="K162" s="1">
        <v>54</v>
      </c>
      <c r="L162" s="1">
        <v>919</v>
      </c>
      <c r="M162" s="1">
        <v>44</v>
      </c>
      <c r="N162" s="1">
        <v>122</v>
      </c>
      <c r="O162" s="1">
        <v>35</v>
      </c>
      <c r="P162" s="1">
        <v>17</v>
      </c>
      <c r="Q162" s="1">
        <v>5</v>
      </c>
      <c r="R162" s="29">
        <f t="shared" si="46"/>
        <v>3.8</v>
      </c>
      <c r="S162" s="13">
        <f t="shared" si="47"/>
        <v>1</v>
      </c>
      <c r="T162" s="3">
        <v>120</v>
      </c>
      <c r="U162" s="31">
        <v>0</v>
      </c>
      <c r="V162" s="4">
        <v>0.30048078</v>
      </c>
      <c r="W162" s="3">
        <v>44</v>
      </c>
      <c r="X162" s="3">
        <v>2</v>
      </c>
      <c r="Y162" s="3">
        <v>23</v>
      </c>
      <c r="Z162" s="3">
        <v>454</v>
      </c>
      <c r="AA162" s="3">
        <v>25</v>
      </c>
      <c r="AB162" s="3">
        <v>44</v>
      </c>
      <c r="AC162" s="3">
        <v>17</v>
      </c>
      <c r="AD162" s="3">
        <v>11</v>
      </c>
      <c r="AE162" s="3">
        <v>-5</v>
      </c>
      <c r="AF162" s="49">
        <f t="shared" si="58"/>
        <v>1.4269099999999999</v>
      </c>
      <c r="AG162" s="13">
        <f t="shared" si="48"/>
        <v>1</v>
      </c>
      <c r="AH162" s="54">
        <v>4.01</v>
      </c>
      <c r="AI162" s="15">
        <v>3.6305453999999999</v>
      </c>
      <c r="AJ162" s="15">
        <v>1.32</v>
      </c>
      <c r="AK162" s="55">
        <v>1.53382</v>
      </c>
      <c r="AL162" s="1">
        <v>264</v>
      </c>
      <c r="AM162" s="3">
        <v>120</v>
      </c>
      <c r="AN162" s="1">
        <v>0</v>
      </c>
      <c r="AO162" s="3">
        <v>44</v>
      </c>
      <c r="AP162" s="3">
        <v>2</v>
      </c>
      <c r="AQ162" s="3">
        <v>23</v>
      </c>
      <c r="AR162" s="3">
        <v>454</v>
      </c>
      <c r="AS162" s="3">
        <v>25</v>
      </c>
      <c r="AT162" s="3">
        <v>44</v>
      </c>
      <c r="AU162" s="3">
        <v>17</v>
      </c>
      <c r="AV162" s="3">
        <v>11</v>
      </c>
      <c r="AW162" s="3">
        <v>-5</v>
      </c>
      <c r="AX162" s="3"/>
      <c r="AY162" s="3"/>
      <c r="AZ162" s="3"/>
      <c r="BA162" s="3"/>
      <c r="BB162" s="3"/>
      <c r="BC162" s="3"/>
      <c r="BD162" s="3"/>
      <c r="BE162" s="3"/>
      <c r="BF162" s="3"/>
      <c r="BG162" s="2" t="s">
        <v>496</v>
      </c>
      <c r="BI162" s="1" t="s">
        <v>497</v>
      </c>
    </row>
    <row r="163" spans="1:62">
      <c r="A163" s="1" t="s">
        <v>50</v>
      </c>
      <c r="B163" s="1">
        <v>2013</v>
      </c>
      <c r="C163" s="1">
        <v>3.0470000000000002</v>
      </c>
      <c r="D163" s="20">
        <v>501250</v>
      </c>
      <c r="E163" s="17">
        <v>2115000</v>
      </c>
      <c r="F163" s="1">
        <v>238</v>
      </c>
      <c r="G163" s="31">
        <v>208</v>
      </c>
      <c r="H163" s="38">
        <v>0.26968974000000001</v>
      </c>
      <c r="I163" s="1">
        <v>93</v>
      </c>
      <c r="J163" s="1">
        <v>35</v>
      </c>
      <c r="K163" s="1">
        <v>126</v>
      </c>
      <c r="L163" s="1">
        <v>916</v>
      </c>
      <c r="M163" s="1">
        <v>67</v>
      </c>
      <c r="N163" s="1">
        <v>149</v>
      </c>
      <c r="O163" s="1">
        <v>40</v>
      </c>
      <c r="P163" s="1">
        <v>0</v>
      </c>
      <c r="Q163" s="1">
        <v>22</v>
      </c>
      <c r="R163" s="29">
        <f t="shared" si="46"/>
        <v>6.3</v>
      </c>
      <c r="S163" s="13">
        <f t="shared" si="47"/>
        <v>0</v>
      </c>
      <c r="T163" s="3">
        <v>78</v>
      </c>
      <c r="U163" s="31">
        <v>64</v>
      </c>
      <c r="V163" s="4">
        <v>0.27177699999999999</v>
      </c>
      <c r="W163" s="3">
        <v>29</v>
      </c>
      <c r="X163" s="3">
        <v>16</v>
      </c>
      <c r="Y163" s="3">
        <v>59</v>
      </c>
      <c r="Z163" s="3">
        <v>303</v>
      </c>
      <c r="AA163" s="3">
        <v>15</v>
      </c>
      <c r="AB163" s="3">
        <v>42</v>
      </c>
      <c r="AC163" s="3">
        <v>9</v>
      </c>
      <c r="AD163" s="3">
        <v>0</v>
      </c>
      <c r="AE163" s="3">
        <v>10</v>
      </c>
      <c r="AF163" s="49">
        <f t="shared" si="58"/>
        <v>2.2753300000000003</v>
      </c>
      <c r="AG163" s="13">
        <f t="shared" si="48"/>
        <v>0</v>
      </c>
      <c r="AH163" s="54">
        <v>5.19</v>
      </c>
      <c r="AI163" s="15">
        <v>7.367572</v>
      </c>
      <c r="AJ163" s="15">
        <v>2.54</v>
      </c>
      <c r="AK163" s="55">
        <v>2.0106600000000001</v>
      </c>
      <c r="AL163" s="1">
        <v>238</v>
      </c>
      <c r="AM163" s="3">
        <v>78</v>
      </c>
      <c r="AN163" s="1">
        <v>64</v>
      </c>
      <c r="AO163" s="3">
        <v>29</v>
      </c>
      <c r="AP163" s="3">
        <v>16</v>
      </c>
      <c r="AQ163" s="3">
        <v>59</v>
      </c>
      <c r="AR163" s="3">
        <v>303</v>
      </c>
      <c r="AS163" s="3">
        <v>15</v>
      </c>
      <c r="AT163" s="3">
        <v>42</v>
      </c>
      <c r="AU163" s="3">
        <v>9</v>
      </c>
      <c r="AV163" s="3">
        <v>0</v>
      </c>
      <c r="AW163" s="3">
        <v>10</v>
      </c>
      <c r="AX163" s="3"/>
      <c r="AY163" s="3"/>
      <c r="AZ163" s="3"/>
      <c r="BA163" s="3"/>
      <c r="BB163" s="3"/>
      <c r="BC163" s="3"/>
      <c r="BD163" s="3"/>
      <c r="BE163" s="3"/>
      <c r="BF163" s="3"/>
      <c r="BI163" s="1" t="s">
        <v>51</v>
      </c>
    </row>
    <row r="164" spans="1:62">
      <c r="A164" s="1" t="s">
        <v>812</v>
      </c>
      <c r="B164" s="1">
        <v>2020</v>
      </c>
      <c r="C164" s="1">
        <v>2.137</v>
      </c>
      <c r="D164" s="20">
        <v>592463</v>
      </c>
      <c r="E164" s="17">
        <v>2100000</v>
      </c>
      <c r="F164" s="1">
        <f>ROUND(AL164-AM164+(AM164/$BL$2),0)</f>
        <v>357</v>
      </c>
      <c r="G164" s="31">
        <v>0</v>
      </c>
      <c r="H164" s="38">
        <v>0.26797387</v>
      </c>
      <c r="I164" s="3">
        <f t="shared" ref="I164:Q164" si="59">AX164-AO164+W164</f>
        <v>152.2000702000702</v>
      </c>
      <c r="J164" s="3">
        <f t="shared" si="59"/>
        <v>43.200016200016201</v>
      </c>
      <c r="K164" s="3">
        <f t="shared" si="59"/>
        <v>120.30005130005131</v>
      </c>
      <c r="L164" s="3">
        <f t="shared" si="59"/>
        <v>1252.3006183006182</v>
      </c>
      <c r="M164" s="3">
        <f t="shared" si="59"/>
        <v>135.70008370008372</v>
      </c>
      <c r="N164" s="3">
        <f t="shared" si="59"/>
        <v>297.2001512001512</v>
      </c>
      <c r="O164" s="3">
        <f t="shared" si="59"/>
        <v>52.300024300024305</v>
      </c>
      <c r="P164" s="3">
        <f t="shared" si="59"/>
        <v>4</v>
      </c>
      <c r="Q164" s="3">
        <f t="shared" si="59"/>
        <v>-47.300024300024305</v>
      </c>
      <c r="R164" s="29">
        <f t="shared" si="46"/>
        <v>1.4</v>
      </c>
      <c r="S164" s="13">
        <f t="shared" si="47"/>
        <v>0</v>
      </c>
      <c r="T164" s="3">
        <v>56</v>
      </c>
      <c r="U164" s="70">
        <v>0</v>
      </c>
      <c r="V164" s="4">
        <v>0.24736843</v>
      </c>
      <c r="W164" s="3">
        <f t="shared" ref="W164:AE164" si="60">AO164/$BL$2</f>
        <v>70.200070200070201</v>
      </c>
      <c r="X164" s="3">
        <f t="shared" si="60"/>
        <v>16.200016200016201</v>
      </c>
      <c r="Y164" s="3">
        <f t="shared" si="60"/>
        <v>51.300051300051301</v>
      </c>
      <c r="Z164" s="3">
        <f t="shared" si="60"/>
        <v>618.30061830061834</v>
      </c>
      <c r="AA164" s="3">
        <f t="shared" si="60"/>
        <v>83.700083700083709</v>
      </c>
      <c r="AB164" s="3">
        <f t="shared" si="60"/>
        <v>151.2001512001512</v>
      </c>
      <c r="AC164" s="3">
        <f t="shared" si="60"/>
        <v>24.300024300024301</v>
      </c>
      <c r="AD164" s="3">
        <f t="shared" si="60"/>
        <v>0</v>
      </c>
      <c r="AE164" s="3">
        <f t="shared" si="60"/>
        <v>-24.300024300024301</v>
      </c>
      <c r="AF164" s="49">
        <f>AVERAGE(AJ164,AK164)/$BL$2</f>
        <v>0.76137106137106136</v>
      </c>
      <c r="AG164" s="13">
        <f t="shared" si="48"/>
        <v>0</v>
      </c>
      <c r="AH164" s="54">
        <v>0.41</v>
      </c>
      <c r="AI164" s="15">
        <v>2.3159752</v>
      </c>
      <c r="AJ164" s="15">
        <v>0.1</v>
      </c>
      <c r="AK164" s="55">
        <v>0.463978</v>
      </c>
      <c r="AL164" s="1">
        <v>262</v>
      </c>
      <c r="AM164" s="3">
        <v>56</v>
      </c>
      <c r="AN164" s="11">
        <v>0</v>
      </c>
      <c r="AO164" s="3">
        <v>26</v>
      </c>
      <c r="AP164" s="3">
        <v>6</v>
      </c>
      <c r="AQ164" s="3">
        <v>19</v>
      </c>
      <c r="AR164" s="3">
        <v>229</v>
      </c>
      <c r="AS164" s="3">
        <v>31</v>
      </c>
      <c r="AT164" s="3">
        <v>56</v>
      </c>
      <c r="AU164" s="3">
        <v>9</v>
      </c>
      <c r="AV164" s="3">
        <v>0</v>
      </c>
      <c r="AW164" s="3">
        <v>-9</v>
      </c>
      <c r="AX164" s="1">
        <v>108</v>
      </c>
      <c r="AY164" s="1">
        <v>33</v>
      </c>
      <c r="AZ164" s="1">
        <v>88</v>
      </c>
      <c r="BA164" s="1">
        <v>863</v>
      </c>
      <c r="BB164" s="1">
        <v>83</v>
      </c>
      <c r="BC164" s="1">
        <v>202</v>
      </c>
      <c r="BD164" s="1">
        <v>37</v>
      </c>
      <c r="BE164" s="1">
        <v>4</v>
      </c>
      <c r="BF164" s="1">
        <v>-32</v>
      </c>
    </row>
    <row r="165" spans="1:62">
      <c r="A165" s="1" t="s">
        <v>262</v>
      </c>
      <c r="B165" s="1">
        <v>2015</v>
      </c>
      <c r="C165" s="1">
        <v>2.1669999999999998</v>
      </c>
      <c r="D165" s="20">
        <v>523000</v>
      </c>
      <c r="E165" s="17">
        <v>2100000</v>
      </c>
      <c r="F165" s="1">
        <v>289</v>
      </c>
      <c r="G165" s="31">
        <v>158</v>
      </c>
      <c r="H165" s="38">
        <v>0.26377951999999999</v>
      </c>
      <c r="I165" s="1">
        <v>123</v>
      </c>
      <c r="J165" s="1">
        <v>27</v>
      </c>
      <c r="K165" s="1">
        <v>122</v>
      </c>
      <c r="L165" s="1">
        <v>1098</v>
      </c>
      <c r="M165" s="1">
        <v>62</v>
      </c>
      <c r="N165" s="1">
        <v>254</v>
      </c>
      <c r="O165" s="1">
        <v>32</v>
      </c>
      <c r="P165" s="1">
        <v>14</v>
      </c>
      <c r="Q165" s="1">
        <v>-17</v>
      </c>
      <c r="R165" s="29">
        <f t="shared" si="46"/>
        <v>-0.1</v>
      </c>
      <c r="S165" s="13">
        <f t="shared" si="47"/>
        <v>0</v>
      </c>
      <c r="T165" s="3">
        <v>148</v>
      </c>
      <c r="U165" s="31">
        <v>0</v>
      </c>
      <c r="V165" s="4">
        <v>0.25678119999999999</v>
      </c>
      <c r="W165" s="3">
        <v>66</v>
      </c>
      <c r="X165" s="3">
        <v>13</v>
      </c>
      <c r="Y165" s="3">
        <v>59</v>
      </c>
      <c r="Z165" s="3">
        <v>601</v>
      </c>
      <c r="AA165" s="3">
        <v>36</v>
      </c>
      <c r="AB165" s="3">
        <v>141</v>
      </c>
      <c r="AC165" s="3">
        <v>17</v>
      </c>
      <c r="AD165" s="3">
        <v>7</v>
      </c>
      <c r="AE165" s="3">
        <v>-5</v>
      </c>
      <c r="AF165" s="49">
        <f>AVERAGE(AJ165,AK165)</f>
        <v>2.0657499999999995E-2</v>
      </c>
      <c r="AG165" s="13">
        <f t="shared" si="48"/>
        <v>0</v>
      </c>
      <c r="AH165" s="54">
        <v>0.14999998</v>
      </c>
      <c r="AI165" s="15">
        <v>-0.34610950000000001</v>
      </c>
      <c r="AJ165" s="15">
        <v>0.35</v>
      </c>
      <c r="AK165" s="55">
        <v>-0.30868499999999999</v>
      </c>
      <c r="AL165" s="1">
        <v>289</v>
      </c>
      <c r="AM165" s="3">
        <v>148</v>
      </c>
      <c r="AN165" s="1">
        <v>0</v>
      </c>
      <c r="AO165" s="3">
        <v>66</v>
      </c>
      <c r="AP165" s="3">
        <v>13</v>
      </c>
      <c r="AQ165" s="3">
        <v>59</v>
      </c>
      <c r="AR165" s="3">
        <v>601</v>
      </c>
      <c r="AS165" s="3">
        <v>36</v>
      </c>
      <c r="AT165" s="3">
        <v>141</v>
      </c>
      <c r="AU165" s="3">
        <v>17</v>
      </c>
      <c r="AV165" s="3">
        <v>7</v>
      </c>
      <c r="AW165" s="3">
        <v>-5</v>
      </c>
      <c r="AX165" s="3"/>
      <c r="AY165" s="3"/>
      <c r="AZ165" s="3"/>
      <c r="BA165" s="3"/>
      <c r="BB165" s="3"/>
      <c r="BC165" s="3"/>
      <c r="BD165" s="3"/>
      <c r="BE165" s="3"/>
      <c r="BF165" s="3"/>
      <c r="BG165" s="2" t="s">
        <v>263</v>
      </c>
    </row>
    <row r="166" spans="1:62">
      <c r="A166" s="1" t="s">
        <v>805</v>
      </c>
      <c r="B166" s="1">
        <v>2020</v>
      </c>
      <c r="C166" s="1">
        <v>2.149</v>
      </c>
      <c r="D166" s="20">
        <v>588100</v>
      </c>
      <c r="E166" s="17">
        <v>2100000</v>
      </c>
      <c r="F166" s="1">
        <f>ROUND(AL166-AM166+(AM166/$BL$2),0)</f>
        <v>228</v>
      </c>
      <c r="G166" s="31">
        <v>157</v>
      </c>
      <c r="H166" s="38">
        <v>0.25763360000000002</v>
      </c>
      <c r="I166" s="3">
        <f t="shared" ref="I166:Q166" si="61">AX166-AO166+W166</f>
        <v>120.8000648000648</v>
      </c>
      <c r="J166" s="3">
        <f t="shared" si="61"/>
        <v>37.600021600021606</v>
      </c>
      <c r="K166" s="3">
        <f t="shared" si="61"/>
        <v>126.2000702000702</v>
      </c>
      <c r="L166" s="3">
        <f t="shared" si="61"/>
        <v>861.00043200043206</v>
      </c>
      <c r="M166" s="3">
        <f t="shared" si="61"/>
        <v>95.500067500067502</v>
      </c>
      <c r="N166" s="3">
        <f t="shared" si="61"/>
        <v>244.80011880011881</v>
      </c>
      <c r="O166" s="3">
        <f t="shared" si="61"/>
        <v>42.200016200016201</v>
      </c>
      <c r="P166" s="3">
        <f t="shared" si="61"/>
        <v>10.1000081000081</v>
      </c>
      <c r="Q166" s="3">
        <f t="shared" si="61"/>
        <v>-5.5999945999945995</v>
      </c>
      <c r="R166" s="29">
        <f t="shared" si="46"/>
        <v>1.3</v>
      </c>
      <c r="S166" s="13">
        <f t="shared" si="47"/>
        <v>0</v>
      </c>
      <c r="T166" s="3">
        <v>39</v>
      </c>
      <c r="U166" s="70">
        <v>0</v>
      </c>
      <c r="V166" s="4">
        <v>0.26717559000000002</v>
      </c>
      <c r="W166" s="3">
        <f t="shared" ref="W166:AE166" si="62">AO166/$BL$2</f>
        <v>64.800064800064803</v>
      </c>
      <c r="X166" s="3">
        <f t="shared" si="62"/>
        <v>21.600021600021602</v>
      </c>
      <c r="Y166" s="3">
        <f t="shared" si="62"/>
        <v>70.200070200070201</v>
      </c>
      <c r="Z166" s="3">
        <f t="shared" si="62"/>
        <v>432.000432000432</v>
      </c>
      <c r="AA166" s="3">
        <f t="shared" si="62"/>
        <v>67.500067500067502</v>
      </c>
      <c r="AB166" s="3">
        <f t="shared" si="62"/>
        <v>118.80011880011881</v>
      </c>
      <c r="AC166" s="3">
        <f t="shared" si="62"/>
        <v>16.200016200016201</v>
      </c>
      <c r="AD166" s="3">
        <f t="shared" si="62"/>
        <v>8.1000081000081003</v>
      </c>
      <c r="AE166" s="3">
        <f t="shared" si="62"/>
        <v>5.4000054000054005</v>
      </c>
      <c r="AF166" s="49">
        <f>AVERAGE(AJ166,AK166)/$BL$2</f>
        <v>4.0567000567000564</v>
      </c>
      <c r="AG166" s="13">
        <f t="shared" si="48"/>
        <v>0</v>
      </c>
      <c r="AH166" s="54">
        <v>1.51</v>
      </c>
      <c r="AI166" s="15">
        <v>1.0412539999999999</v>
      </c>
      <c r="AJ166" s="15">
        <v>1.67</v>
      </c>
      <c r="AK166" s="55">
        <v>1.3349599999999999</v>
      </c>
      <c r="AL166" s="1">
        <v>162</v>
      </c>
      <c r="AM166" s="3">
        <v>39</v>
      </c>
      <c r="AN166" s="11">
        <v>0</v>
      </c>
      <c r="AO166" s="3">
        <v>24</v>
      </c>
      <c r="AP166" s="3">
        <v>8</v>
      </c>
      <c r="AQ166" s="3">
        <v>26</v>
      </c>
      <c r="AR166" s="3">
        <v>160</v>
      </c>
      <c r="AS166" s="3">
        <v>25</v>
      </c>
      <c r="AT166" s="3">
        <v>44</v>
      </c>
      <c r="AU166" s="3">
        <v>6</v>
      </c>
      <c r="AV166" s="3">
        <v>3</v>
      </c>
      <c r="AW166" s="3">
        <v>2</v>
      </c>
      <c r="AX166" s="1">
        <v>80</v>
      </c>
      <c r="AY166" s="1">
        <v>24</v>
      </c>
      <c r="AZ166" s="1">
        <v>82</v>
      </c>
      <c r="BA166" s="1">
        <v>589</v>
      </c>
      <c r="BB166" s="1">
        <v>53</v>
      </c>
      <c r="BC166" s="1">
        <v>170</v>
      </c>
      <c r="BD166" s="1">
        <v>32</v>
      </c>
      <c r="BE166" s="1">
        <v>5</v>
      </c>
      <c r="BF166" s="1">
        <v>-9</v>
      </c>
      <c r="BG166" s="2" t="s">
        <v>806</v>
      </c>
    </row>
    <row r="167" spans="1:62">
      <c r="A167" s="1" t="s">
        <v>105</v>
      </c>
      <c r="B167" s="1">
        <v>2014</v>
      </c>
      <c r="C167" s="1">
        <v>3.0089999999999999</v>
      </c>
      <c r="D167" s="20">
        <v>530000</v>
      </c>
      <c r="E167" s="17">
        <v>2100000</v>
      </c>
      <c r="F167" s="1">
        <v>286</v>
      </c>
      <c r="G167" s="31">
        <v>56</v>
      </c>
      <c r="H167" s="38">
        <v>0.25649013999999998</v>
      </c>
      <c r="I167" s="1">
        <v>88</v>
      </c>
      <c r="J167" s="1">
        <v>27</v>
      </c>
      <c r="K167" s="1">
        <v>105</v>
      </c>
      <c r="L167" s="1">
        <v>1069</v>
      </c>
      <c r="M167" s="1">
        <v>78</v>
      </c>
      <c r="N167" s="1">
        <v>261</v>
      </c>
      <c r="O167" s="1">
        <v>57</v>
      </c>
      <c r="P167" s="1">
        <v>2</v>
      </c>
      <c r="Q167" s="1">
        <v>-11</v>
      </c>
      <c r="R167" s="29">
        <f t="shared" si="46"/>
        <v>4.4000000000000004</v>
      </c>
      <c r="S167" s="13">
        <f t="shared" si="47"/>
        <v>0</v>
      </c>
      <c r="T167" s="3">
        <v>110</v>
      </c>
      <c r="U167" s="31">
        <v>20</v>
      </c>
      <c r="V167" s="4">
        <v>0.23684210999999999</v>
      </c>
      <c r="W167" s="3">
        <v>28</v>
      </c>
      <c r="X167" s="3">
        <v>13</v>
      </c>
      <c r="Y167" s="3">
        <v>46</v>
      </c>
      <c r="Z167" s="3">
        <v>417</v>
      </c>
      <c r="AA167" s="3">
        <v>26</v>
      </c>
      <c r="AB167" s="3">
        <v>102</v>
      </c>
      <c r="AC167" s="3">
        <v>19</v>
      </c>
      <c r="AD167" s="3">
        <v>0</v>
      </c>
      <c r="AE167" s="3">
        <v>-9</v>
      </c>
      <c r="AF167" s="49">
        <f>AVERAGE(AJ167,AK167)</f>
        <v>0.90900000000000003</v>
      </c>
      <c r="AG167" s="13">
        <f t="shared" si="48"/>
        <v>0</v>
      </c>
      <c r="AH167" s="54">
        <v>6.55</v>
      </c>
      <c r="AI167" s="15">
        <v>2.2076039999999999</v>
      </c>
      <c r="AJ167" s="15">
        <v>1.32</v>
      </c>
      <c r="AK167" s="55">
        <v>0.498</v>
      </c>
      <c r="AL167" s="1">
        <v>286</v>
      </c>
      <c r="AM167" s="3">
        <v>110</v>
      </c>
      <c r="AN167" s="1">
        <v>20</v>
      </c>
      <c r="AO167" s="3">
        <v>28</v>
      </c>
      <c r="AP167" s="3">
        <v>13</v>
      </c>
      <c r="AQ167" s="3">
        <v>46</v>
      </c>
      <c r="AR167" s="3">
        <v>417</v>
      </c>
      <c r="AS167" s="3">
        <v>26</v>
      </c>
      <c r="AT167" s="3">
        <v>102</v>
      </c>
      <c r="AU167" s="3">
        <v>19</v>
      </c>
      <c r="AV167" s="3">
        <v>0</v>
      </c>
      <c r="AW167" s="3">
        <v>-9</v>
      </c>
      <c r="AX167" s="3"/>
      <c r="AY167" s="3"/>
      <c r="AZ167" s="3"/>
      <c r="BA167" s="3"/>
      <c r="BB167" s="3"/>
      <c r="BC167" s="3"/>
      <c r="BD167" s="3"/>
      <c r="BE167" s="3"/>
      <c r="BF167" s="3"/>
      <c r="BG167" s="2" t="s">
        <v>91</v>
      </c>
      <c r="BH167" s="1" t="s">
        <v>106</v>
      </c>
    </row>
    <row r="168" spans="1:62">
      <c r="A168" s="1" t="s">
        <v>760</v>
      </c>
      <c r="B168" s="1">
        <v>2020</v>
      </c>
      <c r="C168" s="1">
        <v>2.1619999999999999</v>
      </c>
      <c r="D168" s="20">
        <v>572500</v>
      </c>
      <c r="E168" s="17">
        <v>2100000</v>
      </c>
      <c r="F168" s="1">
        <f>ROUND(AL168-AM168+(AM168/$BL$2),0)</f>
        <v>239</v>
      </c>
      <c r="G168" s="31">
        <v>159</v>
      </c>
      <c r="H168" s="38">
        <v>0.25150602999999999</v>
      </c>
      <c r="I168" s="3">
        <f t="shared" ref="I168:Q169" si="63">AX168-AO168+W168</f>
        <v>119.8000648000648</v>
      </c>
      <c r="J168" s="3">
        <f t="shared" si="63"/>
        <v>50.700029700029702</v>
      </c>
      <c r="K168" s="3">
        <f t="shared" si="63"/>
        <v>153.40008640008642</v>
      </c>
      <c r="L168" s="3">
        <f t="shared" si="63"/>
        <v>989.50044550044549</v>
      </c>
      <c r="M168" s="3">
        <f t="shared" si="63"/>
        <v>52.000027000027004</v>
      </c>
      <c r="N168" s="3">
        <f t="shared" si="63"/>
        <v>182.5000675000675</v>
      </c>
      <c r="O168" s="3">
        <f t="shared" si="63"/>
        <v>63.1000351000351</v>
      </c>
      <c r="P168" s="3">
        <f t="shared" si="63"/>
        <v>2</v>
      </c>
      <c r="Q168" s="3">
        <f t="shared" si="63"/>
        <v>21.600021600021602</v>
      </c>
      <c r="R168" s="29">
        <f t="shared" si="46"/>
        <v>1.9</v>
      </c>
      <c r="S168" s="13">
        <f t="shared" si="47"/>
        <v>0</v>
      </c>
      <c r="T168" s="3">
        <v>37</v>
      </c>
      <c r="U168" s="31">
        <v>23</v>
      </c>
      <c r="V168" s="4">
        <v>0.26143791999999999</v>
      </c>
      <c r="W168" s="3">
        <f t="shared" ref="W168:AE169" si="64">AO168/$BL$2</f>
        <v>64.800064800064803</v>
      </c>
      <c r="X168" s="3">
        <f t="shared" si="64"/>
        <v>29.700029700029702</v>
      </c>
      <c r="Y168" s="3">
        <f t="shared" si="64"/>
        <v>86.400086400086408</v>
      </c>
      <c r="Z168" s="3">
        <f t="shared" si="64"/>
        <v>445.50044550044555</v>
      </c>
      <c r="AA168" s="3">
        <f t="shared" si="64"/>
        <v>27.000027000027</v>
      </c>
      <c r="AB168" s="3">
        <f t="shared" si="64"/>
        <v>67.500067500067502</v>
      </c>
      <c r="AC168" s="3">
        <f t="shared" si="64"/>
        <v>35.1000351000351</v>
      </c>
      <c r="AD168" s="3">
        <f t="shared" si="64"/>
        <v>0</v>
      </c>
      <c r="AE168" s="3">
        <f t="shared" si="64"/>
        <v>21.600021600021602</v>
      </c>
      <c r="AF168" s="49">
        <f>AVERAGE(AJ168,AK168)/$BL$2</f>
        <v>3.441831141831142</v>
      </c>
      <c r="AG168" s="13">
        <f t="shared" si="48"/>
        <v>0</v>
      </c>
      <c r="AH168" s="54">
        <v>2.5</v>
      </c>
      <c r="AI168" s="15">
        <v>1.367739</v>
      </c>
      <c r="AJ168" s="15">
        <v>1.66</v>
      </c>
      <c r="AK168" s="55">
        <v>0.88950200000000001</v>
      </c>
      <c r="AL168" s="1">
        <v>176</v>
      </c>
      <c r="AM168" s="3">
        <v>37</v>
      </c>
      <c r="AN168" s="1">
        <v>23</v>
      </c>
      <c r="AO168" s="3">
        <v>24</v>
      </c>
      <c r="AP168" s="3">
        <v>11</v>
      </c>
      <c r="AQ168" s="3">
        <v>32</v>
      </c>
      <c r="AR168" s="3">
        <v>165</v>
      </c>
      <c r="AS168" s="3">
        <v>10</v>
      </c>
      <c r="AT168" s="3">
        <v>25</v>
      </c>
      <c r="AU168" s="3">
        <v>13</v>
      </c>
      <c r="AV168" s="3">
        <v>0</v>
      </c>
      <c r="AW168" s="3">
        <v>8</v>
      </c>
      <c r="AX168" s="1">
        <v>79</v>
      </c>
      <c r="AY168" s="1">
        <v>32</v>
      </c>
      <c r="AZ168" s="1">
        <v>99</v>
      </c>
      <c r="BA168" s="1">
        <v>709</v>
      </c>
      <c r="BB168" s="1">
        <v>35</v>
      </c>
      <c r="BC168" s="1">
        <v>140</v>
      </c>
      <c r="BD168" s="1">
        <v>41</v>
      </c>
      <c r="BE168" s="1">
        <v>2</v>
      </c>
      <c r="BF168" s="1">
        <v>8</v>
      </c>
      <c r="BG168" s="2" t="s">
        <v>761</v>
      </c>
    </row>
    <row r="169" spans="1:62">
      <c r="A169" s="1" t="s">
        <v>598</v>
      </c>
      <c r="B169" s="1">
        <v>2020</v>
      </c>
      <c r="C169" s="1">
        <v>3.0310000000000001</v>
      </c>
      <c r="D169" s="20">
        <v>698200</v>
      </c>
      <c r="E169" s="17">
        <v>2100000</v>
      </c>
      <c r="F169" s="1">
        <f>ROUND(AL169-AM169+(AM169/$BL$2),0)</f>
        <v>370</v>
      </c>
      <c r="G169" s="31">
        <v>50</v>
      </c>
      <c r="H169" s="38">
        <v>0.23416507</v>
      </c>
      <c r="I169" s="3">
        <f t="shared" si="63"/>
        <v>157.50004050004051</v>
      </c>
      <c r="J169" s="3">
        <f t="shared" si="63"/>
        <v>41.500013500013502</v>
      </c>
      <c r="K169" s="3">
        <f t="shared" si="63"/>
        <v>152.00005400005401</v>
      </c>
      <c r="L169" s="3">
        <f t="shared" si="63"/>
        <v>1465.3004833004834</v>
      </c>
      <c r="M169" s="3">
        <f t="shared" si="63"/>
        <v>137.60004860004861</v>
      </c>
      <c r="N169" s="3">
        <f t="shared" si="63"/>
        <v>466.30018630018628</v>
      </c>
      <c r="O169" s="3">
        <f t="shared" si="63"/>
        <v>74.900018900018893</v>
      </c>
      <c r="P169" s="3">
        <f t="shared" si="63"/>
        <v>42.9000189000189</v>
      </c>
      <c r="Q169" s="3">
        <f t="shared" si="63"/>
        <v>-4.5999945999945995</v>
      </c>
      <c r="R169" s="29">
        <f t="shared" si="46"/>
        <v>2.8</v>
      </c>
      <c r="S169" s="13">
        <f t="shared" si="47"/>
        <v>0</v>
      </c>
      <c r="T169" s="3">
        <v>43</v>
      </c>
      <c r="U169" s="31">
        <v>13</v>
      </c>
      <c r="V169" s="4">
        <v>0.18354430999999999</v>
      </c>
      <c r="W169" s="3">
        <f t="shared" si="64"/>
        <v>40.500040500040505</v>
      </c>
      <c r="X169" s="3">
        <f t="shared" si="64"/>
        <v>13.5000135000135</v>
      </c>
      <c r="Y169" s="3">
        <f t="shared" si="64"/>
        <v>54.000054000054</v>
      </c>
      <c r="Z169" s="3">
        <f t="shared" si="64"/>
        <v>483.30048330048334</v>
      </c>
      <c r="AA169" s="3">
        <f t="shared" si="64"/>
        <v>48.600048600048602</v>
      </c>
      <c r="AB169" s="3">
        <f t="shared" si="64"/>
        <v>186.30018630018631</v>
      </c>
      <c r="AC169" s="3">
        <f t="shared" si="64"/>
        <v>18.9000189000189</v>
      </c>
      <c r="AD169" s="3">
        <f t="shared" si="64"/>
        <v>18.9000189000189</v>
      </c>
      <c r="AE169" s="3">
        <f t="shared" si="64"/>
        <v>5.4000054000054005</v>
      </c>
      <c r="AF169" s="49">
        <f>AVERAGE(AJ169,AK169)/$BL$2</f>
        <v>0.46605151605151601</v>
      </c>
      <c r="AG169" s="13">
        <f t="shared" si="48"/>
        <v>0</v>
      </c>
      <c r="AH169" s="54">
        <v>2.6399998999999998</v>
      </c>
      <c r="AI169" s="15">
        <v>2.9468749999999999</v>
      </c>
      <c r="AJ169" s="15">
        <v>0.03</v>
      </c>
      <c r="AK169" s="55">
        <v>0.31522299999999998</v>
      </c>
      <c r="AL169" s="1">
        <v>297</v>
      </c>
      <c r="AM169" s="3">
        <v>43</v>
      </c>
      <c r="AN169" s="1">
        <v>13</v>
      </c>
      <c r="AO169" s="3">
        <v>15</v>
      </c>
      <c r="AP169" s="3">
        <v>5</v>
      </c>
      <c r="AQ169" s="3">
        <v>20</v>
      </c>
      <c r="AR169" s="3">
        <v>179</v>
      </c>
      <c r="AS169" s="3">
        <v>18</v>
      </c>
      <c r="AT169" s="3">
        <v>69</v>
      </c>
      <c r="AU169" s="3">
        <v>7</v>
      </c>
      <c r="AV169" s="3">
        <v>7</v>
      </c>
      <c r="AW169" s="3">
        <v>2</v>
      </c>
      <c r="AX169" s="1">
        <v>132</v>
      </c>
      <c r="AY169" s="1">
        <v>33</v>
      </c>
      <c r="AZ169" s="1">
        <v>118</v>
      </c>
      <c r="BA169" s="1">
        <v>1161</v>
      </c>
      <c r="BB169" s="1">
        <v>107</v>
      </c>
      <c r="BC169" s="1">
        <v>349</v>
      </c>
      <c r="BD169" s="1">
        <v>63</v>
      </c>
      <c r="BE169" s="1">
        <v>31</v>
      </c>
      <c r="BF169" s="1">
        <v>-8</v>
      </c>
      <c r="BG169" s="2" t="s">
        <v>599</v>
      </c>
      <c r="BH169" s="1" t="s">
        <v>270</v>
      </c>
    </row>
    <row r="170" spans="1:62">
      <c r="A170" s="11" t="s">
        <v>112</v>
      </c>
      <c r="B170" s="11">
        <v>2012</v>
      </c>
      <c r="C170" s="11">
        <v>3.1389999999999998</v>
      </c>
      <c r="D170" s="21">
        <v>495000</v>
      </c>
      <c r="E170" s="18">
        <v>2075000</v>
      </c>
      <c r="F170" s="1">
        <v>271</v>
      </c>
      <c r="G170" s="61">
        <v>312</v>
      </c>
      <c r="H170" s="39">
        <v>0.28045976</v>
      </c>
      <c r="I170" s="11">
        <v>137</v>
      </c>
      <c r="J170" s="11">
        <v>13</v>
      </c>
      <c r="K170" s="11">
        <v>86</v>
      </c>
      <c r="L170" s="11">
        <v>973</v>
      </c>
      <c r="M170" s="11">
        <v>76</v>
      </c>
      <c r="N170" s="11">
        <v>189</v>
      </c>
      <c r="O170" s="11">
        <v>52</v>
      </c>
      <c r="P170" s="11">
        <v>42</v>
      </c>
      <c r="Q170" s="11">
        <v>3</v>
      </c>
      <c r="R170" s="29">
        <f t="shared" si="46"/>
        <v>5.0999999999999996</v>
      </c>
      <c r="S170" s="13">
        <f t="shared" si="47"/>
        <v>0</v>
      </c>
      <c r="T170" s="3">
        <v>131</v>
      </c>
      <c r="U170" s="31">
        <v>15</v>
      </c>
      <c r="V170" s="14">
        <v>0.28053435999999998</v>
      </c>
      <c r="W170" s="13">
        <v>81</v>
      </c>
      <c r="X170" s="13">
        <v>9</v>
      </c>
      <c r="Y170" s="13">
        <v>50</v>
      </c>
      <c r="Z170" s="13">
        <v>585</v>
      </c>
      <c r="AA170" s="13">
        <v>47</v>
      </c>
      <c r="AB170" s="13">
        <v>109</v>
      </c>
      <c r="AC170" s="13">
        <v>29</v>
      </c>
      <c r="AD170" s="13">
        <v>26</v>
      </c>
      <c r="AE170" s="13">
        <v>-6</v>
      </c>
      <c r="AF170" s="49">
        <f>AVERAGE(AJ170,AK170)</f>
        <v>2.4303699999999999</v>
      </c>
      <c r="AG170" s="13">
        <f t="shared" si="48"/>
        <v>0</v>
      </c>
      <c r="AH170" s="54">
        <v>5.25</v>
      </c>
      <c r="AI170" s="15">
        <v>4.9274076999999998</v>
      </c>
      <c r="AJ170" s="15">
        <v>2.33</v>
      </c>
      <c r="AK170" s="55">
        <v>2.5307400000000002</v>
      </c>
      <c r="AL170" s="1">
        <v>271</v>
      </c>
      <c r="AM170" s="3">
        <v>131</v>
      </c>
      <c r="AN170" s="1">
        <v>15</v>
      </c>
      <c r="AO170" s="13">
        <v>81</v>
      </c>
      <c r="AP170" s="13">
        <v>9</v>
      </c>
      <c r="AQ170" s="13">
        <v>50</v>
      </c>
      <c r="AR170" s="13">
        <v>585</v>
      </c>
      <c r="AS170" s="13">
        <v>47</v>
      </c>
      <c r="AT170" s="13">
        <v>109</v>
      </c>
      <c r="AU170" s="13">
        <v>29</v>
      </c>
      <c r="AV170" s="13">
        <v>26</v>
      </c>
      <c r="AW170" s="13">
        <v>-6</v>
      </c>
      <c r="AX170" s="13"/>
      <c r="AY170" s="13"/>
      <c r="AZ170" s="13"/>
      <c r="BA170" s="13"/>
      <c r="BB170" s="13"/>
      <c r="BC170" s="13"/>
      <c r="BD170" s="13"/>
      <c r="BE170" s="13"/>
      <c r="BF170" s="13"/>
      <c r="BG170" s="12"/>
      <c r="BH170" s="12"/>
      <c r="BI170" s="12"/>
      <c r="BJ170" s="12"/>
    </row>
    <row r="171" spans="1:62">
      <c r="A171" s="1" t="s">
        <v>288</v>
      </c>
      <c r="B171" s="1">
        <v>2015</v>
      </c>
      <c r="C171" s="1">
        <v>3.0950000000000002</v>
      </c>
      <c r="D171" s="20">
        <v>538000</v>
      </c>
      <c r="E171" s="17">
        <v>2075000</v>
      </c>
      <c r="F171" s="1">
        <v>410</v>
      </c>
      <c r="G171" s="31">
        <v>34</v>
      </c>
      <c r="H171" s="38">
        <v>0.25714287000000002</v>
      </c>
      <c r="I171" s="1">
        <v>130</v>
      </c>
      <c r="J171" s="1">
        <v>24</v>
      </c>
      <c r="K171" s="1">
        <v>121</v>
      </c>
      <c r="L171" s="1">
        <v>1418</v>
      </c>
      <c r="M171" s="1">
        <v>88</v>
      </c>
      <c r="N171" s="1">
        <v>238</v>
      </c>
      <c r="O171" s="1">
        <v>75</v>
      </c>
      <c r="P171" s="1">
        <v>10</v>
      </c>
      <c r="Q171" s="1">
        <v>0</v>
      </c>
      <c r="R171" s="29">
        <f t="shared" si="46"/>
        <v>4.0999999999999996</v>
      </c>
      <c r="S171" s="13">
        <f t="shared" si="47"/>
        <v>0</v>
      </c>
      <c r="T171" s="3">
        <v>116</v>
      </c>
      <c r="U171" s="31">
        <v>34</v>
      </c>
      <c r="V171" s="4">
        <v>0.24365481999999999</v>
      </c>
      <c r="W171" s="3">
        <v>34</v>
      </c>
      <c r="X171" s="3">
        <v>3</v>
      </c>
      <c r="Y171" s="3">
        <v>34</v>
      </c>
      <c r="Z171" s="3">
        <v>430</v>
      </c>
      <c r="AA171" s="3">
        <v>27</v>
      </c>
      <c r="AB171" s="3">
        <v>73</v>
      </c>
      <c r="AC171" s="3">
        <v>21</v>
      </c>
      <c r="AD171" s="3">
        <v>3</v>
      </c>
      <c r="AE171" s="3">
        <v>1</v>
      </c>
      <c r="AF171" s="49">
        <f>AVERAGE(AJ171,AK171)</f>
        <v>0.43091449999999998</v>
      </c>
      <c r="AG171" s="13">
        <f t="shared" si="48"/>
        <v>0</v>
      </c>
      <c r="AH171" s="54">
        <v>4.3499999999999996</v>
      </c>
      <c r="AI171" s="15">
        <v>3.8000980000000002</v>
      </c>
      <c r="AJ171" s="15">
        <v>0.44</v>
      </c>
      <c r="AK171" s="55">
        <v>0.42182900000000001</v>
      </c>
      <c r="AL171" s="1">
        <v>410</v>
      </c>
      <c r="AM171" s="3">
        <v>116</v>
      </c>
      <c r="AN171" s="1">
        <v>34</v>
      </c>
      <c r="AO171" s="3">
        <v>34</v>
      </c>
      <c r="AP171" s="3">
        <v>3</v>
      </c>
      <c r="AQ171" s="3">
        <v>34</v>
      </c>
      <c r="AR171" s="3">
        <v>430</v>
      </c>
      <c r="AS171" s="3">
        <v>27</v>
      </c>
      <c r="AT171" s="3">
        <v>73</v>
      </c>
      <c r="AU171" s="3">
        <v>21</v>
      </c>
      <c r="AV171" s="3">
        <v>3</v>
      </c>
      <c r="AW171" s="3">
        <v>1</v>
      </c>
      <c r="AX171" s="3"/>
      <c r="AY171" s="3"/>
      <c r="AZ171" s="3"/>
      <c r="BA171" s="3"/>
      <c r="BB171" s="3"/>
      <c r="BC171" s="3"/>
      <c r="BD171" s="3"/>
      <c r="BE171" s="3"/>
      <c r="BF171" s="3"/>
      <c r="BG171" s="2" t="s">
        <v>289</v>
      </c>
      <c r="BH171" s="1" t="s">
        <v>290</v>
      </c>
    </row>
    <row r="172" spans="1:62">
      <c r="A172" s="1" t="s">
        <v>661</v>
      </c>
      <c r="B172" s="1">
        <v>2018</v>
      </c>
      <c r="C172" s="1">
        <v>2.1659999999999999</v>
      </c>
      <c r="D172" s="20">
        <v>553100</v>
      </c>
      <c r="E172" s="17">
        <v>2060000</v>
      </c>
      <c r="F172" s="1">
        <v>275</v>
      </c>
      <c r="G172" s="31">
        <v>66</v>
      </c>
      <c r="H172" s="38">
        <v>0.21034078</v>
      </c>
      <c r="I172" s="1">
        <v>80</v>
      </c>
      <c r="J172" s="1">
        <v>35</v>
      </c>
      <c r="K172" s="1">
        <v>104</v>
      </c>
      <c r="L172" s="1">
        <v>921</v>
      </c>
      <c r="M172" s="1">
        <v>52</v>
      </c>
      <c r="N172" s="1">
        <v>257</v>
      </c>
      <c r="O172" s="1">
        <v>34</v>
      </c>
      <c r="P172" s="1">
        <v>7</v>
      </c>
      <c r="Q172" s="1">
        <v>35</v>
      </c>
      <c r="R172" s="29">
        <f t="shared" si="46"/>
        <v>2.9</v>
      </c>
      <c r="S172" s="13">
        <f t="shared" si="47"/>
        <v>0</v>
      </c>
      <c r="T172" s="3">
        <v>91</v>
      </c>
      <c r="U172" s="31">
        <v>54</v>
      </c>
      <c r="V172" s="4">
        <v>0.23102310000000001</v>
      </c>
      <c r="W172" s="3">
        <v>29</v>
      </c>
      <c r="X172" s="3">
        <v>14</v>
      </c>
      <c r="Y172" s="3">
        <v>37</v>
      </c>
      <c r="Z172" s="3">
        <v>326</v>
      </c>
      <c r="AA172" s="3">
        <v>21</v>
      </c>
      <c r="AB172" s="3">
        <v>90</v>
      </c>
      <c r="AC172" s="3">
        <v>14</v>
      </c>
      <c r="AD172" s="3">
        <v>3</v>
      </c>
      <c r="AE172" s="3">
        <v>10</v>
      </c>
      <c r="AF172" s="49">
        <f>AVERAGE(AJ172,AK172)</f>
        <v>1.7535799999999999</v>
      </c>
      <c r="AG172" s="13">
        <f t="shared" si="48"/>
        <v>0</v>
      </c>
      <c r="AH172" s="54">
        <v>1.3900001</v>
      </c>
      <c r="AI172" s="15">
        <v>4.3212719999999996</v>
      </c>
      <c r="AJ172" s="15">
        <v>1.21</v>
      </c>
      <c r="AK172" s="55">
        <v>2.2971599999999999</v>
      </c>
      <c r="AL172" s="1">
        <v>275</v>
      </c>
      <c r="AM172" s="3">
        <v>91</v>
      </c>
      <c r="AN172" s="1">
        <v>54</v>
      </c>
      <c r="AO172" s="3">
        <v>29</v>
      </c>
      <c r="AP172" s="3">
        <v>14</v>
      </c>
      <c r="AQ172" s="3">
        <v>37</v>
      </c>
      <c r="AR172" s="3">
        <v>326</v>
      </c>
      <c r="AS172" s="3">
        <v>21</v>
      </c>
      <c r="AT172" s="3">
        <v>90</v>
      </c>
      <c r="AU172" s="3">
        <v>14</v>
      </c>
      <c r="AV172" s="3">
        <v>3</v>
      </c>
      <c r="AW172" s="3">
        <v>10</v>
      </c>
      <c r="AX172" s="3"/>
      <c r="AY172" s="3"/>
      <c r="AZ172" s="3"/>
      <c r="BA172" s="3"/>
      <c r="BB172" s="3"/>
      <c r="BC172" s="3"/>
      <c r="BD172" s="3"/>
      <c r="BE172" s="3"/>
      <c r="BF172" s="3"/>
      <c r="BG172" s="2" t="s">
        <v>662</v>
      </c>
      <c r="BH172" s="1" t="s">
        <v>663</v>
      </c>
    </row>
    <row r="173" spans="1:62">
      <c r="A173" s="1" t="s">
        <v>560</v>
      </c>
      <c r="B173" s="1">
        <v>2018</v>
      </c>
      <c r="C173" s="1">
        <v>3.0920000000000001</v>
      </c>
      <c r="D173" s="20">
        <v>555000</v>
      </c>
      <c r="E173" s="17">
        <v>2050000</v>
      </c>
      <c r="F173" s="1">
        <v>319</v>
      </c>
      <c r="G173" s="31">
        <v>147</v>
      </c>
      <c r="H173" s="38">
        <v>0.23921569000000001</v>
      </c>
      <c r="I173" s="1">
        <v>141</v>
      </c>
      <c r="J173" s="1">
        <v>41</v>
      </c>
      <c r="K173" s="1">
        <v>142</v>
      </c>
      <c r="L173" s="1">
        <v>1127</v>
      </c>
      <c r="M173" s="1">
        <v>74</v>
      </c>
      <c r="N173" s="1">
        <v>260</v>
      </c>
      <c r="O173" s="1">
        <v>57</v>
      </c>
      <c r="P173" s="1">
        <v>10</v>
      </c>
      <c r="Q173" s="1">
        <v>-12</v>
      </c>
      <c r="R173" s="29">
        <f t="shared" si="46"/>
        <v>2</v>
      </c>
      <c r="S173" s="13">
        <f t="shared" si="47"/>
        <v>0</v>
      </c>
      <c r="T173" s="3">
        <v>122</v>
      </c>
      <c r="U173" s="31">
        <v>0</v>
      </c>
      <c r="V173" s="4">
        <v>0.24931507</v>
      </c>
      <c r="W173" s="3">
        <v>60</v>
      </c>
      <c r="X173" s="3">
        <v>17</v>
      </c>
      <c r="Y173" s="3">
        <v>52</v>
      </c>
      <c r="Z173" s="3">
        <v>411</v>
      </c>
      <c r="AA173" s="3">
        <v>34</v>
      </c>
      <c r="AB173" s="3">
        <v>88</v>
      </c>
      <c r="AC173" s="3">
        <v>22</v>
      </c>
      <c r="AD173" s="3">
        <v>1</v>
      </c>
      <c r="AE173" s="3">
        <v>-3</v>
      </c>
      <c r="AF173" s="49">
        <f>AVERAGE(AJ173,AK173)</f>
        <v>1.9272149999999999</v>
      </c>
      <c r="AG173" s="13">
        <f t="shared" si="48"/>
        <v>0</v>
      </c>
      <c r="AH173" s="54">
        <v>1.8</v>
      </c>
      <c r="AI173" s="15">
        <v>2.2638129999999999</v>
      </c>
      <c r="AJ173" s="15">
        <v>1.77</v>
      </c>
      <c r="AK173" s="55">
        <v>2.0844299999999998</v>
      </c>
      <c r="AL173" s="1">
        <v>319</v>
      </c>
      <c r="AM173" s="3">
        <v>122</v>
      </c>
      <c r="AN173" s="1">
        <v>0</v>
      </c>
      <c r="AO173" s="3">
        <v>60</v>
      </c>
      <c r="AP173" s="3">
        <v>17</v>
      </c>
      <c r="AQ173" s="3">
        <v>52</v>
      </c>
      <c r="AR173" s="3">
        <v>411</v>
      </c>
      <c r="AS173" s="3">
        <v>34</v>
      </c>
      <c r="AT173" s="3">
        <v>88</v>
      </c>
      <c r="AU173" s="3">
        <v>22</v>
      </c>
      <c r="AV173" s="3">
        <v>1</v>
      </c>
      <c r="AW173" s="3">
        <v>-3</v>
      </c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62">
      <c r="A174" s="1" t="s">
        <v>534</v>
      </c>
      <c r="B174" s="1">
        <v>2017</v>
      </c>
      <c r="C174" s="1">
        <v>3.089</v>
      </c>
      <c r="D174" s="20">
        <v>565000</v>
      </c>
      <c r="E174" s="17">
        <v>2050000</v>
      </c>
      <c r="F174" s="1">
        <v>296</v>
      </c>
      <c r="G174" s="31">
        <v>0</v>
      </c>
      <c r="H174" s="38">
        <v>0.23369037000000001</v>
      </c>
      <c r="I174" s="1">
        <v>100</v>
      </c>
      <c r="J174" s="1">
        <v>39</v>
      </c>
      <c r="K174" s="1">
        <v>124</v>
      </c>
      <c r="L174" s="1">
        <v>1127</v>
      </c>
      <c r="M174" s="1">
        <v>87</v>
      </c>
      <c r="N174" s="1">
        <v>323</v>
      </c>
      <c r="O174" s="1">
        <v>57</v>
      </c>
      <c r="P174" s="1">
        <v>2</v>
      </c>
      <c r="Q174" s="1">
        <v>-16</v>
      </c>
      <c r="R174" s="29">
        <f t="shared" si="46"/>
        <v>1.9</v>
      </c>
      <c r="S174" s="13">
        <f t="shared" si="47"/>
        <v>0</v>
      </c>
      <c r="T174" s="3">
        <v>88</v>
      </c>
      <c r="U174" s="31">
        <v>0</v>
      </c>
      <c r="V174" s="4">
        <v>0.21694915000000001</v>
      </c>
      <c r="W174" s="3">
        <v>35</v>
      </c>
      <c r="X174" s="3">
        <v>14</v>
      </c>
      <c r="Y174" s="3">
        <v>34</v>
      </c>
      <c r="Z174" s="3">
        <v>331</v>
      </c>
      <c r="AA174" s="3">
        <v>34</v>
      </c>
      <c r="AB174" s="3">
        <v>114</v>
      </c>
      <c r="AC174" s="3">
        <v>17</v>
      </c>
      <c r="AD174" s="3">
        <v>1</v>
      </c>
      <c r="AE174" s="3">
        <v>-9</v>
      </c>
      <c r="AF174" s="49">
        <f>AVERAGE(AJ174,AK174)</f>
        <v>0.25057200000000002</v>
      </c>
      <c r="AG174" s="13">
        <f t="shared" si="48"/>
        <v>0</v>
      </c>
      <c r="AH174" s="54">
        <v>2.9099998</v>
      </c>
      <c r="AI174" s="15">
        <v>0.98207500000000003</v>
      </c>
      <c r="AJ174" s="15">
        <v>0.99</v>
      </c>
      <c r="AK174" s="55">
        <v>-0.48885600000000001</v>
      </c>
      <c r="AL174" s="1">
        <v>296</v>
      </c>
      <c r="AM174" s="3">
        <v>88</v>
      </c>
      <c r="AN174" s="1">
        <v>0</v>
      </c>
      <c r="AO174" s="3">
        <v>35</v>
      </c>
      <c r="AP174" s="3">
        <v>14</v>
      </c>
      <c r="AQ174" s="3">
        <v>34</v>
      </c>
      <c r="AR174" s="3">
        <v>331</v>
      </c>
      <c r="AS174" s="3">
        <v>34</v>
      </c>
      <c r="AT174" s="3">
        <v>114</v>
      </c>
      <c r="AU174" s="3">
        <v>17</v>
      </c>
      <c r="AV174" s="3">
        <v>1</v>
      </c>
      <c r="AW174" s="3">
        <v>-9</v>
      </c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1:62">
      <c r="A175" s="1" t="s">
        <v>792</v>
      </c>
      <c r="B175" s="1">
        <v>2020</v>
      </c>
      <c r="C175" s="1">
        <v>2.1629999999999998</v>
      </c>
      <c r="D175" s="20">
        <v>575800</v>
      </c>
      <c r="E175" s="17">
        <v>2050000</v>
      </c>
      <c r="F175" s="1">
        <f>ROUND(AL175-AM175+(AM175/$BL$2),0)</f>
        <v>308</v>
      </c>
      <c r="G175" s="31">
        <v>105</v>
      </c>
      <c r="H175" s="38">
        <v>0.23097827000000001</v>
      </c>
      <c r="I175" s="3">
        <f t="shared" ref="I175:Q175" si="65">AX175-AO175+W175</f>
        <v>157.10008910008912</v>
      </c>
      <c r="J175" s="3">
        <f t="shared" si="65"/>
        <v>15.400005400005401</v>
      </c>
      <c r="K175" s="3">
        <f t="shared" si="65"/>
        <v>128.8000648000648</v>
      </c>
      <c r="L175" s="3">
        <f t="shared" si="65"/>
        <v>1247.4006264006266</v>
      </c>
      <c r="M175" s="3">
        <f t="shared" si="65"/>
        <v>134.1000621000621</v>
      </c>
      <c r="N175" s="3">
        <f t="shared" si="65"/>
        <v>247.30010530010532</v>
      </c>
      <c r="O175" s="3">
        <f t="shared" si="65"/>
        <v>49.9000189000189</v>
      </c>
      <c r="P175" s="3">
        <f t="shared" si="65"/>
        <v>24.200016200016201</v>
      </c>
      <c r="Q175" s="3">
        <f t="shared" si="65"/>
        <v>16.9000189000189</v>
      </c>
      <c r="R175" s="29">
        <f t="shared" si="46"/>
        <v>3.5</v>
      </c>
      <c r="S175" s="13">
        <f t="shared" si="47"/>
        <v>0</v>
      </c>
      <c r="T175" s="3">
        <v>53</v>
      </c>
      <c r="U175" s="70">
        <v>0</v>
      </c>
      <c r="V175" s="4">
        <v>0.25490197999999997</v>
      </c>
      <c r="W175" s="3">
        <f t="shared" ref="W175:AE175" si="66">AO175/$BL$2</f>
        <v>89.100089100089107</v>
      </c>
      <c r="X175" s="3">
        <f t="shared" si="66"/>
        <v>5.4000054000054005</v>
      </c>
      <c r="Y175" s="3">
        <f t="shared" si="66"/>
        <v>64.800064800064803</v>
      </c>
      <c r="Z175" s="3">
        <f t="shared" si="66"/>
        <v>626.40062640062649</v>
      </c>
      <c r="AA175" s="3">
        <f t="shared" si="66"/>
        <v>62.100062100062104</v>
      </c>
      <c r="AB175" s="3">
        <f t="shared" si="66"/>
        <v>105.3001053001053</v>
      </c>
      <c r="AC175" s="3">
        <f t="shared" si="66"/>
        <v>18.9000189000189</v>
      </c>
      <c r="AD175" s="3">
        <f t="shared" si="66"/>
        <v>16.200016200016201</v>
      </c>
      <c r="AE175" s="3">
        <f t="shared" si="66"/>
        <v>18.9000189000189</v>
      </c>
      <c r="AF175" s="49">
        <f>AVERAGE(AJ175,AK175)/$BL$2</f>
        <v>3.6665226665226665</v>
      </c>
      <c r="AG175" s="13">
        <f t="shared" si="48"/>
        <v>0</v>
      </c>
      <c r="AH175" s="54">
        <v>3.76</v>
      </c>
      <c r="AI175" s="15">
        <v>3.148326</v>
      </c>
      <c r="AJ175" s="15">
        <v>1.64</v>
      </c>
      <c r="AK175" s="55">
        <v>1.0759399999999999</v>
      </c>
      <c r="AL175" s="1">
        <v>218</v>
      </c>
      <c r="AM175" s="3">
        <v>53</v>
      </c>
      <c r="AN175" s="11">
        <v>0</v>
      </c>
      <c r="AO175" s="3">
        <v>33</v>
      </c>
      <c r="AP175" s="3">
        <v>2</v>
      </c>
      <c r="AQ175" s="3">
        <v>24</v>
      </c>
      <c r="AR175" s="3">
        <v>232</v>
      </c>
      <c r="AS175" s="3">
        <v>23</v>
      </c>
      <c r="AT175" s="3">
        <v>39</v>
      </c>
      <c r="AU175" s="3">
        <v>7</v>
      </c>
      <c r="AV175" s="3">
        <v>6</v>
      </c>
      <c r="AW175" s="3">
        <v>7</v>
      </c>
      <c r="AX175" s="1">
        <v>101</v>
      </c>
      <c r="AY175" s="1">
        <v>12</v>
      </c>
      <c r="AZ175" s="1">
        <v>88</v>
      </c>
      <c r="BA175" s="1">
        <v>853</v>
      </c>
      <c r="BB175" s="1">
        <v>95</v>
      </c>
      <c r="BC175" s="1">
        <v>181</v>
      </c>
      <c r="BD175" s="1">
        <v>38</v>
      </c>
      <c r="BE175" s="1">
        <v>14</v>
      </c>
      <c r="BF175" s="1">
        <v>5</v>
      </c>
      <c r="BG175" s="2" t="s">
        <v>793</v>
      </c>
    </row>
    <row r="176" spans="1:62">
      <c r="A176" s="1" t="s">
        <v>781</v>
      </c>
      <c r="B176" s="1">
        <v>2019</v>
      </c>
      <c r="C176" s="1">
        <v>3.0470000000000002</v>
      </c>
      <c r="D176" s="20">
        <v>565000</v>
      </c>
      <c r="E176" s="17">
        <v>2025000</v>
      </c>
      <c r="F176" s="1">
        <v>343</v>
      </c>
      <c r="G176" s="31">
        <v>57</v>
      </c>
      <c r="H176" s="38">
        <v>0.24485597000000001</v>
      </c>
      <c r="I176" s="1">
        <v>128</v>
      </c>
      <c r="J176" s="1">
        <v>42</v>
      </c>
      <c r="K176" s="1">
        <v>120</v>
      </c>
      <c r="L176" s="1">
        <v>1067</v>
      </c>
      <c r="M176" s="1">
        <v>68</v>
      </c>
      <c r="N176" s="1">
        <v>282</v>
      </c>
      <c r="O176" s="1">
        <v>52</v>
      </c>
      <c r="P176" s="1">
        <v>2</v>
      </c>
      <c r="Q176" s="1">
        <v>12</v>
      </c>
      <c r="R176" s="29">
        <f t="shared" si="46"/>
        <v>3.6</v>
      </c>
      <c r="S176" s="13">
        <f t="shared" si="47"/>
        <v>0</v>
      </c>
      <c r="T176" s="3">
        <v>124</v>
      </c>
      <c r="U176" s="31">
        <v>0</v>
      </c>
      <c r="V176" s="4">
        <v>0.24046919999999999</v>
      </c>
      <c r="W176" s="3">
        <v>45</v>
      </c>
      <c r="X176" s="3">
        <v>13</v>
      </c>
      <c r="Y176" s="3">
        <v>47</v>
      </c>
      <c r="Z176" s="3">
        <v>370</v>
      </c>
      <c r="AA176" s="3">
        <v>20</v>
      </c>
      <c r="AB176" s="3">
        <v>88</v>
      </c>
      <c r="AC176" s="3">
        <v>21</v>
      </c>
      <c r="AD176" s="3">
        <v>0</v>
      </c>
      <c r="AE176" s="3">
        <v>8</v>
      </c>
      <c r="AF176" s="49">
        <f>AVERAGE(AJ176,AK176)</f>
        <v>1.1430404999999999</v>
      </c>
      <c r="AG176" s="13">
        <f t="shared" si="48"/>
        <v>0</v>
      </c>
      <c r="AH176" s="54">
        <v>4.42</v>
      </c>
      <c r="AI176" s="15">
        <v>2.7216770000000001</v>
      </c>
      <c r="AJ176" s="15">
        <v>1.43</v>
      </c>
      <c r="AK176" s="55">
        <v>0.85608099999999998</v>
      </c>
      <c r="AL176" s="1">
        <v>343</v>
      </c>
      <c r="AM176" s="3">
        <v>124</v>
      </c>
      <c r="AN176" s="1">
        <v>0</v>
      </c>
      <c r="AO176" s="3">
        <v>45</v>
      </c>
      <c r="AP176" s="3">
        <v>13</v>
      </c>
      <c r="AQ176" s="3">
        <v>47</v>
      </c>
      <c r="AR176" s="3">
        <v>370</v>
      </c>
      <c r="AS176" s="3">
        <v>20</v>
      </c>
      <c r="AT176" s="3">
        <v>88</v>
      </c>
      <c r="AU176" s="3">
        <v>21</v>
      </c>
      <c r="AV176" s="3">
        <v>0</v>
      </c>
      <c r="AW176" s="3">
        <v>8</v>
      </c>
      <c r="AX176" s="3"/>
      <c r="AY176" s="3"/>
      <c r="AZ176" s="3"/>
      <c r="BA176" s="3"/>
      <c r="BB176" s="3"/>
      <c r="BC176" s="3"/>
      <c r="BD176" s="3"/>
      <c r="BE176" s="3"/>
      <c r="BF176" s="3"/>
      <c r="BG176" s="2" t="s">
        <v>75</v>
      </c>
      <c r="BH176" s="1" t="s">
        <v>137</v>
      </c>
    </row>
    <row r="177" spans="1:62">
      <c r="A177" s="1" t="s">
        <v>253</v>
      </c>
      <c r="B177" s="1">
        <v>2011</v>
      </c>
      <c r="C177" s="1">
        <v>2.15</v>
      </c>
      <c r="D177" s="20">
        <v>423500</v>
      </c>
      <c r="E177" s="17">
        <v>2012500</v>
      </c>
      <c r="F177" s="1">
        <v>307</v>
      </c>
      <c r="G177" s="31">
        <v>0</v>
      </c>
      <c r="H177" s="38">
        <v>0.25</v>
      </c>
      <c r="I177" s="1">
        <v>138</v>
      </c>
      <c r="J177" s="1">
        <v>29</v>
      </c>
      <c r="K177" s="1">
        <v>100</v>
      </c>
      <c r="L177" s="1">
        <v>1008</v>
      </c>
      <c r="M177" s="1">
        <v>112</v>
      </c>
      <c r="N177" s="1">
        <v>182</v>
      </c>
      <c r="O177" s="1">
        <v>46</v>
      </c>
      <c r="P177" s="1">
        <v>25</v>
      </c>
      <c r="Q177" s="1">
        <v>5</v>
      </c>
      <c r="R177" s="29">
        <f t="shared" si="46"/>
        <v>4.7</v>
      </c>
      <c r="S177" s="13">
        <f t="shared" si="47"/>
        <v>0</v>
      </c>
      <c r="T177" s="3">
        <v>143</v>
      </c>
      <c r="U177" s="31">
        <v>0</v>
      </c>
      <c r="V177" s="4">
        <v>0.24896266</v>
      </c>
      <c r="W177" s="3">
        <v>86</v>
      </c>
      <c r="X177" s="3">
        <v>19</v>
      </c>
      <c r="Y177" s="3">
        <v>65</v>
      </c>
      <c r="Z177" s="3">
        <v>555</v>
      </c>
      <c r="AA177" s="3">
        <v>66</v>
      </c>
      <c r="AB177" s="3">
        <v>98</v>
      </c>
      <c r="AC177" s="3">
        <v>25</v>
      </c>
      <c r="AD177" s="3">
        <v>18</v>
      </c>
      <c r="AE177" s="3">
        <v>-6</v>
      </c>
      <c r="AF177" s="49">
        <f>AVERAGE(AJ177,AK177)</f>
        <v>3.0009950000000001</v>
      </c>
      <c r="AG177" s="13">
        <f t="shared" si="48"/>
        <v>0</v>
      </c>
      <c r="AH177" s="54">
        <v>4.38</v>
      </c>
      <c r="AI177" s="15">
        <v>5.0366650000000002</v>
      </c>
      <c r="AJ177" s="15">
        <v>2.44</v>
      </c>
      <c r="AK177" s="55">
        <v>3.5619900000000002</v>
      </c>
      <c r="AL177" s="1">
        <v>307</v>
      </c>
      <c r="AM177" s="3">
        <v>143</v>
      </c>
      <c r="AN177" s="1">
        <v>0</v>
      </c>
      <c r="AO177" s="3">
        <v>86</v>
      </c>
      <c r="AP177" s="3">
        <v>19</v>
      </c>
      <c r="AQ177" s="3">
        <v>65</v>
      </c>
      <c r="AR177" s="3">
        <v>555</v>
      </c>
      <c r="AS177" s="3">
        <v>66</v>
      </c>
      <c r="AT177" s="3">
        <v>98</v>
      </c>
      <c r="AU177" s="3">
        <v>25</v>
      </c>
      <c r="AV177" s="3">
        <v>18</v>
      </c>
      <c r="AW177" s="3">
        <v>-6</v>
      </c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1:62">
      <c r="A178" s="11" t="s">
        <v>258</v>
      </c>
      <c r="B178" s="11">
        <v>2012</v>
      </c>
      <c r="C178" s="11">
        <v>2.1509999999999998</v>
      </c>
      <c r="D178" s="21">
        <v>490000</v>
      </c>
      <c r="E178" s="18">
        <v>2000000</v>
      </c>
      <c r="F178" s="11">
        <v>220</v>
      </c>
      <c r="G178" s="61">
        <v>0</v>
      </c>
      <c r="H178" s="39">
        <v>0.26709062</v>
      </c>
      <c r="I178" s="11">
        <v>59</v>
      </c>
      <c r="J178" s="11">
        <v>15</v>
      </c>
      <c r="K178" s="11">
        <v>80</v>
      </c>
      <c r="L178" s="11">
        <v>749</v>
      </c>
      <c r="M178" s="11">
        <v>93</v>
      </c>
      <c r="N178" s="11">
        <v>144</v>
      </c>
      <c r="O178" s="11">
        <v>26</v>
      </c>
      <c r="P178" s="11">
        <v>0</v>
      </c>
      <c r="Q178" s="11">
        <v>-16</v>
      </c>
      <c r="R178" s="29">
        <f t="shared" si="46"/>
        <v>3</v>
      </c>
      <c r="S178" s="13">
        <f t="shared" si="47"/>
        <v>0</v>
      </c>
      <c r="T178" s="13">
        <v>133</v>
      </c>
      <c r="U178" s="61">
        <v>0</v>
      </c>
      <c r="V178" s="14">
        <v>0.26950352999999999</v>
      </c>
      <c r="W178" s="13">
        <v>44</v>
      </c>
      <c r="X178" s="13">
        <v>13</v>
      </c>
      <c r="Y178" s="13">
        <v>52</v>
      </c>
      <c r="Z178" s="13">
        <v>505</v>
      </c>
      <c r="AA178" s="13">
        <v>65</v>
      </c>
      <c r="AB178" s="13">
        <v>107</v>
      </c>
      <c r="AC178" s="13">
        <v>20</v>
      </c>
      <c r="AD178" s="13">
        <v>0</v>
      </c>
      <c r="AE178" s="13">
        <v>-6</v>
      </c>
      <c r="AF178" s="49">
        <f>AVERAGE(AJ178,AK178)</f>
        <v>2.93214</v>
      </c>
      <c r="AG178" s="13">
        <f t="shared" si="48"/>
        <v>0</v>
      </c>
      <c r="AH178" s="54">
        <v>3.97</v>
      </c>
      <c r="AI178" s="15">
        <v>1.9782909</v>
      </c>
      <c r="AJ178" s="15">
        <v>3.39</v>
      </c>
      <c r="AK178" s="55">
        <v>2.4742799999999998</v>
      </c>
      <c r="AL178" s="11">
        <v>220</v>
      </c>
      <c r="AM178" s="13">
        <v>133</v>
      </c>
      <c r="AN178" s="1">
        <v>0</v>
      </c>
      <c r="AO178" s="3">
        <v>44</v>
      </c>
      <c r="AP178" s="3">
        <v>13</v>
      </c>
      <c r="AQ178" s="3">
        <v>52</v>
      </c>
      <c r="AR178" s="3">
        <v>505</v>
      </c>
      <c r="AS178" s="3">
        <v>65</v>
      </c>
      <c r="AT178" s="3">
        <v>107</v>
      </c>
      <c r="AU178" s="3">
        <v>20</v>
      </c>
      <c r="AV178" s="3">
        <v>0</v>
      </c>
      <c r="AW178" s="3">
        <v>-6</v>
      </c>
      <c r="AX178" s="3"/>
      <c r="AY178" s="3"/>
      <c r="AZ178" s="3"/>
      <c r="BA178" s="3"/>
      <c r="BB178" s="3"/>
      <c r="BC178" s="3"/>
      <c r="BD178" s="3"/>
      <c r="BE178" s="3"/>
      <c r="BF178" s="3"/>
      <c r="BG178" s="12"/>
      <c r="BH178" s="12"/>
      <c r="BI178" s="12"/>
      <c r="BJ178" s="12"/>
    </row>
    <row r="179" spans="1:62">
      <c r="A179" s="1" t="s">
        <v>823</v>
      </c>
      <c r="B179" s="1">
        <v>2020</v>
      </c>
      <c r="C179" s="1">
        <v>3</v>
      </c>
      <c r="D179" s="20">
        <v>587000</v>
      </c>
      <c r="E179" s="17">
        <v>2000000</v>
      </c>
      <c r="F179" s="1">
        <f>ROUND(AL179-AM179+(AM179/$BL$2),0)</f>
        <v>333</v>
      </c>
      <c r="G179" s="31">
        <v>43</v>
      </c>
      <c r="H179" s="38">
        <v>0.26007799999999998</v>
      </c>
      <c r="I179" s="3">
        <f t="shared" ref="I179:Q179" si="67">AX179-AO179+W179</f>
        <v>141.6000756000756</v>
      </c>
      <c r="J179" s="3">
        <f t="shared" si="67"/>
        <v>13.1000081000081</v>
      </c>
      <c r="K179" s="3">
        <f t="shared" si="67"/>
        <v>82.000027000027004</v>
      </c>
      <c r="L179" s="3">
        <f t="shared" si="67"/>
        <v>1233.6006156006156</v>
      </c>
      <c r="M179" s="3">
        <f t="shared" si="67"/>
        <v>79.800037800037799</v>
      </c>
      <c r="N179" s="3">
        <f t="shared" si="67"/>
        <v>197.40008640008642</v>
      </c>
      <c r="O179" s="3">
        <f t="shared" si="67"/>
        <v>40.800010800010803</v>
      </c>
      <c r="P179" s="3">
        <f t="shared" si="67"/>
        <v>31.600021600021602</v>
      </c>
      <c r="Q179" s="3">
        <f t="shared" si="67"/>
        <v>32.400032400032401</v>
      </c>
      <c r="R179" s="29">
        <f t="shared" si="46"/>
        <v>1.7</v>
      </c>
      <c r="S179" s="13">
        <f t="shared" si="47"/>
        <v>0</v>
      </c>
      <c r="T179" s="3">
        <v>58</v>
      </c>
      <c r="U179" s="70">
        <v>0</v>
      </c>
      <c r="V179" s="4">
        <v>0.27962086000000003</v>
      </c>
      <c r="W179" s="3">
        <f t="shared" ref="W179:AE179" si="68">AO179/$BL$2</f>
        <v>75.600075600075598</v>
      </c>
      <c r="X179" s="3">
        <f t="shared" si="68"/>
        <v>8.1000081000081003</v>
      </c>
      <c r="Y179" s="3">
        <f t="shared" si="68"/>
        <v>27.000027000027</v>
      </c>
      <c r="Z179" s="3">
        <f t="shared" si="68"/>
        <v>615.60061560061558</v>
      </c>
      <c r="AA179" s="3">
        <f t="shared" si="68"/>
        <v>37.800037800037799</v>
      </c>
      <c r="AB179" s="3">
        <f t="shared" si="68"/>
        <v>86.400086400086408</v>
      </c>
      <c r="AC179" s="3">
        <f t="shared" si="68"/>
        <v>10.800010800010801</v>
      </c>
      <c r="AD179" s="3">
        <f t="shared" si="68"/>
        <v>21.600021600021602</v>
      </c>
      <c r="AE179" s="3">
        <f t="shared" si="68"/>
        <v>32.400032400032401</v>
      </c>
      <c r="AF179" s="49">
        <f>AVERAGE(AJ179,AK179)/$BL$2</f>
        <v>3.6506493506493505</v>
      </c>
      <c r="AG179" s="13">
        <f t="shared" si="48"/>
        <v>0</v>
      </c>
      <c r="AH179" s="54">
        <v>3.79</v>
      </c>
      <c r="AI179" s="15">
        <v>-0.29206242999999998</v>
      </c>
      <c r="AJ179" s="15">
        <v>2.0299999999999998</v>
      </c>
      <c r="AK179" s="55">
        <v>0.67418199999999995</v>
      </c>
      <c r="AL179" s="1">
        <v>234</v>
      </c>
      <c r="AM179" s="3">
        <v>58</v>
      </c>
      <c r="AN179" s="11">
        <v>0</v>
      </c>
      <c r="AO179" s="3">
        <v>28</v>
      </c>
      <c r="AP179" s="3">
        <v>3</v>
      </c>
      <c r="AQ179" s="3">
        <v>10</v>
      </c>
      <c r="AR179" s="3">
        <v>228</v>
      </c>
      <c r="AS179" s="3">
        <v>14</v>
      </c>
      <c r="AT179" s="3">
        <v>32</v>
      </c>
      <c r="AU179" s="3">
        <v>4</v>
      </c>
      <c r="AV179" s="3">
        <v>8</v>
      </c>
      <c r="AW179" s="3">
        <v>12</v>
      </c>
      <c r="AX179" s="1">
        <v>94</v>
      </c>
      <c r="AY179" s="1">
        <v>8</v>
      </c>
      <c r="AZ179" s="1">
        <v>65</v>
      </c>
      <c r="BA179" s="1">
        <v>846</v>
      </c>
      <c r="BB179" s="1">
        <v>56</v>
      </c>
      <c r="BC179" s="1">
        <v>143</v>
      </c>
      <c r="BD179" s="1">
        <v>34</v>
      </c>
      <c r="BE179" s="1">
        <v>18</v>
      </c>
      <c r="BF179" s="1">
        <v>12</v>
      </c>
      <c r="BG179" s="2" t="s">
        <v>824</v>
      </c>
      <c r="BI179" s="1" t="s">
        <v>825</v>
      </c>
    </row>
    <row r="180" spans="1:62">
      <c r="A180" s="1" t="s">
        <v>113</v>
      </c>
      <c r="B180" s="1">
        <v>2011</v>
      </c>
      <c r="C180" s="1">
        <v>3.0880000000000001</v>
      </c>
      <c r="D180" s="20">
        <v>439900</v>
      </c>
      <c r="E180" s="17">
        <v>2000000</v>
      </c>
      <c r="F180" s="1">
        <v>305</v>
      </c>
      <c r="G180" s="31">
        <v>126</v>
      </c>
      <c r="H180" s="38">
        <v>0.25496033000000001</v>
      </c>
      <c r="I180" s="1">
        <v>111</v>
      </c>
      <c r="J180" s="1">
        <v>30</v>
      </c>
      <c r="K180" s="1">
        <v>126</v>
      </c>
      <c r="L180" s="1">
        <v>1120</v>
      </c>
      <c r="M180" s="1">
        <v>86</v>
      </c>
      <c r="N180" s="1">
        <v>268</v>
      </c>
      <c r="O180" s="1">
        <v>56</v>
      </c>
      <c r="P180" s="1">
        <v>6</v>
      </c>
      <c r="Q180" s="1">
        <v>-15</v>
      </c>
      <c r="R180" s="29">
        <f t="shared" si="46"/>
        <v>3.9</v>
      </c>
      <c r="S180" s="13">
        <f t="shared" si="47"/>
        <v>0</v>
      </c>
      <c r="T180" s="3">
        <v>82</v>
      </c>
      <c r="U180" s="31">
        <v>71</v>
      </c>
      <c r="V180" s="4">
        <v>0.28825623</v>
      </c>
      <c r="W180" s="3">
        <v>34</v>
      </c>
      <c r="X180" s="3">
        <v>9</v>
      </c>
      <c r="Y180" s="3">
        <v>29</v>
      </c>
      <c r="Z180" s="3">
        <v>308</v>
      </c>
      <c r="AA180" s="3">
        <v>22</v>
      </c>
      <c r="AB180" s="3">
        <v>74</v>
      </c>
      <c r="AC180" s="3">
        <v>16</v>
      </c>
      <c r="AD180" s="3">
        <v>1</v>
      </c>
      <c r="AE180" s="3">
        <v>-3</v>
      </c>
      <c r="AF180" s="49">
        <f>AVERAGE(AJ180,AK180)</f>
        <v>2.5984449999999999</v>
      </c>
      <c r="AG180" s="13">
        <f t="shared" si="48"/>
        <v>0</v>
      </c>
      <c r="AH180" s="54">
        <v>4.3899999999999997</v>
      </c>
      <c r="AI180" s="15">
        <v>3.3800511000000002</v>
      </c>
      <c r="AJ180" s="15">
        <v>2.96</v>
      </c>
      <c r="AK180" s="55">
        <v>2.2368899999999998</v>
      </c>
      <c r="AL180" s="1">
        <v>305</v>
      </c>
      <c r="AM180" s="3">
        <v>82</v>
      </c>
      <c r="AN180" s="1">
        <v>71</v>
      </c>
      <c r="AO180" s="3">
        <v>34</v>
      </c>
      <c r="AP180" s="3">
        <v>9</v>
      </c>
      <c r="AQ180" s="3">
        <v>29</v>
      </c>
      <c r="AR180" s="3">
        <v>308</v>
      </c>
      <c r="AS180" s="3">
        <v>22</v>
      </c>
      <c r="AT180" s="3">
        <v>74</v>
      </c>
      <c r="AU180" s="3">
        <v>16</v>
      </c>
      <c r="AV180" s="3">
        <v>1</v>
      </c>
      <c r="AW180" s="3">
        <v>-3</v>
      </c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1:62">
      <c r="A181" s="1" t="s">
        <v>218</v>
      </c>
      <c r="B181" s="1">
        <v>2017</v>
      </c>
      <c r="C181" s="1">
        <v>3.06</v>
      </c>
      <c r="D181" s="20">
        <v>552500</v>
      </c>
      <c r="E181" s="17">
        <v>2000000</v>
      </c>
      <c r="F181" s="1">
        <v>408</v>
      </c>
      <c r="G181" s="31">
        <v>18</v>
      </c>
      <c r="H181" s="38">
        <v>0.25144929999999999</v>
      </c>
      <c r="I181" s="1">
        <v>189</v>
      </c>
      <c r="J181" s="1">
        <v>31</v>
      </c>
      <c r="K181" s="1">
        <v>145</v>
      </c>
      <c r="L181" s="1">
        <v>1609</v>
      </c>
      <c r="M181" s="1">
        <v>205</v>
      </c>
      <c r="N181" s="1">
        <v>367</v>
      </c>
      <c r="O181" s="1">
        <v>71</v>
      </c>
      <c r="P181" s="1">
        <v>20</v>
      </c>
      <c r="Q181" s="1">
        <v>-18</v>
      </c>
      <c r="R181" s="29">
        <f t="shared" si="46"/>
        <v>2.5</v>
      </c>
      <c r="S181" s="13">
        <f t="shared" si="47"/>
        <v>0</v>
      </c>
      <c r="T181" s="3">
        <v>119</v>
      </c>
      <c r="U181" s="31">
        <v>18</v>
      </c>
      <c r="V181" s="4">
        <v>0.24607329999999999</v>
      </c>
      <c r="W181" s="3">
        <v>62</v>
      </c>
      <c r="X181" s="3">
        <v>9</v>
      </c>
      <c r="Y181" s="3">
        <v>45</v>
      </c>
      <c r="Z181" s="3">
        <v>456</v>
      </c>
      <c r="AA181" s="3">
        <v>67</v>
      </c>
      <c r="AB181" s="3">
        <v>79</v>
      </c>
      <c r="AC181" s="3">
        <v>22</v>
      </c>
      <c r="AD181" s="3">
        <v>3</v>
      </c>
      <c r="AE181" s="3">
        <v>-1</v>
      </c>
      <c r="AF181" s="49">
        <f>AVERAGE(AJ181,AK181)</f>
        <v>0.75026400000000004</v>
      </c>
      <c r="AG181" s="13">
        <f t="shared" si="48"/>
        <v>0</v>
      </c>
      <c r="AH181" s="54">
        <v>3.02</v>
      </c>
      <c r="AI181" s="15">
        <v>2.0131480000000002</v>
      </c>
      <c r="AJ181" s="15">
        <v>0.92</v>
      </c>
      <c r="AK181" s="55">
        <v>0.58052800000000004</v>
      </c>
      <c r="AL181" s="1">
        <v>408</v>
      </c>
      <c r="AM181" s="3">
        <v>119</v>
      </c>
      <c r="AN181" s="1">
        <v>18</v>
      </c>
      <c r="AO181" s="3">
        <v>62</v>
      </c>
      <c r="AP181" s="3">
        <v>9</v>
      </c>
      <c r="AQ181" s="3">
        <v>45</v>
      </c>
      <c r="AR181" s="3">
        <v>456</v>
      </c>
      <c r="AS181" s="3">
        <v>67</v>
      </c>
      <c r="AT181" s="3">
        <v>79</v>
      </c>
      <c r="AU181" s="3">
        <v>22</v>
      </c>
      <c r="AV181" s="3">
        <v>3</v>
      </c>
      <c r="AW181" s="3">
        <v>-1</v>
      </c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1:62">
      <c r="A182" s="1" t="s">
        <v>345</v>
      </c>
      <c r="B182" s="1">
        <v>2013</v>
      </c>
      <c r="C182" s="1">
        <v>3.0190000000000001</v>
      </c>
      <c r="D182" s="20">
        <v>494500</v>
      </c>
      <c r="E182" s="17">
        <v>2000000</v>
      </c>
      <c r="F182" s="1">
        <v>317</v>
      </c>
      <c r="G182" s="31">
        <v>25</v>
      </c>
      <c r="H182" s="38">
        <v>0.25137818000000001</v>
      </c>
      <c r="I182" s="1">
        <v>109</v>
      </c>
      <c r="J182" s="1">
        <v>37</v>
      </c>
      <c r="K182" s="1">
        <v>109</v>
      </c>
      <c r="L182" s="1">
        <v>999</v>
      </c>
      <c r="M182" s="1">
        <v>79</v>
      </c>
      <c r="N182" s="1">
        <v>256</v>
      </c>
      <c r="O182" s="1">
        <v>49</v>
      </c>
      <c r="P182" s="1">
        <v>32</v>
      </c>
      <c r="Q182" s="1">
        <v>6</v>
      </c>
      <c r="R182" s="29">
        <f t="shared" si="46"/>
        <v>3.8</v>
      </c>
      <c r="S182" s="13">
        <f t="shared" si="47"/>
        <v>0</v>
      </c>
      <c r="T182" s="3">
        <v>128</v>
      </c>
      <c r="U182" s="31">
        <v>0</v>
      </c>
      <c r="V182" s="4">
        <v>0.22169812</v>
      </c>
      <c r="W182" s="3">
        <v>49</v>
      </c>
      <c r="X182" s="3">
        <v>18</v>
      </c>
      <c r="Y182" s="3">
        <v>50</v>
      </c>
      <c r="Z182" s="3">
        <v>472</v>
      </c>
      <c r="AA182" s="3">
        <v>41</v>
      </c>
      <c r="AB182" s="3">
        <v>114</v>
      </c>
      <c r="AC182" s="3">
        <v>18</v>
      </c>
      <c r="AD182" s="3">
        <v>15</v>
      </c>
      <c r="AE182" s="3">
        <v>-4</v>
      </c>
      <c r="AF182" s="49">
        <f>AVERAGE(AJ182,AK182)</f>
        <v>0.893405</v>
      </c>
      <c r="AG182" s="13">
        <f t="shared" si="48"/>
        <v>0</v>
      </c>
      <c r="AH182" s="54">
        <v>3.28</v>
      </c>
      <c r="AI182" s="15">
        <v>4.3747125000000002</v>
      </c>
      <c r="AJ182" s="15">
        <v>0.4</v>
      </c>
      <c r="AK182" s="55">
        <v>1.3868100000000001</v>
      </c>
      <c r="AL182" s="1">
        <v>317</v>
      </c>
      <c r="AM182" s="3">
        <v>128</v>
      </c>
      <c r="AN182" s="1">
        <v>0</v>
      </c>
      <c r="AO182" s="3">
        <v>49</v>
      </c>
      <c r="AP182" s="3">
        <v>18</v>
      </c>
      <c r="AQ182" s="3">
        <v>50</v>
      </c>
      <c r="AR182" s="3">
        <v>472</v>
      </c>
      <c r="AS182" s="3">
        <v>41</v>
      </c>
      <c r="AT182" s="3">
        <v>114</v>
      </c>
      <c r="AU182" s="3">
        <v>18</v>
      </c>
      <c r="AV182" s="3">
        <v>15</v>
      </c>
      <c r="AW182" s="3">
        <v>-4</v>
      </c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1:62">
      <c r="A183" s="1" t="s">
        <v>294</v>
      </c>
      <c r="B183" s="1">
        <v>2015</v>
      </c>
      <c r="C183" s="1">
        <v>3.0209999999999999</v>
      </c>
      <c r="D183" s="20">
        <v>513500</v>
      </c>
      <c r="E183" s="17">
        <v>2000000</v>
      </c>
      <c r="F183" s="1">
        <v>322</v>
      </c>
      <c r="G183" s="31">
        <v>131</v>
      </c>
      <c r="H183" s="38">
        <v>0.24137929999999999</v>
      </c>
      <c r="I183" s="1">
        <v>104</v>
      </c>
      <c r="J183" s="1">
        <v>20</v>
      </c>
      <c r="K183" s="1">
        <v>105</v>
      </c>
      <c r="L183" s="1">
        <v>1153</v>
      </c>
      <c r="M183" s="1">
        <v>58</v>
      </c>
      <c r="N183" s="1">
        <v>207</v>
      </c>
      <c r="O183" s="1">
        <v>37</v>
      </c>
      <c r="P183" s="1">
        <v>12</v>
      </c>
      <c r="Q183" s="1">
        <v>-13</v>
      </c>
      <c r="R183" s="29">
        <f t="shared" si="46"/>
        <v>1</v>
      </c>
      <c r="S183" s="13">
        <f t="shared" si="47"/>
        <v>0</v>
      </c>
      <c r="T183" s="3">
        <v>151</v>
      </c>
      <c r="U183" s="31">
        <v>0</v>
      </c>
      <c r="V183" s="4">
        <v>0.26296957999999998</v>
      </c>
      <c r="W183" s="3">
        <v>63</v>
      </c>
      <c r="X183" s="3">
        <v>7</v>
      </c>
      <c r="Y183" s="3">
        <v>50</v>
      </c>
      <c r="Z183" s="3">
        <v>603</v>
      </c>
      <c r="AA183" s="3">
        <v>30</v>
      </c>
      <c r="AB183" s="3">
        <v>103</v>
      </c>
      <c r="AC183" s="3">
        <v>14</v>
      </c>
      <c r="AD183" s="3">
        <v>10</v>
      </c>
      <c r="AE183" s="3">
        <v>-13</v>
      </c>
      <c r="AF183" s="49">
        <f>AVERAGE(AJ183,AK183)</f>
        <v>0.81171500000000008</v>
      </c>
      <c r="AG183" s="13">
        <f t="shared" si="48"/>
        <v>0</v>
      </c>
      <c r="AH183" s="54">
        <v>-0.10999998499999999</v>
      </c>
      <c r="AI183" s="15">
        <v>2.073318</v>
      </c>
      <c r="AJ183" s="15">
        <v>0.06</v>
      </c>
      <c r="AK183" s="55">
        <v>1.5634300000000001</v>
      </c>
      <c r="AL183" s="1">
        <v>322</v>
      </c>
      <c r="AM183" s="3">
        <v>151</v>
      </c>
      <c r="AN183" s="1">
        <v>0</v>
      </c>
      <c r="AO183" s="3">
        <v>63</v>
      </c>
      <c r="AP183" s="3">
        <v>7</v>
      </c>
      <c r="AQ183" s="3">
        <v>50</v>
      </c>
      <c r="AR183" s="3">
        <v>603</v>
      </c>
      <c r="AS183" s="3">
        <v>30</v>
      </c>
      <c r="AT183" s="3">
        <v>103</v>
      </c>
      <c r="AU183" s="3">
        <v>14</v>
      </c>
      <c r="AV183" s="3">
        <v>10</v>
      </c>
      <c r="AW183" s="3">
        <v>-13</v>
      </c>
      <c r="AX183" s="3"/>
      <c r="AY183" s="3"/>
      <c r="AZ183" s="3"/>
      <c r="BA183" s="3"/>
      <c r="BB183" s="3"/>
      <c r="BC183" s="3"/>
      <c r="BD183" s="3"/>
      <c r="BE183" s="3"/>
      <c r="BF183" s="3"/>
      <c r="BG183" s="2" t="s">
        <v>227</v>
      </c>
    </row>
    <row r="184" spans="1:62">
      <c r="A184" s="1" t="s">
        <v>852</v>
      </c>
      <c r="B184" s="1">
        <v>2020</v>
      </c>
      <c r="C184" s="1">
        <v>3.03</v>
      </c>
      <c r="D184" s="20">
        <v>590100</v>
      </c>
      <c r="E184" s="17">
        <v>2000000</v>
      </c>
      <c r="F184" s="1">
        <f>ROUND(AL184-AM184+(AM184/$BL$2),0)</f>
        <v>433</v>
      </c>
      <c r="G184" s="31">
        <v>10</v>
      </c>
      <c r="H184" s="38">
        <v>0.23446019000000001</v>
      </c>
      <c r="I184" s="3">
        <f t="shared" ref="I184:Q184" si="69">AX184-AO184+W184</f>
        <v>181.70005670005671</v>
      </c>
      <c r="J184" s="3">
        <f t="shared" si="69"/>
        <v>37.800010800010803</v>
      </c>
      <c r="K184" s="3">
        <f t="shared" si="69"/>
        <v>115.7000297000297</v>
      </c>
      <c r="L184" s="3">
        <f t="shared" si="69"/>
        <v>1262.5003375003375</v>
      </c>
      <c r="M184" s="3">
        <f t="shared" si="69"/>
        <v>117.1000351000351</v>
      </c>
      <c r="N184" s="3">
        <f t="shared" si="69"/>
        <v>374.00010800010801</v>
      </c>
      <c r="O184" s="3">
        <f t="shared" si="69"/>
        <v>55.9000189000189</v>
      </c>
      <c r="P184" s="3">
        <f t="shared" si="69"/>
        <v>36.100008100008097</v>
      </c>
      <c r="Q184" s="3">
        <f t="shared" si="69"/>
        <v>35.700002700002699</v>
      </c>
      <c r="R184" s="29">
        <f t="shared" si="46"/>
        <v>6.6</v>
      </c>
      <c r="S184" s="13">
        <f t="shared" si="47"/>
        <v>0</v>
      </c>
      <c r="T184" s="3">
        <v>50</v>
      </c>
      <c r="U184" s="70">
        <v>0</v>
      </c>
      <c r="V184" s="4">
        <v>0.22641510000000001</v>
      </c>
      <c r="W184" s="3">
        <f t="shared" ref="W184:AE184" si="70">AO184/$BL$2</f>
        <v>56.700056700056706</v>
      </c>
      <c r="X184" s="3">
        <f t="shared" si="70"/>
        <v>10.800010800010801</v>
      </c>
      <c r="Y184" s="3">
        <f t="shared" si="70"/>
        <v>29.700029700029702</v>
      </c>
      <c r="Z184" s="3">
        <f t="shared" si="70"/>
        <v>337.50033750033754</v>
      </c>
      <c r="AA184" s="3">
        <f t="shared" si="70"/>
        <v>35.1000351000351</v>
      </c>
      <c r="AB184" s="3">
        <f t="shared" si="70"/>
        <v>108.000108000108</v>
      </c>
      <c r="AC184" s="3">
        <f t="shared" si="70"/>
        <v>18.9000189000189</v>
      </c>
      <c r="AD184" s="3">
        <f t="shared" si="70"/>
        <v>8.1000081000081003</v>
      </c>
      <c r="AE184" s="3">
        <f t="shared" si="70"/>
        <v>2.7000027000027003</v>
      </c>
      <c r="AF184" s="49">
        <f>AVERAGE(AJ184,AK184)/$BL$2</f>
        <v>2.6569876069876073</v>
      </c>
      <c r="AG184" s="13">
        <f t="shared" si="48"/>
        <v>0</v>
      </c>
      <c r="AH184" s="54">
        <v>6.62</v>
      </c>
      <c r="AI184" s="15">
        <v>6.5163799999999998</v>
      </c>
      <c r="AJ184" s="15">
        <v>0.98</v>
      </c>
      <c r="AK184" s="55">
        <v>0.98813700000000004</v>
      </c>
      <c r="AL184" s="1">
        <v>348</v>
      </c>
      <c r="AM184" s="3">
        <v>50</v>
      </c>
      <c r="AN184" s="11">
        <v>0</v>
      </c>
      <c r="AO184" s="3">
        <v>21</v>
      </c>
      <c r="AP184" s="3">
        <v>4</v>
      </c>
      <c r="AQ184" s="3">
        <v>11</v>
      </c>
      <c r="AR184" s="3">
        <v>125</v>
      </c>
      <c r="AS184" s="3">
        <v>13</v>
      </c>
      <c r="AT184" s="3">
        <v>40</v>
      </c>
      <c r="AU184" s="3">
        <v>7</v>
      </c>
      <c r="AV184" s="3">
        <v>3</v>
      </c>
      <c r="AW184" s="3">
        <v>1</v>
      </c>
      <c r="AX184" s="1">
        <v>146</v>
      </c>
      <c r="AY184" s="1">
        <v>31</v>
      </c>
      <c r="AZ184" s="1">
        <v>97</v>
      </c>
      <c r="BA184" s="1">
        <v>1050</v>
      </c>
      <c r="BB184" s="1">
        <v>95</v>
      </c>
      <c r="BC184" s="1">
        <v>306</v>
      </c>
      <c r="BD184" s="1">
        <v>44</v>
      </c>
      <c r="BE184" s="1">
        <v>31</v>
      </c>
      <c r="BF184" s="1">
        <v>34</v>
      </c>
      <c r="BH184" s="1" t="s">
        <v>461</v>
      </c>
      <c r="BI184" s="1" t="s">
        <v>853</v>
      </c>
    </row>
    <row r="185" spans="1:62">
      <c r="A185" s="1" t="s">
        <v>259</v>
      </c>
      <c r="B185" s="1">
        <v>2017</v>
      </c>
      <c r="C185" s="1">
        <v>3.0790000000000002</v>
      </c>
      <c r="D185" s="20">
        <v>545700</v>
      </c>
      <c r="E185" s="17">
        <v>1975000</v>
      </c>
      <c r="F185" s="1">
        <v>415</v>
      </c>
      <c r="G185" s="31">
        <v>0</v>
      </c>
      <c r="H185" s="38">
        <v>0.25682591999999999</v>
      </c>
      <c r="I185" s="1">
        <v>126</v>
      </c>
      <c r="J185" s="1">
        <v>28</v>
      </c>
      <c r="K185" s="1">
        <v>133</v>
      </c>
      <c r="L185" s="1">
        <v>1239</v>
      </c>
      <c r="M185" s="1">
        <v>46</v>
      </c>
      <c r="N185" s="1">
        <v>248</v>
      </c>
      <c r="O185" s="1">
        <v>52</v>
      </c>
      <c r="P185" s="1">
        <v>53</v>
      </c>
      <c r="Q185" s="1">
        <v>7</v>
      </c>
      <c r="R185" s="29">
        <f t="shared" si="46"/>
        <v>1.3</v>
      </c>
      <c r="S185" s="13">
        <f t="shared" si="47"/>
        <v>0</v>
      </c>
      <c r="T185" s="3">
        <v>136</v>
      </c>
      <c r="U185" s="31">
        <v>0</v>
      </c>
      <c r="V185" s="4">
        <v>0.25925925</v>
      </c>
      <c r="W185" s="3">
        <v>47</v>
      </c>
      <c r="X185" s="3">
        <v>14</v>
      </c>
      <c r="Y185" s="3">
        <v>51</v>
      </c>
      <c r="Z185" s="3">
        <v>458</v>
      </c>
      <c r="AA185" s="3">
        <v>20</v>
      </c>
      <c r="AB185" s="3">
        <v>79</v>
      </c>
      <c r="AC185" s="3">
        <v>19</v>
      </c>
      <c r="AD185" s="3">
        <v>13</v>
      </c>
      <c r="AE185" s="3">
        <v>6</v>
      </c>
      <c r="AF185" s="49">
        <f>AVERAGE(AJ185,AK185)</f>
        <v>0.65732450000000009</v>
      </c>
      <c r="AG185" s="13">
        <f t="shared" si="48"/>
        <v>0</v>
      </c>
      <c r="AH185" s="54">
        <v>1.47</v>
      </c>
      <c r="AI185" s="15">
        <v>1.0637547999999999</v>
      </c>
      <c r="AJ185" s="15">
        <v>0.67</v>
      </c>
      <c r="AK185" s="55">
        <v>0.64464900000000003</v>
      </c>
      <c r="AL185" s="1">
        <v>415</v>
      </c>
      <c r="AM185" s="3">
        <v>136</v>
      </c>
      <c r="AN185" s="1">
        <v>0</v>
      </c>
      <c r="AO185" s="3">
        <v>47</v>
      </c>
      <c r="AP185" s="3">
        <v>14</v>
      </c>
      <c r="AQ185" s="3">
        <v>51</v>
      </c>
      <c r="AR185" s="3">
        <v>458</v>
      </c>
      <c r="AS185" s="3">
        <v>20</v>
      </c>
      <c r="AT185" s="3">
        <v>79</v>
      </c>
      <c r="AU185" s="3">
        <v>19</v>
      </c>
      <c r="AV185" s="3">
        <v>13</v>
      </c>
      <c r="AW185" s="3">
        <v>6</v>
      </c>
      <c r="AX185" s="3"/>
      <c r="AY185" s="3"/>
      <c r="AZ185" s="3"/>
      <c r="BA185" s="3"/>
      <c r="BB185" s="3"/>
      <c r="BC185" s="3"/>
      <c r="BD185" s="3"/>
      <c r="BE185" s="3"/>
      <c r="BF185" s="3"/>
      <c r="BG185" s="2" t="s">
        <v>260</v>
      </c>
      <c r="BH185" s="1" t="s">
        <v>261</v>
      </c>
    </row>
    <row r="186" spans="1:62">
      <c r="A186" s="1" t="s">
        <v>757</v>
      </c>
      <c r="B186" s="1">
        <v>2020</v>
      </c>
      <c r="C186" s="1">
        <v>3.02</v>
      </c>
      <c r="D186" s="20">
        <v>573500</v>
      </c>
      <c r="E186" s="17">
        <v>1950000</v>
      </c>
      <c r="F186" s="1">
        <f>ROUND(AL186-AM186+(AM186/$BL$2),0)</f>
        <v>393</v>
      </c>
      <c r="G186" s="31">
        <v>10</v>
      </c>
      <c r="H186" s="38">
        <v>0.28451379999999998</v>
      </c>
      <c r="I186" s="3">
        <f t="shared" ref="I186:Q186" si="71">AX186-AO186+W186</f>
        <v>161.2000702000702</v>
      </c>
      <c r="J186" s="3">
        <f t="shared" si="71"/>
        <v>14.700002700002701</v>
      </c>
      <c r="K186" s="3">
        <f t="shared" si="71"/>
        <v>114.90004590004591</v>
      </c>
      <c r="L186" s="3">
        <f t="shared" si="71"/>
        <v>1242.2005562005561</v>
      </c>
      <c r="M186" s="3">
        <f t="shared" si="71"/>
        <v>70.800037800037799</v>
      </c>
      <c r="N186" s="3">
        <f t="shared" si="71"/>
        <v>256.60010260010262</v>
      </c>
      <c r="O186" s="3">
        <f t="shared" si="71"/>
        <v>58.600021600021606</v>
      </c>
      <c r="P186" s="3">
        <f t="shared" si="71"/>
        <v>38.600021600021606</v>
      </c>
      <c r="Q186" s="3">
        <f t="shared" si="71"/>
        <v>-10</v>
      </c>
      <c r="R186" s="29">
        <f t="shared" si="46"/>
        <v>-0.5</v>
      </c>
      <c r="S186" s="13">
        <f t="shared" si="47"/>
        <v>0</v>
      </c>
      <c r="T186" s="3">
        <v>51</v>
      </c>
      <c r="U186" s="70">
        <v>0</v>
      </c>
      <c r="V186" s="4">
        <v>0.3206522</v>
      </c>
      <c r="W186" s="3">
        <f t="shared" ref="W186:AE186" si="72">AO186/$BL$2</f>
        <v>70.200070200070201</v>
      </c>
      <c r="X186" s="3">
        <f t="shared" si="72"/>
        <v>2.7000027000027003</v>
      </c>
      <c r="Y186" s="3">
        <f t="shared" si="72"/>
        <v>45.900045900045903</v>
      </c>
      <c r="Z186" s="3">
        <f t="shared" si="72"/>
        <v>556.20055620055621</v>
      </c>
      <c r="AA186" s="3">
        <f t="shared" si="72"/>
        <v>37.800037800037799</v>
      </c>
      <c r="AB186" s="3">
        <f t="shared" si="72"/>
        <v>102.6001026001026</v>
      </c>
      <c r="AC186" s="3">
        <f t="shared" si="72"/>
        <v>21.600021600021602</v>
      </c>
      <c r="AD186" s="3">
        <f t="shared" si="72"/>
        <v>21.600021600021602</v>
      </c>
      <c r="AE186" s="3">
        <f t="shared" si="72"/>
        <v>0</v>
      </c>
      <c r="AF186" s="49">
        <f>AVERAGE(AJ186,AK186)/$BL$2</f>
        <v>2.0724235224235228</v>
      </c>
      <c r="AG186" s="13">
        <f t="shared" si="48"/>
        <v>0</v>
      </c>
      <c r="AH186" s="54">
        <v>-0.71</v>
      </c>
      <c r="AI186" s="15">
        <v>-0.28917399999999999</v>
      </c>
      <c r="AJ186" s="15">
        <v>0.8</v>
      </c>
      <c r="AK186" s="55">
        <v>0.73512699999999997</v>
      </c>
      <c r="AL186" s="1">
        <v>306</v>
      </c>
      <c r="AM186" s="3">
        <v>51</v>
      </c>
      <c r="AN186" s="11">
        <v>0</v>
      </c>
      <c r="AO186" s="3">
        <v>26</v>
      </c>
      <c r="AP186" s="3">
        <v>1</v>
      </c>
      <c r="AQ186" s="3">
        <v>17</v>
      </c>
      <c r="AR186" s="3">
        <v>206</v>
      </c>
      <c r="AS186" s="3">
        <v>14</v>
      </c>
      <c r="AT186" s="3">
        <v>38</v>
      </c>
      <c r="AU186" s="3">
        <v>8</v>
      </c>
      <c r="AV186" s="3">
        <v>8</v>
      </c>
      <c r="AW186" s="3">
        <v>0</v>
      </c>
      <c r="AX186" s="1">
        <v>117</v>
      </c>
      <c r="AY186" s="1">
        <v>13</v>
      </c>
      <c r="AZ186" s="1">
        <v>86</v>
      </c>
      <c r="BA186" s="1">
        <v>892</v>
      </c>
      <c r="BB186" s="1">
        <v>47</v>
      </c>
      <c r="BC186" s="1">
        <v>192</v>
      </c>
      <c r="BD186" s="1">
        <v>45</v>
      </c>
      <c r="BE186" s="1">
        <v>25</v>
      </c>
      <c r="BF186" s="1">
        <v>-10</v>
      </c>
    </row>
    <row r="187" spans="1:62">
      <c r="A187" s="1" t="s">
        <v>176</v>
      </c>
      <c r="B187" s="1">
        <v>2013</v>
      </c>
      <c r="C187" s="1">
        <v>2.149</v>
      </c>
      <c r="D187" s="20">
        <v>515000</v>
      </c>
      <c r="E187" s="17">
        <v>1950000</v>
      </c>
      <c r="F187" s="11">
        <v>342</v>
      </c>
      <c r="G187" s="31">
        <v>78</v>
      </c>
      <c r="H187" s="38">
        <v>0.28450920000000002</v>
      </c>
      <c r="I187" s="1">
        <v>164</v>
      </c>
      <c r="J187" s="1">
        <v>0</v>
      </c>
      <c r="K187" s="1">
        <v>81</v>
      </c>
      <c r="L187" s="1">
        <v>1400</v>
      </c>
      <c r="M187" s="1">
        <v>73</v>
      </c>
      <c r="N187" s="1">
        <v>136</v>
      </c>
      <c r="O187" s="1">
        <v>31</v>
      </c>
      <c r="P187" s="1">
        <v>96</v>
      </c>
      <c r="Q187" s="1">
        <v>6</v>
      </c>
      <c r="R187" s="29">
        <f t="shared" si="46"/>
        <v>4.5</v>
      </c>
      <c r="S187" s="13">
        <f t="shared" si="47"/>
        <v>0</v>
      </c>
      <c r="T187" s="13">
        <v>88</v>
      </c>
      <c r="U187" s="31">
        <v>78</v>
      </c>
      <c r="V187" s="4">
        <v>0.30476192000000002</v>
      </c>
      <c r="W187" s="3">
        <v>37</v>
      </c>
      <c r="X187" s="3">
        <v>0</v>
      </c>
      <c r="Y187" s="3">
        <v>17</v>
      </c>
      <c r="Z187" s="3">
        <v>336</v>
      </c>
      <c r="AA187" s="3">
        <v>16</v>
      </c>
      <c r="AB187" s="3">
        <v>36</v>
      </c>
      <c r="AC187" s="3">
        <v>9</v>
      </c>
      <c r="AD187" s="3">
        <v>22</v>
      </c>
      <c r="AE187" s="3">
        <v>0</v>
      </c>
      <c r="AF187" s="49">
        <f t="shared" ref="AF187:AF194" si="73">AVERAGE(AJ187,AK187)</f>
        <v>1.1634180000000001</v>
      </c>
      <c r="AG187" s="13">
        <f t="shared" si="48"/>
        <v>0</v>
      </c>
      <c r="AH187" s="54">
        <v>4.7</v>
      </c>
      <c r="AI187" s="15">
        <v>4.2505069999999998</v>
      </c>
      <c r="AJ187" s="15">
        <v>1.47</v>
      </c>
      <c r="AK187" s="55">
        <v>0.85683600000000004</v>
      </c>
      <c r="AL187" s="11">
        <v>342</v>
      </c>
      <c r="AM187" s="13">
        <v>88</v>
      </c>
      <c r="AN187" s="1">
        <v>78</v>
      </c>
      <c r="AO187" s="3">
        <v>37</v>
      </c>
      <c r="AP187" s="3">
        <v>0</v>
      </c>
      <c r="AQ187" s="3">
        <v>17</v>
      </c>
      <c r="AR187" s="3">
        <v>336</v>
      </c>
      <c r="AS187" s="3">
        <v>16</v>
      </c>
      <c r="AT187" s="3">
        <v>36</v>
      </c>
      <c r="AU187" s="3">
        <v>9</v>
      </c>
      <c r="AV187" s="3">
        <v>22</v>
      </c>
      <c r="AW187" s="3">
        <v>0</v>
      </c>
      <c r="AX187" s="3"/>
      <c r="AY187" s="3"/>
      <c r="AZ187" s="3"/>
      <c r="BA187" s="3"/>
      <c r="BB187" s="3"/>
      <c r="BC187" s="3"/>
      <c r="BD187" s="3"/>
      <c r="BE187" s="3"/>
      <c r="BF187" s="3"/>
      <c r="BH187" s="1" t="s">
        <v>177</v>
      </c>
      <c r="BI187" s="1" t="s">
        <v>178</v>
      </c>
    </row>
    <row r="188" spans="1:62">
      <c r="A188" s="1" t="s">
        <v>424</v>
      </c>
      <c r="B188" s="1">
        <v>2016</v>
      </c>
      <c r="C188" s="1">
        <v>3.052</v>
      </c>
      <c r="D188" s="20">
        <v>606000</v>
      </c>
      <c r="E188" s="17">
        <v>1950000</v>
      </c>
      <c r="F188" s="1">
        <v>379</v>
      </c>
      <c r="G188" s="31">
        <v>43</v>
      </c>
      <c r="H188" s="38">
        <v>0.27182990000000001</v>
      </c>
      <c r="I188" s="1">
        <v>184</v>
      </c>
      <c r="J188" s="1">
        <v>13</v>
      </c>
      <c r="K188" s="1">
        <v>122</v>
      </c>
      <c r="L188" s="1">
        <v>1469</v>
      </c>
      <c r="M188" s="1">
        <v>117</v>
      </c>
      <c r="N188" s="1">
        <v>271</v>
      </c>
      <c r="O188" s="1">
        <v>70</v>
      </c>
      <c r="P188" s="1">
        <v>25</v>
      </c>
      <c r="Q188" s="1">
        <v>6</v>
      </c>
      <c r="R188" s="29">
        <f t="shared" si="46"/>
        <v>5.0999999999999996</v>
      </c>
      <c r="S188" s="13">
        <f t="shared" si="47"/>
        <v>1</v>
      </c>
      <c r="T188" s="3">
        <v>94</v>
      </c>
      <c r="U188" s="31">
        <v>43</v>
      </c>
      <c r="V188" s="4">
        <v>0.25517240000000002</v>
      </c>
      <c r="W188" s="3">
        <v>45</v>
      </c>
      <c r="X188" s="3">
        <v>7</v>
      </c>
      <c r="Y188" s="3">
        <v>34</v>
      </c>
      <c r="Z188" s="3">
        <v>324</v>
      </c>
      <c r="AA188" s="3">
        <v>27</v>
      </c>
      <c r="AB188" s="3">
        <v>58</v>
      </c>
      <c r="AC188" s="3">
        <v>16</v>
      </c>
      <c r="AD188" s="3">
        <v>4</v>
      </c>
      <c r="AE188" s="3">
        <v>9</v>
      </c>
      <c r="AF188" s="49">
        <f t="shared" si="73"/>
        <v>1.0715984999999999</v>
      </c>
      <c r="AG188" s="13">
        <f t="shared" si="48"/>
        <v>0</v>
      </c>
      <c r="AH188" s="54">
        <v>6.03</v>
      </c>
      <c r="AI188" s="15">
        <v>4.1938787</v>
      </c>
      <c r="AJ188" s="15">
        <v>1.63</v>
      </c>
      <c r="AK188" s="55">
        <v>0.51319700000000001</v>
      </c>
      <c r="AL188" s="1">
        <v>379</v>
      </c>
      <c r="AM188" s="3">
        <v>94</v>
      </c>
      <c r="AN188" s="1">
        <v>43</v>
      </c>
      <c r="AO188" s="3">
        <v>45</v>
      </c>
      <c r="AP188" s="3">
        <v>7</v>
      </c>
      <c r="AQ188" s="3">
        <v>34</v>
      </c>
      <c r="AR188" s="3">
        <v>324</v>
      </c>
      <c r="AS188" s="3">
        <v>27</v>
      </c>
      <c r="AT188" s="3">
        <v>58</v>
      </c>
      <c r="AU188" s="3">
        <v>16</v>
      </c>
      <c r="AV188" s="3">
        <v>4</v>
      </c>
      <c r="AW188" s="3">
        <v>9</v>
      </c>
      <c r="AX188" s="3"/>
      <c r="AY188" s="3"/>
      <c r="AZ188" s="3"/>
      <c r="BA188" s="3"/>
      <c r="BB188" s="3"/>
      <c r="BC188" s="3"/>
      <c r="BD188" s="3"/>
      <c r="BE188" s="3"/>
      <c r="BF188" s="3"/>
      <c r="BH188" s="1" t="s">
        <v>425</v>
      </c>
      <c r="BI188" s="1" t="s">
        <v>426</v>
      </c>
    </row>
    <row r="189" spans="1:62">
      <c r="A189" s="1" t="s">
        <v>508</v>
      </c>
      <c r="B189" s="1">
        <v>2018</v>
      </c>
      <c r="C189" s="1">
        <v>3.024</v>
      </c>
      <c r="D189" s="20">
        <v>572400</v>
      </c>
      <c r="E189" s="17">
        <v>1950000</v>
      </c>
      <c r="F189" s="1">
        <v>371</v>
      </c>
      <c r="G189" s="31">
        <v>87</v>
      </c>
      <c r="H189" s="38">
        <v>0.26143226000000003</v>
      </c>
      <c r="I189" s="1">
        <v>164</v>
      </c>
      <c r="J189" s="1">
        <v>54</v>
      </c>
      <c r="K189" s="1">
        <v>163</v>
      </c>
      <c r="L189" s="1">
        <v>1328</v>
      </c>
      <c r="M189" s="1">
        <v>146</v>
      </c>
      <c r="N189" s="1">
        <v>423</v>
      </c>
      <c r="O189" s="1">
        <v>64</v>
      </c>
      <c r="P189" s="1">
        <v>22</v>
      </c>
      <c r="Q189" s="1">
        <v>-21</v>
      </c>
      <c r="R189" s="29">
        <f t="shared" si="46"/>
        <v>3.7</v>
      </c>
      <c r="S189" s="13">
        <f t="shared" si="47"/>
        <v>0</v>
      </c>
      <c r="T189" s="3">
        <v>85</v>
      </c>
      <c r="U189" s="31">
        <v>0</v>
      </c>
      <c r="V189" s="4">
        <v>0.26540285000000002</v>
      </c>
      <c r="W189" s="3">
        <v>21</v>
      </c>
      <c r="X189" s="3">
        <v>5</v>
      </c>
      <c r="Y189" s="3">
        <v>20</v>
      </c>
      <c r="Z189" s="3">
        <v>235</v>
      </c>
      <c r="AA189" s="3">
        <v>20</v>
      </c>
      <c r="AB189" s="3">
        <v>77</v>
      </c>
      <c r="AC189" s="3">
        <v>14</v>
      </c>
      <c r="AD189" s="3">
        <v>1</v>
      </c>
      <c r="AE189" s="3">
        <v>5</v>
      </c>
      <c r="AF189" s="49">
        <f t="shared" si="73"/>
        <v>0.84604900000000005</v>
      </c>
      <c r="AG189" s="13">
        <f t="shared" si="48"/>
        <v>0</v>
      </c>
      <c r="AH189" s="54">
        <v>3.11</v>
      </c>
      <c r="AI189" s="15">
        <v>4.312932</v>
      </c>
      <c r="AJ189" s="15">
        <v>0.94</v>
      </c>
      <c r="AK189" s="55">
        <v>0.75209800000000004</v>
      </c>
      <c r="AL189" s="1">
        <v>371</v>
      </c>
      <c r="AM189" s="3">
        <v>85</v>
      </c>
      <c r="AN189" s="1">
        <v>0</v>
      </c>
      <c r="AO189" s="3">
        <v>21</v>
      </c>
      <c r="AP189" s="3">
        <v>5</v>
      </c>
      <c r="AQ189" s="3">
        <v>20</v>
      </c>
      <c r="AR189" s="3">
        <v>235</v>
      </c>
      <c r="AS189" s="3">
        <v>20</v>
      </c>
      <c r="AT189" s="3">
        <v>77</v>
      </c>
      <c r="AU189" s="3">
        <v>14</v>
      </c>
      <c r="AV189" s="3">
        <v>1</v>
      </c>
      <c r="AW189" s="3">
        <v>5</v>
      </c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1:62">
      <c r="A190" s="1" t="s">
        <v>217</v>
      </c>
      <c r="B190" s="1">
        <v>2014</v>
      </c>
      <c r="C190" s="1">
        <v>3.0550000000000002</v>
      </c>
      <c r="D190" s="20">
        <v>516100</v>
      </c>
      <c r="E190" s="17">
        <v>1925000</v>
      </c>
      <c r="F190" s="1">
        <v>345</v>
      </c>
      <c r="G190" s="31">
        <v>201</v>
      </c>
      <c r="H190" s="38">
        <v>0.26457056000000001</v>
      </c>
      <c r="I190" s="1">
        <v>167</v>
      </c>
      <c r="J190" s="1">
        <v>43</v>
      </c>
      <c r="K190" s="1">
        <v>157</v>
      </c>
      <c r="L190" s="1">
        <v>1431</v>
      </c>
      <c r="M190" s="1">
        <v>95</v>
      </c>
      <c r="N190" s="1">
        <v>234</v>
      </c>
      <c r="O190" s="1">
        <v>61</v>
      </c>
      <c r="P190" s="1">
        <v>29</v>
      </c>
      <c r="Q190" s="1">
        <v>43</v>
      </c>
      <c r="R190" s="29">
        <f t="shared" si="46"/>
        <v>10.199999999999999</v>
      </c>
      <c r="S190" s="13">
        <f t="shared" si="47"/>
        <v>0</v>
      </c>
      <c r="T190" s="3">
        <v>70</v>
      </c>
      <c r="U190" s="31">
        <v>97</v>
      </c>
      <c r="V190" s="4">
        <v>0.24710424</v>
      </c>
      <c r="W190" s="3">
        <v>27</v>
      </c>
      <c r="X190" s="3">
        <v>12</v>
      </c>
      <c r="Y190" s="3">
        <v>38</v>
      </c>
      <c r="Z190" s="3">
        <v>282</v>
      </c>
      <c r="AA190" s="3">
        <v>16</v>
      </c>
      <c r="AB190" s="3">
        <v>49</v>
      </c>
      <c r="AC190" s="3">
        <v>9</v>
      </c>
      <c r="AD190" s="3">
        <v>0</v>
      </c>
      <c r="AE190" s="3">
        <v>6</v>
      </c>
      <c r="AF190" s="49">
        <f t="shared" si="73"/>
        <v>1.950205</v>
      </c>
      <c r="AG190" s="13">
        <f t="shared" si="48"/>
        <v>0</v>
      </c>
      <c r="AH190" s="54">
        <v>12.67</v>
      </c>
      <c r="AI190" s="15">
        <v>7.7321396</v>
      </c>
      <c r="AJ190" s="15">
        <v>2.2799999999999998</v>
      </c>
      <c r="AK190" s="55">
        <v>1.6204099999999999</v>
      </c>
      <c r="AL190" s="1">
        <v>345</v>
      </c>
      <c r="AM190" s="3">
        <v>70</v>
      </c>
      <c r="AN190" s="1">
        <v>97</v>
      </c>
      <c r="AO190" s="3">
        <v>27</v>
      </c>
      <c r="AP190" s="3">
        <v>12</v>
      </c>
      <c r="AQ190" s="3">
        <v>38</v>
      </c>
      <c r="AR190" s="3">
        <v>282</v>
      </c>
      <c r="AS190" s="3">
        <v>16</v>
      </c>
      <c r="AT190" s="3">
        <v>49</v>
      </c>
      <c r="AU190" s="3">
        <v>9</v>
      </c>
      <c r="AV190" s="3">
        <v>0</v>
      </c>
      <c r="AW190" s="3">
        <v>6</v>
      </c>
      <c r="AX190" s="3"/>
      <c r="AY190" s="3"/>
      <c r="AZ190" s="3"/>
      <c r="BA190" s="3"/>
      <c r="BB190" s="3"/>
      <c r="BC190" s="3"/>
      <c r="BD190" s="3"/>
      <c r="BE190" s="3"/>
      <c r="BF190" s="3"/>
      <c r="BH190" s="1" t="s">
        <v>75</v>
      </c>
    </row>
    <row r="191" spans="1:62">
      <c r="A191" s="1" t="s">
        <v>405</v>
      </c>
      <c r="B191" s="1">
        <v>2014</v>
      </c>
      <c r="C191" s="1">
        <v>3.113</v>
      </c>
      <c r="D191" s="20">
        <v>540850</v>
      </c>
      <c r="E191" s="17">
        <v>1900000</v>
      </c>
      <c r="F191" s="1">
        <v>504</v>
      </c>
      <c r="G191" s="31">
        <v>15</v>
      </c>
      <c r="H191" s="38">
        <v>0.22827938</v>
      </c>
      <c r="I191" s="1">
        <v>212</v>
      </c>
      <c r="J191" s="1">
        <v>55</v>
      </c>
      <c r="K191" s="1">
        <v>176</v>
      </c>
      <c r="L191" s="1">
        <v>1959</v>
      </c>
      <c r="M191" s="1">
        <v>134</v>
      </c>
      <c r="N191" s="1">
        <v>554</v>
      </c>
      <c r="O191" s="1">
        <v>93</v>
      </c>
      <c r="P191" s="1">
        <v>46</v>
      </c>
      <c r="Q191" s="1">
        <v>21</v>
      </c>
      <c r="R191" s="29">
        <f t="shared" si="46"/>
        <v>6</v>
      </c>
      <c r="S191" s="13">
        <f t="shared" si="47"/>
        <v>0</v>
      </c>
      <c r="T191" s="3">
        <v>114</v>
      </c>
      <c r="U191" s="31">
        <v>0</v>
      </c>
      <c r="V191" s="4">
        <v>0.21921921999999999</v>
      </c>
      <c r="W191" s="3">
        <v>31</v>
      </c>
      <c r="X191" s="3">
        <v>8</v>
      </c>
      <c r="Y191" s="3">
        <v>27</v>
      </c>
      <c r="Z191" s="3">
        <v>364</v>
      </c>
      <c r="AA191" s="3">
        <v>18</v>
      </c>
      <c r="AB191" s="3">
        <v>122</v>
      </c>
      <c r="AC191" s="3">
        <v>14</v>
      </c>
      <c r="AD191" s="3">
        <v>8</v>
      </c>
      <c r="AE191" s="3">
        <v>0</v>
      </c>
      <c r="AF191" s="49">
        <f t="shared" si="73"/>
        <v>0.26406249999999998</v>
      </c>
      <c r="AG191" s="13">
        <f t="shared" si="48"/>
        <v>0</v>
      </c>
      <c r="AH191" s="54">
        <v>5.61</v>
      </c>
      <c r="AI191" s="15">
        <v>6.3090539999999997</v>
      </c>
      <c r="AJ191" s="15">
        <v>-7.0000000000000007E-2</v>
      </c>
      <c r="AK191" s="55">
        <v>0.59812500000000002</v>
      </c>
      <c r="AL191" s="1">
        <v>504</v>
      </c>
      <c r="AM191" s="3">
        <v>114</v>
      </c>
      <c r="AN191" s="1">
        <v>0</v>
      </c>
      <c r="AO191" s="3">
        <v>31</v>
      </c>
      <c r="AP191" s="3">
        <v>8</v>
      </c>
      <c r="AQ191" s="3">
        <v>27</v>
      </c>
      <c r="AR191" s="3">
        <v>364</v>
      </c>
      <c r="AS191" s="3">
        <v>18</v>
      </c>
      <c r="AT191" s="3">
        <v>122</v>
      </c>
      <c r="AU191" s="3">
        <v>14</v>
      </c>
      <c r="AV191" s="3">
        <v>8</v>
      </c>
      <c r="AW191" s="3">
        <v>0</v>
      </c>
      <c r="AX191" s="3"/>
      <c r="AY191" s="3"/>
      <c r="AZ191" s="3"/>
      <c r="BA191" s="3"/>
      <c r="BB191" s="3"/>
      <c r="BC191" s="3"/>
      <c r="BD191" s="3"/>
      <c r="BE191" s="3"/>
      <c r="BF191" s="3"/>
      <c r="BG191" s="2" t="s">
        <v>406</v>
      </c>
      <c r="BI191" s="1" t="s">
        <v>407</v>
      </c>
      <c r="BJ191" s="1" t="s">
        <v>408</v>
      </c>
    </row>
    <row r="192" spans="1:62">
      <c r="A192" s="1" t="s">
        <v>346</v>
      </c>
      <c r="B192" s="1">
        <v>2016</v>
      </c>
      <c r="C192" s="1">
        <v>3.044</v>
      </c>
      <c r="D192" s="20">
        <v>542604</v>
      </c>
      <c r="E192" s="17">
        <v>1875000</v>
      </c>
      <c r="F192" s="1">
        <v>281</v>
      </c>
      <c r="G192" s="31">
        <v>162</v>
      </c>
      <c r="H192" s="38">
        <v>0.24537987999999999</v>
      </c>
      <c r="I192" s="1">
        <v>110</v>
      </c>
      <c r="J192" s="1">
        <v>30</v>
      </c>
      <c r="K192" s="1">
        <v>102</v>
      </c>
      <c r="L192" s="1">
        <v>1077</v>
      </c>
      <c r="M192" s="1">
        <v>86</v>
      </c>
      <c r="N192" s="1">
        <v>184</v>
      </c>
      <c r="O192" s="1">
        <v>46</v>
      </c>
      <c r="P192" s="1">
        <v>1</v>
      </c>
      <c r="Q192" s="1">
        <v>-10</v>
      </c>
      <c r="R192" s="29">
        <f t="shared" si="46"/>
        <v>4.2</v>
      </c>
      <c r="S192" s="13">
        <f t="shared" si="47"/>
        <v>0</v>
      </c>
      <c r="T192" s="3">
        <v>75</v>
      </c>
      <c r="U192" s="31">
        <v>56</v>
      </c>
      <c r="V192" s="4">
        <v>0.24701196</v>
      </c>
      <c r="W192" s="3">
        <v>27</v>
      </c>
      <c r="X192" s="3">
        <v>4</v>
      </c>
      <c r="Y192" s="3">
        <v>15</v>
      </c>
      <c r="Z192" s="3">
        <v>276</v>
      </c>
      <c r="AA192" s="3">
        <v>19</v>
      </c>
      <c r="AB192" s="3">
        <v>50</v>
      </c>
      <c r="AC192" s="3">
        <v>7</v>
      </c>
      <c r="AD192" s="3">
        <v>0</v>
      </c>
      <c r="AE192" s="3">
        <v>-3</v>
      </c>
      <c r="AF192" s="49">
        <f t="shared" si="73"/>
        <v>0.21668799999999999</v>
      </c>
      <c r="AG192" s="13">
        <f t="shared" si="48"/>
        <v>0</v>
      </c>
      <c r="AH192" s="54">
        <v>1.1800001</v>
      </c>
      <c r="AI192" s="15">
        <v>7.3186517000000002</v>
      </c>
      <c r="AJ192" s="15">
        <v>-0.53</v>
      </c>
      <c r="AK192" s="55">
        <v>0.96337600000000001</v>
      </c>
      <c r="AL192" s="1">
        <v>281</v>
      </c>
      <c r="AM192" s="3">
        <v>75</v>
      </c>
      <c r="AN192" s="1">
        <v>56</v>
      </c>
      <c r="AO192" s="3">
        <v>27</v>
      </c>
      <c r="AP192" s="3">
        <v>4</v>
      </c>
      <c r="AQ192" s="3">
        <v>15</v>
      </c>
      <c r="AR192" s="3">
        <v>276</v>
      </c>
      <c r="AS192" s="3">
        <v>19</v>
      </c>
      <c r="AT192" s="3">
        <v>50</v>
      </c>
      <c r="AU192" s="3">
        <v>7</v>
      </c>
      <c r="AV192" s="3">
        <v>0</v>
      </c>
      <c r="AW192" s="3">
        <v>-3</v>
      </c>
      <c r="AX192" s="3"/>
      <c r="AY192" s="3"/>
      <c r="AZ192" s="3"/>
      <c r="BA192" s="3"/>
      <c r="BB192" s="3"/>
      <c r="BC192" s="3"/>
      <c r="BD192" s="3"/>
      <c r="BE192" s="3"/>
      <c r="BF192" s="3"/>
      <c r="BI192" s="1" t="s">
        <v>58</v>
      </c>
    </row>
    <row r="193" spans="1:62">
      <c r="A193" s="1" t="s">
        <v>242</v>
      </c>
      <c r="B193" s="1">
        <v>2014</v>
      </c>
      <c r="C193" s="1">
        <v>3.0449999999999999</v>
      </c>
      <c r="D193" s="20">
        <v>556500</v>
      </c>
      <c r="E193" s="17">
        <v>1850000</v>
      </c>
      <c r="F193" s="1">
        <v>395</v>
      </c>
      <c r="G193" s="31">
        <v>38</v>
      </c>
      <c r="H193" s="38">
        <v>0.27301841999999998</v>
      </c>
      <c r="I193" s="1">
        <v>179</v>
      </c>
      <c r="J193" s="1">
        <v>23</v>
      </c>
      <c r="K193" s="1">
        <v>162</v>
      </c>
      <c r="L193" s="1">
        <v>1449</v>
      </c>
      <c r="M193" s="1">
        <v>140</v>
      </c>
      <c r="N193" s="1">
        <v>283</v>
      </c>
      <c r="O193" s="1">
        <v>85</v>
      </c>
      <c r="P193" s="1">
        <v>8</v>
      </c>
      <c r="Q193" s="1">
        <v>17</v>
      </c>
      <c r="R193" s="29">
        <f t="shared" si="46"/>
        <v>7.1</v>
      </c>
      <c r="S193" s="13">
        <f t="shared" si="47"/>
        <v>0</v>
      </c>
      <c r="T193" s="3">
        <v>113</v>
      </c>
      <c r="U193" s="31">
        <v>0</v>
      </c>
      <c r="V193" s="4">
        <v>0.26997243999999998</v>
      </c>
      <c r="W193" s="3">
        <v>41</v>
      </c>
      <c r="X193" s="3">
        <v>4</v>
      </c>
      <c r="Y193" s="3">
        <v>37</v>
      </c>
      <c r="Z193" s="3">
        <v>408</v>
      </c>
      <c r="AA193" s="3">
        <v>33</v>
      </c>
      <c r="AB193" s="3">
        <v>81</v>
      </c>
      <c r="AC193" s="3">
        <v>21</v>
      </c>
      <c r="AD193" s="3">
        <v>4</v>
      </c>
      <c r="AE193" s="3">
        <v>19</v>
      </c>
      <c r="AF193" s="49">
        <f t="shared" si="73"/>
        <v>2.8694300000000004</v>
      </c>
      <c r="AG193" s="13">
        <f t="shared" si="48"/>
        <v>0</v>
      </c>
      <c r="AH193" s="54">
        <v>8.15</v>
      </c>
      <c r="AI193" s="15">
        <v>6.0431642999999999</v>
      </c>
      <c r="AJ193" s="15">
        <v>3.47</v>
      </c>
      <c r="AK193" s="55">
        <v>2.2688600000000001</v>
      </c>
      <c r="AL193" s="1">
        <v>395</v>
      </c>
      <c r="AM193" s="3">
        <v>113</v>
      </c>
      <c r="AN193" s="1">
        <v>0</v>
      </c>
      <c r="AO193" s="3">
        <v>41</v>
      </c>
      <c r="AP193" s="3">
        <v>4</v>
      </c>
      <c r="AQ193" s="3">
        <v>37</v>
      </c>
      <c r="AR193" s="3">
        <v>408</v>
      </c>
      <c r="AS193" s="3">
        <v>33</v>
      </c>
      <c r="AT193" s="3">
        <v>81</v>
      </c>
      <c r="AU193" s="3">
        <v>21</v>
      </c>
      <c r="AV193" s="3">
        <v>4</v>
      </c>
      <c r="AW193" s="3">
        <v>19</v>
      </c>
      <c r="AX193" s="3"/>
      <c r="AY193" s="3"/>
      <c r="AZ193" s="3"/>
      <c r="BA193" s="3"/>
      <c r="BB193" s="3"/>
      <c r="BC193" s="3"/>
      <c r="BD193" s="3"/>
      <c r="BE193" s="3"/>
      <c r="BF193" s="3"/>
      <c r="BG193" s="2" t="s">
        <v>243</v>
      </c>
    </row>
    <row r="194" spans="1:62">
      <c r="A194" s="1" t="s">
        <v>314</v>
      </c>
      <c r="B194" s="1">
        <v>2013</v>
      </c>
      <c r="C194" s="1">
        <v>3.1230000000000002</v>
      </c>
      <c r="D194" s="20">
        <v>492000</v>
      </c>
      <c r="E194" s="17">
        <v>1850000</v>
      </c>
      <c r="F194" s="1">
        <v>404</v>
      </c>
      <c r="G194" s="31">
        <v>124</v>
      </c>
      <c r="H194" s="38">
        <v>0.25789472000000002</v>
      </c>
      <c r="I194" s="1">
        <v>173</v>
      </c>
      <c r="J194" s="1">
        <v>7</v>
      </c>
      <c r="K194" s="1">
        <v>66</v>
      </c>
      <c r="L194" s="1">
        <v>1273</v>
      </c>
      <c r="M194" s="1">
        <v>106</v>
      </c>
      <c r="N194" s="1">
        <v>213</v>
      </c>
      <c r="O194" s="1">
        <v>44</v>
      </c>
      <c r="P194" s="1">
        <v>108</v>
      </c>
      <c r="Q194" s="1">
        <v>-10</v>
      </c>
      <c r="R194" s="29">
        <f t="shared" ref="R194:R257" si="74">ROUND(AVERAGE(AH194,AI194),1)</f>
        <v>1.1000000000000001</v>
      </c>
      <c r="S194" s="13">
        <f t="shared" ref="S194:S257" si="75">COUNTIF(BG194:BI194,"*AS*")</f>
        <v>0</v>
      </c>
      <c r="T194" s="3">
        <v>148</v>
      </c>
      <c r="U194" s="31">
        <v>0</v>
      </c>
      <c r="V194" s="4">
        <v>0.24860852999999999</v>
      </c>
      <c r="W194" s="3">
        <v>70</v>
      </c>
      <c r="X194" s="3">
        <v>2</v>
      </c>
      <c r="Y194" s="3">
        <v>32</v>
      </c>
      <c r="Z194" s="3">
        <v>598</v>
      </c>
      <c r="AA194" s="3">
        <v>46</v>
      </c>
      <c r="AB194" s="3">
        <v>100</v>
      </c>
      <c r="AC194" s="3">
        <v>27</v>
      </c>
      <c r="AD194" s="3">
        <v>46</v>
      </c>
      <c r="AE194" s="3">
        <v>-7</v>
      </c>
      <c r="AF194" s="49">
        <f t="shared" si="73"/>
        <v>0.13700599999999996</v>
      </c>
      <c r="AG194" s="13">
        <f t="shared" ref="AG194:AG257" si="76">COUNTIF(BG194,"*AS*")</f>
        <v>0</v>
      </c>
      <c r="AH194" s="54">
        <v>0.38999992999999999</v>
      </c>
      <c r="AI194" s="15">
        <v>1.8788530000000001</v>
      </c>
      <c r="AJ194" s="15">
        <v>-0.67</v>
      </c>
      <c r="AK194" s="55">
        <v>0.94401199999999996</v>
      </c>
      <c r="AL194" s="1">
        <v>404</v>
      </c>
      <c r="AM194" s="3">
        <v>148</v>
      </c>
      <c r="AN194" s="1">
        <v>0</v>
      </c>
      <c r="AO194" s="3">
        <v>70</v>
      </c>
      <c r="AP194" s="3">
        <v>2</v>
      </c>
      <c r="AQ194" s="3">
        <v>32</v>
      </c>
      <c r="AR194" s="3">
        <v>598</v>
      </c>
      <c r="AS194" s="3">
        <v>46</v>
      </c>
      <c r="AT194" s="3">
        <v>100</v>
      </c>
      <c r="AU194" s="3">
        <v>27</v>
      </c>
      <c r="AV194" s="3">
        <v>46</v>
      </c>
      <c r="AW194" s="3">
        <v>-7</v>
      </c>
      <c r="AX194" s="3"/>
      <c r="AY194" s="3"/>
      <c r="AZ194" s="3"/>
      <c r="BA194" s="3"/>
      <c r="BB194" s="3"/>
      <c r="BC194" s="3"/>
      <c r="BD194" s="3"/>
      <c r="BE194" s="3"/>
      <c r="BF194" s="3"/>
      <c r="BG194" s="2" t="s">
        <v>315</v>
      </c>
    </row>
    <row r="195" spans="1:62">
      <c r="A195" s="1" t="s">
        <v>759</v>
      </c>
      <c r="B195" s="1">
        <v>2020</v>
      </c>
      <c r="C195" s="1">
        <v>3.0990000000000002</v>
      </c>
      <c r="D195" s="20">
        <v>576000</v>
      </c>
      <c r="E195" s="17">
        <v>1825000</v>
      </c>
      <c r="F195" s="1">
        <f>ROUND(AL195-AM195+(AM195/$BL$2),0)</f>
        <v>331</v>
      </c>
      <c r="G195" s="31">
        <v>0</v>
      </c>
      <c r="H195" s="38">
        <v>0.22765363999999999</v>
      </c>
      <c r="I195" s="3">
        <f t="shared" ref="I195:Q196" si="77">AX195-AO195+W195</f>
        <v>103.90004590004591</v>
      </c>
      <c r="J195" s="3">
        <f t="shared" si="77"/>
        <v>30.500013500013502</v>
      </c>
      <c r="K195" s="3">
        <f t="shared" si="77"/>
        <v>122.70005670005671</v>
      </c>
      <c r="L195" s="3">
        <f t="shared" si="77"/>
        <v>1103.6004806004808</v>
      </c>
      <c r="M195" s="3">
        <f t="shared" si="77"/>
        <v>97.200043200043211</v>
      </c>
      <c r="N195" s="3">
        <f t="shared" si="77"/>
        <v>242.00010800010801</v>
      </c>
      <c r="O195" s="3">
        <f t="shared" si="77"/>
        <v>39.500013500013502</v>
      </c>
      <c r="P195" s="3">
        <f t="shared" si="77"/>
        <v>6.7000027000027007</v>
      </c>
      <c r="Q195" s="3">
        <f t="shared" si="77"/>
        <v>-9.2999972999972993</v>
      </c>
      <c r="R195" s="29">
        <f t="shared" si="74"/>
        <v>0.9</v>
      </c>
      <c r="S195" s="13">
        <f t="shared" si="75"/>
        <v>0</v>
      </c>
      <c r="T195" s="3">
        <v>48</v>
      </c>
      <c r="U195" s="70">
        <v>0</v>
      </c>
      <c r="V195" s="4">
        <v>0.25</v>
      </c>
      <c r="W195" s="3">
        <f t="shared" ref="W195:AE196" si="78">AO195/$BL$2</f>
        <v>45.900045900045903</v>
      </c>
      <c r="X195" s="3">
        <f t="shared" si="78"/>
        <v>13.5000135000135</v>
      </c>
      <c r="Y195" s="3">
        <f t="shared" si="78"/>
        <v>56.700056700056706</v>
      </c>
      <c r="Z195" s="3">
        <f t="shared" si="78"/>
        <v>480.60048060048064</v>
      </c>
      <c r="AA195" s="3">
        <f t="shared" si="78"/>
        <v>43.200043200043204</v>
      </c>
      <c r="AB195" s="3">
        <f t="shared" si="78"/>
        <v>108.000108000108</v>
      </c>
      <c r="AC195" s="3">
        <f t="shared" si="78"/>
        <v>13.5000135000135</v>
      </c>
      <c r="AD195" s="3">
        <f t="shared" si="78"/>
        <v>2.7000027000027003</v>
      </c>
      <c r="AE195" s="3">
        <f t="shared" si="78"/>
        <v>2.7000027000027003</v>
      </c>
      <c r="AF195" s="49">
        <f>AVERAGE(AJ195,AK195)/$BL$2</f>
        <v>1.5875286875286878</v>
      </c>
      <c r="AG195" s="13">
        <f t="shared" si="76"/>
        <v>0</v>
      </c>
      <c r="AH195" s="54">
        <v>1.25</v>
      </c>
      <c r="AI195" s="15">
        <v>0.59953970000000001</v>
      </c>
      <c r="AJ195" s="15">
        <v>0.92</v>
      </c>
      <c r="AK195" s="55">
        <v>0.25594600000000001</v>
      </c>
      <c r="AL195" s="1">
        <v>249</v>
      </c>
      <c r="AM195" s="3">
        <v>48</v>
      </c>
      <c r="AN195" s="11">
        <v>0</v>
      </c>
      <c r="AO195" s="3">
        <v>17</v>
      </c>
      <c r="AP195" s="3">
        <v>5</v>
      </c>
      <c r="AQ195" s="3">
        <v>21</v>
      </c>
      <c r="AR195" s="3">
        <v>178</v>
      </c>
      <c r="AS195" s="3">
        <v>16</v>
      </c>
      <c r="AT195" s="3">
        <v>40</v>
      </c>
      <c r="AU195" s="3">
        <v>5</v>
      </c>
      <c r="AV195" s="3">
        <v>1</v>
      </c>
      <c r="AW195" s="3">
        <v>1</v>
      </c>
      <c r="AX195" s="1">
        <v>75</v>
      </c>
      <c r="AY195" s="1">
        <v>22</v>
      </c>
      <c r="AZ195" s="1">
        <v>87</v>
      </c>
      <c r="BA195" s="1">
        <v>801</v>
      </c>
      <c r="BB195" s="1">
        <v>70</v>
      </c>
      <c r="BC195" s="1">
        <v>174</v>
      </c>
      <c r="BD195" s="1">
        <v>31</v>
      </c>
      <c r="BE195" s="1">
        <v>5</v>
      </c>
      <c r="BF195" s="1">
        <v>-11</v>
      </c>
    </row>
    <row r="196" spans="1:62">
      <c r="A196" s="1" t="s">
        <v>784</v>
      </c>
      <c r="B196" s="1">
        <v>2020</v>
      </c>
      <c r="C196" s="1">
        <v>3.0529999999999999</v>
      </c>
      <c r="D196" s="20">
        <v>580000</v>
      </c>
      <c r="E196" s="17">
        <v>1800000</v>
      </c>
      <c r="F196" s="1">
        <f>ROUND(AL196-AM196+(AM196/$BL$2),0)</f>
        <v>226</v>
      </c>
      <c r="G196" s="31">
        <v>262</v>
      </c>
      <c r="H196" s="38">
        <v>0.28076255</v>
      </c>
      <c r="I196" s="3">
        <f t="shared" si="77"/>
        <v>111.00005400005401</v>
      </c>
      <c r="J196" s="3">
        <f t="shared" si="77"/>
        <v>31.200016200016201</v>
      </c>
      <c r="K196" s="3">
        <f t="shared" si="77"/>
        <v>112.00005400005401</v>
      </c>
      <c r="L196" s="3">
        <f t="shared" si="77"/>
        <v>863.10035910035913</v>
      </c>
      <c r="M196" s="3">
        <f t="shared" si="77"/>
        <v>67.700029700029702</v>
      </c>
      <c r="N196" s="3">
        <f t="shared" si="77"/>
        <v>217.70008370008372</v>
      </c>
      <c r="O196" s="3">
        <f t="shared" si="77"/>
        <v>43.600021600021606</v>
      </c>
      <c r="P196" s="3">
        <f t="shared" si="77"/>
        <v>0</v>
      </c>
      <c r="Q196" s="3">
        <f t="shared" si="77"/>
        <v>-0.40000540000540052</v>
      </c>
      <c r="R196" s="29">
        <f t="shared" si="74"/>
        <v>2.2000000000000002</v>
      </c>
      <c r="S196" s="13">
        <f t="shared" si="75"/>
        <v>0</v>
      </c>
      <c r="T196" s="3">
        <v>34</v>
      </c>
      <c r="U196" s="31">
        <v>32</v>
      </c>
      <c r="V196" s="4">
        <v>0.28333332999999999</v>
      </c>
      <c r="W196" s="3">
        <f t="shared" si="78"/>
        <v>54.000054000054</v>
      </c>
      <c r="X196" s="3">
        <f t="shared" si="78"/>
        <v>16.200016200016201</v>
      </c>
      <c r="Y196" s="3">
        <f t="shared" si="78"/>
        <v>54.000054000054</v>
      </c>
      <c r="Z196" s="3">
        <f t="shared" si="78"/>
        <v>359.10035910035913</v>
      </c>
      <c r="AA196" s="3">
        <f t="shared" si="78"/>
        <v>29.700029700029702</v>
      </c>
      <c r="AB196" s="3">
        <f t="shared" si="78"/>
        <v>83.700083700083709</v>
      </c>
      <c r="AC196" s="3">
        <f t="shared" si="78"/>
        <v>21.600021600021602</v>
      </c>
      <c r="AD196" s="3">
        <f t="shared" si="78"/>
        <v>0</v>
      </c>
      <c r="AE196" s="3">
        <f t="shared" si="78"/>
        <v>-5.4000054000054005</v>
      </c>
      <c r="AF196" s="49">
        <f>AVERAGE(AJ196,AK196)/$BL$2</f>
        <v>1.4184275184275186</v>
      </c>
      <c r="AG196" s="13">
        <f t="shared" si="76"/>
        <v>0</v>
      </c>
      <c r="AH196" s="54">
        <v>2.2599999999999998</v>
      </c>
      <c r="AI196" s="15">
        <v>2.1208627</v>
      </c>
      <c r="AJ196" s="15">
        <v>0.5</v>
      </c>
      <c r="AK196" s="55">
        <v>0.55068600000000001</v>
      </c>
      <c r="AL196" s="1">
        <v>168</v>
      </c>
      <c r="AM196" s="3">
        <v>34</v>
      </c>
      <c r="AN196" s="1">
        <v>32</v>
      </c>
      <c r="AO196" s="3">
        <v>20</v>
      </c>
      <c r="AP196" s="3">
        <v>6</v>
      </c>
      <c r="AQ196" s="3">
        <v>20</v>
      </c>
      <c r="AR196" s="3">
        <v>133</v>
      </c>
      <c r="AS196" s="3">
        <v>11</v>
      </c>
      <c r="AT196" s="3">
        <v>31</v>
      </c>
      <c r="AU196" s="3">
        <v>8</v>
      </c>
      <c r="AV196" s="3">
        <v>0</v>
      </c>
      <c r="AW196" s="3">
        <v>-2</v>
      </c>
      <c r="AX196" s="1">
        <v>77</v>
      </c>
      <c r="AY196" s="1">
        <v>21</v>
      </c>
      <c r="AZ196" s="1">
        <v>78</v>
      </c>
      <c r="BA196" s="1">
        <v>637</v>
      </c>
      <c r="BB196" s="1">
        <v>49</v>
      </c>
      <c r="BC196" s="1">
        <v>165</v>
      </c>
      <c r="BD196" s="1">
        <v>30</v>
      </c>
      <c r="BE196" s="1">
        <v>0</v>
      </c>
      <c r="BF196" s="1">
        <v>3</v>
      </c>
      <c r="BH196" s="1" t="s">
        <v>98</v>
      </c>
    </row>
    <row r="197" spans="1:62">
      <c r="A197" s="1" t="s">
        <v>265</v>
      </c>
      <c r="B197" s="1">
        <v>2012</v>
      </c>
      <c r="C197" s="1">
        <v>3.032</v>
      </c>
      <c r="D197" s="20">
        <v>495200</v>
      </c>
      <c r="E197" s="17">
        <v>1800000</v>
      </c>
      <c r="F197" s="1">
        <v>311</v>
      </c>
      <c r="G197" s="31">
        <v>39</v>
      </c>
      <c r="H197" s="38">
        <v>0.25534308</v>
      </c>
      <c r="I197" s="1">
        <v>126</v>
      </c>
      <c r="J197" s="1">
        <v>20</v>
      </c>
      <c r="K197" s="1">
        <v>121</v>
      </c>
      <c r="L197" s="1">
        <v>1048</v>
      </c>
      <c r="M197" s="1">
        <v>140</v>
      </c>
      <c r="N197" s="1">
        <v>128</v>
      </c>
      <c r="O197" s="1">
        <v>52</v>
      </c>
      <c r="P197" s="1">
        <v>10</v>
      </c>
      <c r="Q197" s="1">
        <v>-23</v>
      </c>
      <c r="R197" s="29">
        <f t="shared" si="74"/>
        <v>4</v>
      </c>
      <c r="S197" s="13">
        <f t="shared" si="75"/>
        <v>0</v>
      </c>
      <c r="T197" s="3">
        <v>108</v>
      </c>
      <c r="U197" s="31">
        <v>0</v>
      </c>
      <c r="V197" s="4">
        <v>0.27551019999999998</v>
      </c>
      <c r="W197" s="3">
        <v>41</v>
      </c>
      <c r="X197" s="3">
        <v>10</v>
      </c>
      <c r="Y197" s="3">
        <v>50</v>
      </c>
      <c r="Z197" s="3">
        <v>361</v>
      </c>
      <c r="AA197" s="3">
        <v>56</v>
      </c>
      <c r="AB197" s="3">
        <v>51</v>
      </c>
      <c r="AC197" s="3">
        <v>19</v>
      </c>
      <c r="AD197" s="3">
        <v>5</v>
      </c>
      <c r="AE197" s="3">
        <v>-4</v>
      </c>
      <c r="AF197" s="49">
        <f t="shared" ref="AF197:AF204" si="79">AVERAGE(AJ197,AK197)</f>
        <v>2.6983449999999998</v>
      </c>
      <c r="AG197" s="13">
        <f t="shared" si="76"/>
        <v>0</v>
      </c>
      <c r="AH197" s="54">
        <v>6.35</v>
      </c>
      <c r="AI197" s="15">
        <v>1.6281418999999999</v>
      </c>
      <c r="AJ197" s="15">
        <v>3.35</v>
      </c>
      <c r="AK197" s="55">
        <v>2.0466899999999999</v>
      </c>
      <c r="AL197" s="1">
        <v>311</v>
      </c>
      <c r="AM197" s="3">
        <v>108</v>
      </c>
      <c r="AN197" s="1">
        <v>0</v>
      </c>
      <c r="AO197" s="3">
        <v>41</v>
      </c>
      <c r="AP197" s="3">
        <v>10</v>
      </c>
      <c r="AQ197" s="3">
        <v>50</v>
      </c>
      <c r="AR197" s="3">
        <v>361</v>
      </c>
      <c r="AS197" s="3">
        <v>56</v>
      </c>
      <c r="AT197" s="3">
        <v>51</v>
      </c>
      <c r="AU197" s="3">
        <v>19</v>
      </c>
      <c r="AV197" s="3">
        <v>5</v>
      </c>
      <c r="AW197" s="3">
        <v>-4</v>
      </c>
      <c r="AX197" s="3"/>
      <c r="AY197" s="3"/>
      <c r="AZ197" s="3"/>
      <c r="BA197" s="3"/>
      <c r="BB197" s="3"/>
      <c r="BC197" s="3"/>
      <c r="BD197" s="3"/>
      <c r="BE197" s="3"/>
      <c r="BF197" s="3"/>
      <c r="BI197" s="1" t="s">
        <v>47</v>
      </c>
    </row>
    <row r="198" spans="1:62">
      <c r="A198" s="1" t="s">
        <v>41</v>
      </c>
      <c r="B198" s="1">
        <v>2013</v>
      </c>
      <c r="C198" s="1">
        <v>3.0590000000000002</v>
      </c>
      <c r="D198" s="20">
        <v>505600</v>
      </c>
      <c r="E198" s="17">
        <v>1800000</v>
      </c>
      <c r="F198" s="1">
        <v>380</v>
      </c>
      <c r="G198" s="31">
        <v>43</v>
      </c>
      <c r="H198" s="38">
        <v>0.21170130000000001</v>
      </c>
      <c r="I198" s="1">
        <v>140</v>
      </c>
      <c r="J198" s="1">
        <v>64</v>
      </c>
      <c r="K198" s="1">
        <v>193</v>
      </c>
      <c r="L198" s="1">
        <v>1392</v>
      </c>
      <c r="M198" s="1">
        <v>74</v>
      </c>
      <c r="N198" s="1">
        <v>400</v>
      </c>
      <c r="O198" s="1">
        <v>55</v>
      </c>
      <c r="P198" s="1">
        <v>2</v>
      </c>
      <c r="Q198" s="1">
        <v>-13</v>
      </c>
      <c r="R198" s="29">
        <f t="shared" si="74"/>
        <v>1</v>
      </c>
      <c r="S198" s="13">
        <f t="shared" si="75"/>
        <v>0</v>
      </c>
      <c r="T198" s="3">
        <v>138</v>
      </c>
      <c r="U198" s="31">
        <v>0</v>
      </c>
      <c r="V198" s="4">
        <v>0.19409282999999999</v>
      </c>
      <c r="W198" s="3">
        <v>45</v>
      </c>
      <c r="X198" s="3">
        <v>21</v>
      </c>
      <c r="Y198" s="3">
        <v>55</v>
      </c>
      <c r="Z198" s="3">
        <v>497</v>
      </c>
      <c r="AA198" s="3">
        <v>18</v>
      </c>
      <c r="AB198" s="3">
        <v>148</v>
      </c>
      <c r="AC198" s="3">
        <v>18</v>
      </c>
      <c r="AD198" s="3">
        <v>0</v>
      </c>
      <c r="AE198" s="3">
        <v>7</v>
      </c>
      <c r="AF198" s="49">
        <f t="shared" si="79"/>
        <v>3.93815E-2</v>
      </c>
      <c r="AG198" s="13">
        <f t="shared" si="76"/>
        <v>0</v>
      </c>
      <c r="AH198" s="54">
        <v>2.3600001000000002</v>
      </c>
      <c r="AI198" s="15">
        <v>-0.31153904999999998</v>
      </c>
      <c r="AJ198" s="15">
        <v>-0.06</v>
      </c>
      <c r="AK198" s="55">
        <v>0.138763</v>
      </c>
      <c r="AL198" s="1">
        <v>380</v>
      </c>
      <c r="AM198" s="3">
        <v>138</v>
      </c>
      <c r="AN198" s="1">
        <v>0</v>
      </c>
      <c r="AO198" s="3">
        <v>45</v>
      </c>
      <c r="AP198" s="3">
        <v>21</v>
      </c>
      <c r="AQ198" s="3">
        <v>55</v>
      </c>
      <c r="AR198" s="3">
        <v>497</v>
      </c>
      <c r="AS198" s="3">
        <v>18</v>
      </c>
      <c r="AT198" s="3">
        <v>148</v>
      </c>
      <c r="AU198" s="3">
        <v>18</v>
      </c>
      <c r="AV198" s="3">
        <v>0</v>
      </c>
      <c r="AW198" s="3">
        <v>7</v>
      </c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1:62">
      <c r="A199" s="1" t="s">
        <v>109</v>
      </c>
      <c r="B199" s="1">
        <v>2012</v>
      </c>
      <c r="C199" s="1">
        <v>3.0249999999999999</v>
      </c>
      <c r="D199" s="20">
        <v>483000</v>
      </c>
      <c r="E199" s="17">
        <v>1750000</v>
      </c>
      <c r="F199" s="1">
        <v>441</v>
      </c>
      <c r="G199" s="31">
        <v>0</v>
      </c>
      <c r="H199" s="38">
        <v>0.25883152999999998</v>
      </c>
      <c r="I199" s="1">
        <v>176</v>
      </c>
      <c r="J199" s="1">
        <v>47</v>
      </c>
      <c r="K199" s="1">
        <v>197</v>
      </c>
      <c r="L199" s="1">
        <v>1661</v>
      </c>
      <c r="M199" s="1">
        <v>158</v>
      </c>
      <c r="N199" s="1">
        <v>259</v>
      </c>
      <c r="O199" s="1">
        <v>90</v>
      </c>
      <c r="P199" s="1">
        <v>9</v>
      </c>
      <c r="Q199" s="1">
        <v>1</v>
      </c>
      <c r="R199" s="29">
        <f t="shared" si="74"/>
        <v>3.5</v>
      </c>
      <c r="S199" s="13">
        <f t="shared" si="75"/>
        <v>1</v>
      </c>
      <c r="T199" s="3">
        <v>105</v>
      </c>
      <c r="U199" s="31">
        <v>0</v>
      </c>
      <c r="V199" s="4">
        <v>0.21739130000000001</v>
      </c>
      <c r="W199" s="3">
        <v>30</v>
      </c>
      <c r="X199" s="3">
        <v>7</v>
      </c>
      <c r="Y199" s="3">
        <v>30</v>
      </c>
      <c r="Z199" s="3">
        <v>326</v>
      </c>
      <c r="AA199" s="3">
        <v>25</v>
      </c>
      <c r="AB199" s="3">
        <v>56</v>
      </c>
      <c r="AC199" s="3">
        <v>16</v>
      </c>
      <c r="AD199" s="3">
        <v>1</v>
      </c>
      <c r="AE199" s="3">
        <v>6</v>
      </c>
      <c r="AF199" s="49">
        <f t="shared" si="79"/>
        <v>-0.42175152500000002</v>
      </c>
      <c r="AG199" s="13">
        <f t="shared" si="76"/>
        <v>0</v>
      </c>
      <c r="AH199" s="54">
        <v>2.66</v>
      </c>
      <c r="AI199" s="15">
        <v>4.3302874999999998</v>
      </c>
      <c r="AJ199" s="15">
        <v>-0.57000004999999998</v>
      </c>
      <c r="AK199" s="55">
        <v>-0.273503</v>
      </c>
      <c r="AL199" s="1">
        <v>441</v>
      </c>
      <c r="AM199" s="3">
        <v>105</v>
      </c>
      <c r="AN199" s="1">
        <v>0</v>
      </c>
      <c r="AO199" s="3">
        <v>30</v>
      </c>
      <c r="AP199" s="3">
        <v>7</v>
      </c>
      <c r="AQ199" s="3">
        <v>30</v>
      </c>
      <c r="AR199" s="3">
        <v>326</v>
      </c>
      <c r="AS199" s="3">
        <v>25</v>
      </c>
      <c r="AT199" s="3">
        <v>56</v>
      </c>
      <c r="AU199" s="3">
        <v>16</v>
      </c>
      <c r="AV199" s="3">
        <v>1</v>
      </c>
      <c r="AW199" s="3">
        <v>6</v>
      </c>
      <c r="AX199" s="3"/>
      <c r="AY199" s="3"/>
      <c r="AZ199" s="3"/>
      <c r="BA199" s="3"/>
      <c r="BB199" s="3"/>
      <c r="BC199" s="3"/>
      <c r="BD199" s="3"/>
      <c r="BE199" s="3"/>
      <c r="BF199" s="3"/>
      <c r="BH199" s="1" t="s">
        <v>110</v>
      </c>
      <c r="BI199" s="1" t="s">
        <v>111</v>
      </c>
    </row>
    <row r="200" spans="1:62">
      <c r="A200" s="1" t="s">
        <v>401</v>
      </c>
      <c r="B200" s="1">
        <v>2013</v>
      </c>
      <c r="C200" s="1">
        <v>3.069</v>
      </c>
      <c r="D200" s="20">
        <v>491500</v>
      </c>
      <c r="E200" s="17">
        <v>1750000</v>
      </c>
      <c r="F200" s="1">
        <v>363</v>
      </c>
      <c r="G200" s="31">
        <v>159</v>
      </c>
      <c r="H200" s="38">
        <v>0.24864864</v>
      </c>
      <c r="I200" s="1">
        <v>159</v>
      </c>
      <c r="J200" s="1">
        <v>42</v>
      </c>
      <c r="K200" s="1">
        <v>162</v>
      </c>
      <c r="L200" s="1">
        <v>1479</v>
      </c>
      <c r="M200" s="1">
        <v>164</v>
      </c>
      <c r="N200" s="1">
        <v>264</v>
      </c>
      <c r="O200" s="1">
        <v>73</v>
      </c>
      <c r="P200" s="1">
        <v>3</v>
      </c>
      <c r="Q200" s="1">
        <v>-31</v>
      </c>
      <c r="R200" s="29">
        <f t="shared" si="74"/>
        <v>0.8</v>
      </c>
      <c r="S200" s="13">
        <f t="shared" si="75"/>
        <v>0</v>
      </c>
      <c r="T200" s="3">
        <v>85</v>
      </c>
      <c r="U200" s="31">
        <v>70</v>
      </c>
      <c r="V200" s="4">
        <v>0.24232081999999999</v>
      </c>
      <c r="W200" s="3">
        <v>32</v>
      </c>
      <c r="X200" s="3">
        <v>6</v>
      </c>
      <c r="Y200" s="3">
        <v>36</v>
      </c>
      <c r="Z200" s="3">
        <v>333</v>
      </c>
      <c r="AA200" s="3">
        <v>38</v>
      </c>
      <c r="AB200" s="3">
        <v>56</v>
      </c>
      <c r="AC200" s="3">
        <v>13</v>
      </c>
      <c r="AD200" s="3">
        <v>0</v>
      </c>
      <c r="AE200" s="3">
        <v>-3</v>
      </c>
      <c r="AF200" s="49">
        <f t="shared" si="79"/>
        <v>-0.16730715000000002</v>
      </c>
      <c r="AG200" s="13">
        <f t="shared" si="76"/>
        <v>0</v>
      </c>
      <c r="AH200" s="54">
        <v>-7.0000019999999996E-2</v>
      </c>
      <c r="AI200" s="15">
        <v>1.5955847999999999</v>
      </c>
      <c r="AJ200" s="15">
        <v>-0.27</v>
      </c>
      <c r="AK200" s="55">
        <v>-6.46143E-2</v>
      </c>
      <c r="AL200" s="1">
        <v>363</v>
      </c>
      <c r="AM200" s="3">
        <v>85</v>
      </c>
      <c r="AN200" s="1">
        <v>70</v>
      </c>
      <c r="AO200" s="3">
        <v>32</v>
      </c>
      <c r="AP200" s="3">
        <v>6</v>
      </c>
      <c r="AQ200" s="3">
        <v>36</v>
      </c>
      <c r="AR200" s="3">
        <v>333</v>
      </c>
      <c r="AS200" s="3">
        <v>38</v>
      </c>
      <c r="AT200" s="3">
        <v>56</v>
      </c>
      <c r="AU200" s="3">
        <v>13</v>
      </c>
      <c r="AV200" s="3">
        <v>0</v>
      </c>
      <c r="AW200" s="3">
        <v>-3</v>
      </c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1:62">
      <c r="A201" s="1" t="s">
        <v>590</v>
      </c>
      <c r="B201" s="1">
        <v>2019</v>
      </c>
      <c r="C201" s="1">
        <v>3.085</v>
      </c>
      <c r="D201" s="20">
        <v>578000</v>
      </c>
      <c r="E201" s="17">
        <v>1700000</v>
      </c>
      <c r="F201" s="1">
        <v>228</v>
      </c>
      <c r="G201" s="31">
        <v>193</v>
      </c>
      <c r="H201" s="38">
        <v>0.27620396000000003</v>
      </c>
      <c r="I201" s="1">
        <v>76</v>
      </c>
      <c r="J201" s="1">
        <v>12</v>
      </c>
      <c r="K201" s="1">
        <v>60</v>
      </c>
      <c r="L201" s="1">
        <v>742</v>
      </c>
      <c r="M201" s="1">
        <v>20</v>
      </c>
      <c r="N201" s="1">
        <v>88</v>
      </c>
      <c r="O201" s="1">
        <v>26</v>
      </c>
      <c r="P201" s="1">
        <v>6</v>
      </c>
      <c r="Q201" s="1">
        <v>9</v>
      </c>
      <c r="R201" s="29">
        <f t="shared" si="74"/>
        <v>1.9</v>
      </c>
      <c r="S201" s="13">
        <f t="shared" si="75"/>
        <v>0</v>
      </c>
      <c r="T201" s="3">
        <v>139</v>
      </c>
      <c r="U201" s="31">
        <v>0</v>
      </c>
      <c r="V201" s="4">
        <v>0.30534349999999999</v>
      </c>
      <c r="W201" s="3">
        <v>62</v>
      </c>
      <c r="X201" s="3">
        <v>12</v>
      </c>
      <c r="Y201" s="3">
        <v>51</v>
      </c>
      <c r="Z201" s="3">
        <v>550</v>
      </c>
      <c r="AA201" s="3">
        <v>16</v>
      </c>
      <c r="AB201" s="3">
        <v>50</v>
      </c>
      <c r="AC201" s="3">
        <v>21</v>
      </c>
      <c r="AD201" s="3">
        <v>4</v>
      </c>
      <c r="AE201" s="3">
        <v>1</v>
      </c>
      <c r="AF201" s="49">
        <f t="shared" si="79"/>
        <v>2.4735300000000002</v>
      </c>
      <c r="AG201" s="13">
        <f t="shared" si="76"/>
        <v>0</v>
      </c>
      <c r="AH201" s="54">
        <v>2.41</v>
      </c>
      <c r="AI201" s="15">
        <v>1.3621502999999999</v>
      </c>
      <c r="AJ201" s="15">
        <v>2.94</v>
      </c>
      <c r="AK201" s="55">
        <v>2.0070600000000001</v>
      </c>
      <c r="AL201" s="1">
        <v>228</v>
      </c>
      <c r="AM201" s="3">
        <v>139</v>
      </c>
      <c r="AN201" s="1">
        <v>0</v>
      </c>
      <c r="AO201" s="3">
        <v>62</v>
      </c>
      <c r="AP201" s="3">
        <v>12</v>
      </c>
      <c r="AQ201" s="3">
        <v>51</v>
      </c>
      <c r="AR201" s="3">
        <v>550</v>
      </c>
      <c r="AS201" s="3">
        <v>16</v>
      </c>
      <c r="AT201" s="3">
        <v>50</v>
      </c>
      <c r="AU201" s="3">
        <v>21</v>
      </c>
      <c r="AV201" s="3">
        <v>4</v>
      </c>
      <c r="AW201" s="3">
        <v>1</v>
      </c>
      <c r="AX201" s="3"/>
      <c r="AY201" s="3"/>
      <c r="AZ201" s="3"/>
      <c r="BA201" s="3"/>
      <c r="BB201" s="3"/>
      <c r="BC201" s="3"/>
      <c r="BD201" s="3"/>
      <c r="BE201" s="3"/>
      <c r="BF201" s="3"/>
      <c r="BG201" s="2" t="s">
        <v>353</v>
      </c>
    </row>
    <row r="202" spans="1:62">
      <c r="A202" s="1" t="s">
        <v>774</v>
      </c>
      <c r="B202" s="1">
        <v>2019</v>
      </c>
      <c r="C202" s="1">
        <v>2.137</v>
      </c>
      <c r="D202" s="20">
        <v>575000</v>
      </c>
      <c r="E202" s="17">
        <v>1700000</v>
      </c>
      <c r="F202" s="1">
        <v>314</v>
      </c>
      <c r="G202" s="31">
        <v>65</v>
      </c>
      <c r="H202" s="38">
        <v>0.26894342999999998</v>
      </c>
      <c r="I202" s="1">
        <v>124</v>
      </c>
      <c r="J202" s="1">
        <v>30</v>
      </c>
      <c r="K202" s="1">
        <v>135</v>
      </c>
      <c r="L202" s="1">
        <v>1028</v>
      </c>
      <c r="M202" s="1">
        <v>78</v>
      </c>
      <c r="N202" s="1">
        <v>202</v>
      </c>
      <c r="O202" s="1">
        <v>60</v>
      </c>
      <c r="P202" s="1">
        <v>2</v>
      </c>
      <c r="Q202" s="1">
        <v>6</v>
      </c>
      <c r="R202" s="29">
        <f t="shared" si="74"/>
        <v>4.0999999999999996</v>
      </c>
      <c r="S202" s="13">
        <f t="shared" si="75"/>
        <v>0</v>
      </c>
      <c r="T202" s="3">
        <v>98</v>
      </c>
      <c r="U202" s="31">
        <v>18</v>
      </c>
      <c r="V202" s="4">
        <v>0.23275862999999999</v>
      </c>
      <c r="W202" s="3">
        <v>31</v>
      </c>
      <c r="X202" s="3">
        <v>7</v>
      </c>
      <c r="Y202" s="3">
        <v>32</v>
      </c>
      <c r="Z202" s="3">
        <v>248</v>
      </c>
      <c r="AA202" s="3">
        <v>15</v>
      </c>
      <c r="AB202" s="3">
        <v>43</v>
      </c>
      <c r="AC202" s="3">
        <v>12</v>
      </c>
      <c r="AD202" s="3">
        <v>1</v>
      </c>
      <c r="AE202" s="3">
        <v>-2</v>
      </c>
      <c r="AF202" s="49">
        <f t="shared" si="79"/>
        <v>-0.57135249999999993</v>
      </c>
      <c r="AG202" s="13">
        <f t="shared" si="76"/>
        <v>0</v>
      </c>
      <c r="AH202" s="54">
        <v>4.3</v>
      </c>
      <c r="AI202" s="15">
        <v>3.850695</v>
      </c>
      <c r="AJ202" s="15">
        <v>-0.61</v>
      </c>
      <c r="AK202" s="55">
        <v>-0.53270499999999998</v>
      </c>
      <c r="AL202" s="1">
        <v>314</v>
      </c>
      <c r="AM202" s="3">
        <v>98</v>
      </c>
      <c r="AN202" s="1">
        <v>18</v>
      </c>
      <c r="AO202" s="3">
        <v>31</v>
      </c>
      <c r="AP202" s="3">
        <v>7</v>
      </c>
      <c r="AQ202" s="3">
        <v>32</v>
      </c>
      <c r="AR202" s="3">
        <v>248</v>
      </c>
      <c r="AS202" s="3">
        <v>15</v>
      </c>
      <c r="AT202" s="3">
        <v>43</v>
      </c>
      <c r="AU202" s="3">
        <v>12</v>
      </c>
      <c r="AV202" s="3">
        <v>1</v>
      </c>
      <c r="AW202" s="3">
        <v>-2</v>
      </c>
      <c r="AX202" s="3"/>
      <c r="AY202" s="3"/>
      <c r="AZ202" s="3"/>
      <c r="BA202" s="3"/>
      <c r="BB202" s="3"/>
      <c r="BC202" s="3"/>
      <c r="BD202" s="3"/>
      <c r="BE202" s="3"/>
      <c r="BF202" s="3"/>
      <c r="BH202" s="1" t="s">
        <v>775</v>
      </c>
    </row>
    <row r="203" spans="1:62">
      <c r="A203" s="1" t="s">
        <v>621</v>
      </c>
      <c r="B203" s="1">
        <v>2017</v>
      </c>
      <c r="C203" s="1">
        <v>3.016</v>
      </c>
      <c r="D203" s="20">
        <v>545500</v>
      </c>
      <c r="E203" s="17">
        <v>1700000</v>
      </c>
      <c r="F203" s="1">
        <v>271</v>
      </c>
      <c r="G203" s="31">
        <v>213</v>
      </c>
      <c r="H203" s="38">
        <v>0.26604434999999999</v>
      </c>
      <c r="I203" s="1">
        <v>108</v>
      </c>
      <c r="J203" s="1">
        <v>20</v>
      </c>
      <c r="K203" s="1">
        <v>84</v>
      </c>
      <c r="L203" s="1">
        <v>949</v>
      </c>
      <c r="M203" s="1">
        <v>68</v>
      </c>
      <c r="N203" s="1">
        <v>230</v>
      </c>
      <c r="O203" s="1">
        <v>38</v>
      </c>
      <c r="P203" s="1">
        <v>25</v>
      </c>
      <c r="Q203" s="1">
        <v>-4</v>
      </c>
      <c r="R203" s="29">
        <f t="shared" si="74"/>
        <v>3.3</v>
      </c>
      <c r="S203" s="13">
        <f t="shared" si="75"/>
        <v>0</v>
      </c>
      <c r="T203" s="3">
        <v>129</v>
      </c>
      <c r="U203" s="31">
        <v>0</v>
      </c>
      <c r="V203" s="4">
        <v>0.26351350000000001</v>
      </c>
      <c r="W203" s="3">
        <v>57</v>
      </c>
      <c r="X203" s="3">
        <v>13</v>
      </c>
      <c r="Y203" s="3">
        <v>46</v>
      </c>
      <c r="Z203" s="3">
        <v>486</v>
      </c>
      <c r="AA203" s="3">
        <v>34</v>
      </c>
      <c r="AB203" s="3">
        <v>128</v>
      </c>
      <c r="AC203" s="3">
        <v>18</v>
      </c>
      <c r="AD203" s="3">
        <v>11</v>
      </c>
      <c r="AE203" s="3">
        <v>-10</v>
      </c>
      <c r="AF203" s="49">
        <f t="shared" si="79"/>
        <v>0.7461549999999999</v>
      </c>
      <c r="AG203" s="13">
        <f t="shared" si="76"/>
        <v>0</v>
      </c>
      <c r="AH203" s="54">
        <v>3.31</v>
      </c>
      <c r="AI203" s="15">
        <v>3.2425136999999999</v>
      </c>
      <c r="AJ203" s="15">
        <v>0.38</v>
      </c>
      <c r="AK203" s="55">
        <v>1.1123099999999999</v>
      </c>
      <c r="AL203" s="1">
        <v>271</v>
      </c>
      <c r="AM203" s="3">
        <v>129</v>
      </c>
      <c r="AN203" s="1">
        <v>0</v>
      </c>
      <c r="AO203" s="3">
        <v>57</v>
      </c>
      <c r="AP203" s="3">
        <v>13</v>
      </c>
      <c r="AQ203" s="3">
        <v>46</v>
      </c>
      <c r="AR203" s="3">
        <v>486</v>
      </c>
      <c r="AS203" s="3">
        <v>34</v>
      </c>
      <c r="AT203" s="3">
        <v>128</v>
      </c>
      <c r="AU203" s="3">
        <v>18</v>
      </c>
      <c r="AV203" s="3">
        <v>11</v>
      </c>
      <c r="AW203" s="3">
        <v>-10</v>
      </c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1:62">
      <c r="A204" s="1" t="s">
        <v>513</v>
      </c>
      <c r="B204" s="1">
        <v>2016</v>
      </c>
      <c r="C204" s="1">
        <v>2.1509999999999998</v>
      </c>
      <c r="D204" s="20">
        <v>522500</v>
      </c>
      <c r="E204" s="17">
        <v>1700000</v>
      </c>
      <c r="F204" s="1">
        <v>324</v>
      </c>
      <c r="G204" s="31">
        <v>70</v>
      </c>
      <c r="H204" s="38">
        <v>0.25051335000000002</v>
      </c>
      <c r="I204" s="1">
        <v>140</v>
      </c>
      <c r="J204" s="1">
        <v>31</v>
      </c>
      <c r="K204" s="1">
        <v>106</v>
      </c>
      <c r="L204" s="1">
        <v>1117</v>
      </c>
      <c r="M204" s="1">
        <v>79</v>
      </c>
      <c r="N204" s="1">
        <v>243</v>
      </c>
      <c r="O204" s="1">
        <v>50</v>
      </c>
      <c r="P204" s="1">
        <v>3</v>
      </c>
      <c r="Q204" s="1">
        <v>-20</v>
      </c>
      <c r="R204" s="29">
        <f t="shared" si="74"/>
        <v>3.7</v>
      </c>
      <c r="S204" s="13">
        <f t="shared" si="75"/>
        <v>0</v>
      </c>
      <c r="T204" s="3">
        <v>128</v>
      </c>
      <c r="U204" s="31">
        <v>15</v>
      </c>
      <c r="V204" s="4">
        <v>0.27920228000000002</v>
      </c>
      <c r="W204" s="3">
        <v>39</v>
      </c>
      <c r="X204" s="3">
        <v>7</v>
      </c>
      <c r="Y204" s="3">
        <v>42</v>
      </c>
      <c r="Z204" s="3">
        <v>412</v>
      </c>
      <c r="AA204" s="3">
        <v>32</v>
      </c>
      <c r="AB204" s="3">
        <v>84</v>
      </c>
      <c r="AC204" s="3">
        <v>20</v>
      </c>
      <c r="AD204" s="3">
        <v>1</v>
      </c>
      <c r="AE204" s="3">
        <v>0</v>
      </c>
      <c r="AF204" s="49">
        <f t="shared" si="79"/>
        <v>2.4337</v>
      </c>
      <c r="AG204" s="13">
        <f t="shared" si="76"/>
        <v>0</v>
      </c>
      <c r="AH204" s="54">
        <v>3.29</v>
      </c>
      <c r="AI204" s="15">
        <v>4.1005897999999998</v>
      </c>
      <c r="AJ204" s="15">
        <v>2.46</v>
      </c>
      <c r="AK204" s="55">
        <v>2.4074</v>
      </c>
      <c r="AL204" s="1">
        <v>324</v>
      </c>
      <c r="AM204" s="3">
        <v>128</v>
      </c>
      <c r="AN204" s="1">
        <v>15</v>
      </c>
      <c r="AO204" s="3">
        <v>39</v>
      </c>
      <c r="AP204" s="3">
        <v>7</v>
      </c>
      <c r="AQ204" s="3">
        <v>42</v>
      </c>
      <c r="AR204" s="3">
        <v>412</v>
      </c>
      <c r="AS204" s="3">
        <v>32</v>
      </c>
      <c r="AT204" s="3">
        <v>84</v>
      </c>
      <c r="AU204" s="3">
        <v>20</v>
      </c>
      <c r="AV204" s="3">
        <v>1</v>
      </c>
      <c r="AW204" s="3">
        <v>0</v>
      </c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1:62">
      <c r="A205" s="1" t="s">
        <v>714</v>
      </c>
      <c r="B205" s="1">
        <v>2020</v>
      </c>
      <c r="C205" s="1">
        <v>2.161</v>
      </c>
      <c r="D205" s="20">
        <v>581700</v>
      </c>
      <c r="E205" s="17">
        <v>1700000</v>
      </c>
      <c r="F205" s="1">
        <f>ROUND(AL205-AM205+(AM205/$BL$2),0)</f>
        <v>279</v>
      </c>
      <c r="G205" s="31">
        <v>10</v>
      </c>
      <c r="H205" s="38">
        <v>0.22061484000000001</v>
      </c>
      <c r="I205" s="3">
        <f t="shared" ref="I205:Q205" si="80">AX205-AO205+W205</f>
        <v>82.700029700029702</v>
      </c>
      <c r="J205" s="3">
        <f t="shared" si="80"/>
        <v>31.500013500013502</v>
      </c>
      <c r="K205" s="3">
        <f t="shared" si="80"/>
        <v>108.30005130005131</v>
      </c>
      <c r="L205" s="3">
        <f t="shared" si="80"/>
        <v>844.30034830034833</v>
      </c>
      <c r="M205" s="3">
        <f t="shared" si="80"/>
        <v>72.200016200016194</v>
      </c>
      <c r="N205" s="3">
        <f t="shared" si="80"/>
        <v>177.30007830007833</v>
      </c>
      <c r="O205" s="3">
        <f t="shared" si="80"/>
        <v>36.500013500013502</v>
      </c>
      <c r="P205" s="3">
        <f t="shared" si="80"/>
        <v>0</v>
      </c>
      <c r="Q205" s="3">
        <f t="shared" si="80"/>
        <v>-5.4000054000054005</v>
      </c>
      <c r="R205" s="29">
        <f t="shared" si="74"/>
        <v>0.8</v>
      </c>
      <c r="S205" s="13">
        <f t="shared" si="75"/>
        <v>0</v>
      </c>
      <c r="T205" s="3">
        <v>39</v>
      </c>
      <c r="U205" s="70">
        <v>0</v>
      </c>
      <c r="V205" s="4">
        <v>0.22131148</v>
      </c>
      <c r="W205" s="3">
        <f t="shared" ref="W205:AE205" si="81">AO205/$BL$2</f>
        <v>29.700029700029702</v>
      </c>
      <c r="X205" s="3">
        <f t="shared" si="81"/>
        <v>13.5000135000135</v>
      </c>
      <c r="Y205" s="3">
        <f t="shared" si="81"/>
        <v>51.300051300051301</v>
      </c>
      <c r="Z205" s="3">
        <f t="shared" si="81"/>
        <v>348.30034830034833</v>
      </c>
      <c r="AA205" s="3">
        <f t="shared" si="81"/>
        <v>16.200016200016201</v>
      </c>
      <c r="AB205" s="3">
        <f t="shared" si="81"/>
        <v>78.300078300078312</v>
      </c>
      <c r="AC205" s="3">
        <f t="shared" si="81"/>
        <v>13.5000135000135</v>
      </c>
      <c r="AD205" s="3">
        <f t="shared" si="81"/>
        <v>0</v>
      </c>
      <c r="AE205" s="3">
        <f t="shared" si="81"/>
        <v>-5.4000054000054005</v>
      </c>
      <c r="AF205" s="49">
        <f>AVERAGE(AJ205,AK205)/$BL$2</f>
        <v>-0.15118665118665117</v>
      </c>
      <c r="AG205" s="13">
        <f t="shared" si="76"/>
        <v>0</v>
      </c>
      <c r="AH205" s="54">
        <v>0.45999997999999997</v>
      </c>
      <c r="AI205" s="15">
        <v>1.2324109000000001</v>
      </c>
      <c r="AJ205" s="15">
        <v>-0.37</v>
      </c>
      <c r="AK205" s="55">
        <v>0.25801000000000002</v>
      </c>
      <c r="AL205" s="1">
        <v>213</v>
      </c>
      <c r="AM205" s="3">
        <v>39</v>
      </c>
      <c r="AN205" s="11">
        <v>0</v>
      </c>
      <c r="AO205" s="3">
        <v>11</v>
      </c>
      <c r="AP205" s="3">
        <v>5</v>
      </c>
      <c r="AQ205" s="3">
        <v>19</v>
      </c>
      <c r="AR205" s="3">
        <v>129</v>
      </c>
      <c r="AS205" s="3">
        <v>6</v>
      </c>
      <c r="AT205" s="3">
        <v>29</v>
      </c>
      <c r="AU205" s="3">
        <v>5</v>
      </c>
      <c r="AV205" s="3">
        <v>0</v>
      </c>
      <c r="AW205" s="3">
        <v>-2</v>
      </c>
      <c r="AX205" s="1">
        <v>64</v>
      </c>
      <c r="AY205" s="1">
        <v>23</v>
      </c>
      <c r="AZ205" s="1">
        <v>76</v>
      </c>
      <c r="BA205" s="1">
        <v>625</v>
      </c>
      <c r="BB205" s="1">
        <v>62</v>
      </c>
      <c r="BC205" s="1">
        <v>128</v>
      </c>
      <c r="BD205" s="1">
        <v>28</v>
      </c>
      <c r="BE205" s="1">
        <v>0</v>
      </c>
      <c r="BF205" s="1">
        <v>-2</v>
      </c>
      <c r="BH205" s="1" t="s">
        <v>715</v>
      </c>
    </row>
    <row r="206" spans="1:62">
      <c r="A206" s="1" t="s">
        <v>283</v>
      </c>
      <c r="B206" s="1">
        <v>2014</v>
      </c>
      <c r="C206" s="1">
        <v>3.1179999999999999</v>
      </c>
      <c r="D206" s="20">
        <v>532500</v>
      </c>
      <c r="E206" s="17">
        <v>1675000</v>
      </c>
      <c r="F206" s="1">
        <v>421</v>
      </c>
      <c r="G206" s="31">
        <v>21</v>
      </c>
      <c r="H206" s="38">
        <v>0.26213592000000002</v>
      </c>
      <c r="I206" s="1">
        <v>147</v>
      </c>
      <c r="J206" s="1">
        <v>37</v>
      </c>
      <c r="K206" s="1">
        <v>186</v>
      </c>
      <c r="L206" s="1">
        <v>1545</v>
      </c>
      <c r="M206" s="1">
        <v>85</v>
      </c>
      <c r="N206" s="1">
        <v>281</v>
      </c>
      <c r="O206" s="1">
        <v>82</v>
      </c>
      <c r="P206" s="1">
        <v>5</v>
      </c>
      <c r="Q206" s="1">
        <v>-12</v>
      </c>
      <c r="R206" s="29">
        <f t="shared" si="74"/>
        <v>1.9</v>
      </c>
      <c r="S206" s="13">
        <f t="shared" si="75"/>
        <v>0</v>
      </c>
      <c r="T206" s="3">
        <v>86</v>
      </c>
      <c r="U206" s="31">
        <v>21</v>
      </c>
      <c r="V206" s="4">
        <v>0.25757574999999999</v>
      </c>
      <c r="W206" s="3">
        <v>20</v>
      </c>
      <c r="X206" s="3">
        <v>4</v>
      </c>
      <c r="Y206" s="3">
        <v>30</v>
      </c>
      <c r="Z206" s="3">
        <v>284</v>
      </c>
      <c r="AA206" s="3">
        <v>14</v>
      </c>
      <c r="AB206" s="3">
        <v>62</v>
      </c>
      <c r="AC206" s="3">
        <v>16</v>
      </c>
      <c r="AD206" s="3">
        <v>1</v>
      </c>
      <c r="AE206" s="3">
        <v>0</v>
      </c>
      <c r="AF206" s="49">
        <f t="shared" ref="AF206:AF225" si="82">AVERAGE(AJ206,AK206)</f>
        <v>0.49932806499999999</v>
      </c>
      <c r="AG206" s="13">
        <f t="shared" si="76"/>
        <v>0</v>
      </c>
      <c r="AH206" s="54">
        <v>1.85</v>
      </c>
      <c r="AI206" s="15">
        <v>1.891983</v>
      </c>
      <c r="AJ206" s="15">
        <v>0.47000003000000001</v>
      </c>
      <c r="AK206" s="55">
        <v>0.52865609999999996</v>
      </c>
      <c r="AL206" s="1">
        <v>421</v>
      </c>
      <c r="AM206" s="3">
        <v>86</v>
      </c>
      <c r="AN206" s="1">
        <v>21</v>
      </c>
      <c r="AO206" s="3">
        <v>20</v>
      </c>
      <c r="AP206" s="3">
        <v>4</v>
      </c>
      <c r="AQ206" s="3">
        <v>30</v>
      </c>
      <c r="AR206" s="3">
        <v>284</v>
      </c>
      <c r="AS206" s="3">
        <v>14</v>
      </c>
      <c r="AT206" s="3">
        <v>62</v>
      </c>
      <c r="AU206" s="3">
        <v>16</v>
      </c>
      <c r="AV206" s="3">
        <v>1</v>
      </c>
      <c r="AW206" s="3">
        <v>0</v>
      </c>
      <c r="AX206" s="3"/>
      <c r="AY206" s="3"/>
      <c r="AZ206" s="3"/>
      <c r="BA206" s="3"/>
      <c r="BB206" s="3"/>
      <c r="BC206" s="3"/>
      <c r="BD206" s="3"/>
      <c r="BE206" s="3"/>
      <c r="BF206" s="3"/>
      <c r="BJ206" s="1" t="s">
        <v>278</v>
      </c>
    </row>
    <row r="207" spans="1:62">
      <c r="A207" s="1" t="s">
        <v>427</v>
      </c>
      <c r="B207" s="1">
        <v>2015</v>
      </c>
      <c r="C207" s="1">
        <v>3.0329999999999999</v>
      </c>
      <c r="D207" s="20">
        <v>534000</v>
      </c>
      <c r="E207" s="17">
        <v>1650000</v>
      </c>
      <c r="F207" s="1">
        <v>337</v>
      </c>
      <c r="G207" s="31">
        <v>135</v>
      </c>
      <c r="H207" s="38">
        <v>0.27583026999999999</v>
      </c>
      <c r="I207" s="1">
        <v>123</v>
      </c>
      <c r="J207" s="1">
        <v>39</v>
      </c>
      <c r="K207" s="1">
        <v>156</v>
      </c>
      <c r="L207" s="1">
        <v>1159</v>
      </c>
      <c r="M207" s="1">
        <v>64</v>
      </c>
      <c r="N207" s="1">
        <v>259</v>
      </c>
      <c r="O207" s="1">
        <v>63</v>
      </c>
      <c r="P207" s="1">
        <v>4</v>
      </c>
      <c r="Q207" s="1">
        <v>7</v>
      </c>
      <c r="R207" s="29">
        <f t="shared" si="74"/>
        <v>3.2</v>
      </c>
      <c r="S207" s="13">
        <f t="shared" si="75"/>
        <v>0</v>
      </c>
      <c r="T207" s="3">
        <v>60</v>
      </c>
      <c r="U207" s="31">
        <v>105</v>
      </c>
      <c r="V207" s="4">
        <v>0.24</v>
      </c>
      <c r="W207" s="3">
        <v>14</v>
      </c>
      <c r="X207" s="3">
        <v>5</v>
      </c>
      <c r="Y207" s="3">
        <v>24</v>
      </c>
      <c r="Z207" s="3">
        <v>186</v>
      </c>
      <c r="AA207" s="3">
        <v>10</v>
      </c>
      <c r="AB207" s="3">
        <v>41</v>
      </c>
      <c r="AC207" s="3">
        <v>9</v>
      </c>
      <c r="AD207" s="3">
        <v>1</v>
      </c>
      <c r="AE207" s="3">
        <v>2</v>
      </c>
      <c r="AF207" s="49">
        <f t="shared" si="82"/>
        <v>3.2368099999999997E-2</v>
      </c>
      <c r="AG207" s="13">
        <f t="shared" si="76"/>
        <v>0</v>
      </c>
      <c r="AH207" s="54">
        <v>3.39</v>
      </c>
      <c r="AI207" s="15">
        <v>3.0535383</v>
      </c>
      <c r="AJ207" s="15">
        <v>0.03</v>
      </c>
      <c r="AK207" s="55">
        <v>3.4736200000000002E-2</v>
      </c>
      <c r="AL207" s="1">
        <v>337</v>
      </c>
      <c r="AM207" s="3">
        <v>60</v>
      </c>
      <c r="AN207" s="1">
        <v>105</v>
      </c>
      <c r="AO207" s="3">
        <v>14</v>
      </c>
      <c r="AP207" s="3">
        <v>5</v>
      </c>
      <c r="AQ207" s="3">
        <v>24</v>
      </c>
      <c r="AR207" s="3">
        <v>186</v>
      </c>
      <c r="AS207" s="3">
        <v>10</v>
      </c>
      <c r="AT207" s="3">
        <v>41</v>
      </c>
      <c r="AU207" s="3">
        <v>9</v>
      </c>
      <c r="AV207" s="3">
        <v>1</v>
      </c>
      <c r="AW207" s="3">
        <v>2</v>
      </c>
      <c r="AX207" s="3"/>
      <c r="AY207" s="3"/>
      <c r="AZ207" s="3"/>
      <c r="BA207" s="3"/>
      <c r="BB207" s="3"/>
      <c r="BC207" s="3"/>
      <c r="BD207" s="3"/>
      <c r="BE207" s="3"/>
      <c r="BF207" s="3"/>
      <c r="BH207" s="1" t="s">
        <v>428</v>
      </c>
    </row>
    <row r="208" spans="1:62">
      <c r="A208" s="11" t="s">
        <v>76</v>
      </c>
      <c r="B208" s="11">
        <v>2014</v>
      </c>
      <c r="C208" s="11">
        <v>3.1160000000000001</v>
      </c>
      <c r="D208" s="21">
        <v>980000</v>
      </c>
      <c r="E208" s="18">
        <v>1650000</v>
      </c>
      <c r="F208" s="1">
        <v>405</v>
      </c>
      <c r="G208" s="61">
        <v>127</v>
      </c>
      <c r="H208" s="39">
        <v>0.27071824999999999</v>
      </c>
      <c r="I208" s="11">
        <v>119</v>
      </c>
      <c r="J208" s="11">
        <v>27</v>
      </c>
      <c r="K208" s="11">
        <v>152</v>
      </c>
      <c r="L208" s="11">
        <v>1409</v>
      </c>
      <c r="M208" s="11">
        <v>121</v>
      </c>
      <c r="N208" s="11">
        <v>215</v>
      </c>
      <c r="O208" s="11">
        <v>75</v>
      </c>
      <c r="P208" s="11">
        <v>15</v>
      </c>
      <c r="Q208" s="11">
        <v>9</v>
      </c>
      <c r="R208" s="29">
        <f t="shared" si="74"/>
        <v>3.2</v>
      </c>
      <c r="S208" s="13">
        <f t="shared" si="75"/>
        <v>0</v>
      </c>
      <c r="T208" s="3">
        <v>84</v>
      </c>
      <c r="U208" s="31">
        <v>86</v>
      </c>
      <c r="V208" s="14">
        <v>0.23970037999999999</v>
      </c>
      <c r="W208" s="13">
        <v>27</v>
      </c>
      <c r="X208" s="13">
        <v>7</v>
      </c>
      <c r="Y208" s="13">
        <v>27</v>
      </c>
      <c r="Z208" s="13">
        <v>288</v>
      </c>
      <c r="AA208" s="13">
        <v>17</v>
      </c>
      <c r="AB208" s="13">
        <v>36</v>
      </c>
      <c r="AC208" s="13">
        <v>19</v>
      </c>
      <c r="AD208" s="13">
        <v>6</v>
      </c>
      <c r="AE208" s="13">
        <v>9</v>
      </c>
      <c r="AF208" s="49">
        <f t="shared" si="82"/>
        <v>0.875363</v>
      </c>
      <c r="AG208" s="13">
        <f t="shared" si="76"/>
        <v>0</v>
      </c>
      <c r="AH208" s="54">
        <v>3.8</v>
      </c>
      <c r="AI208" s="15">
        <v>2.5606369999999998</v>
      </c>
      <c r="AJ208" s="15">
        <v>1.3</v>
      </c>
      <c r="AK208" s="55">
        <v>0.45072600000000002</v>
      </c>
      <c r="AL208" s="1">
        <v>405</v>
      </c>
      <c r="AM208" s="3">
        <v>84</v>
      </c>
      <c r="AN208" s="1">
        <v>86</v>
      </c>
      <c r="AO208" s="13">
        <v>27</v>
      </c>
      <c r="AP208" s="13">
        <v>7</v>
      </c>
      <c r="AQ208" s="13">
        <v>27</v>
      </c>
      <c r="AR208" s="13">
        <v>288</v>
      </c>
      <c r="AS208" s="13">
        <v>17</v>
      </c>
      <c r="AT208" s="13">
        <v>36</v>
      </c>
      <c r="AU208" s="13">
        <v>19</v>
      </c>
      <c r="AV208" s="13">
        <v>6</v>
      </c>
      <c r="AW208" s="13">
        <v>9</v>
      </c>
      <c r="AX208" s="13"/>
      <c r="AY208" s="13"/>
      <c r="AZ208" s="13"/>
      <c r="BA208" s="13"/>
      <c r="BB208" s="13"/>
      <c r="BC208" s="13"/>
      <c r="BD208" s="13"/>
      <c r="BE208" s="13"/>
      <c r="BF208" s="13"/>
      <c r="BG208" s="12" t="s">
        <v>77</v>
      </c>
      <c r="BH208" s="12"/>
      <c r="BI208" s="11" t="s">
        <v>78</v>
      </c>
      <c r="BJ208" s="12"/>
    </row>
    <row r="209" spans="1:62">
      <c r="A209" s="1" t="s">
        <v>172</v>
      </c>
      <c r="B209" s="1">
        <v>2012</v>
      </c>
      <c r="C209" s="1">
        <v>2.16</v>
      </c>
      <c r="D209" s="20">
        <v>480000</v>
      </c>
      <c r="E209" s="17">
        <v>1650000</v>
      </c>
      <c r="F209" s="1">
        <v>333</v>
      </c>
      <c r="G209" s="31">
        <v>20</v>
      </c>
      <c r="H209" s="38">
        <v>0.25132555000000001</v>
      </c>
      <c r="I209" s="1">
        <v>122</v>
      </c>
      <c r="J209" s="1">
        <v>36</v>
      </c>
      <c r="K209" s="1">
        <v>130</v>
      </c>
      <c r="L209" s="1">
        <v>1045</v>
      </c>
      <c r="M209" s="1">
        <v>86</v>
      </c>
      <c r="N209" s="1">
        <v>258</v>
      </c>
      <c r="O209" s="1">
        <v>56</v>
      </c>
      <c r="P209" s="1">
        <v>3</v>
      </c>
      <c r="Q209" s="1">
        <v>-1</v>
      </c>
      <c r="R209" s="29">
        <f t="shared" si="74"/>
        <v>1.8</v>
      </c>
      <c r="S209" s="13">
        <f t="shared" si="75"/>
        <v>0</v>
      </c>
      <c r="T209" s="3">
        <v>84</v>
      </c>
      <c r="U209" s="31">
        <v>0</v>
      </c>
      <c r="V209" s="4">
        <v>0.29056602999999998</v>
      </c>
      <c r="W209" s="3">
        <v>48</v>
      </c>
      <c r="X209" s="3">
        <v>21</v>
      </c>
      <c r="Y209" s="3">
        <v>52</v>
      </c>
      <c r="Z209" s="3">
        <v>296</v>
      </c>
      <c r="AA209" s="3">
        <v>26</v>
      </c>
      <c r="AB209" s="3">
        <v>90</v>
      </c>
      <c r="AC209" s="3">
        <v>18</v>
      </c>
      <c r="AD209" s="3">
        <v>1</v>
      </c>
      <c r="AE209" s="3">
        <v>-5</v>
      </c>
      <c r="AF209" s="49">
        <f t="shared" si="82"/>
        <v>2.2557450000000001</v>
      </c>
      <c r="AG209" s="13">
        <f t="shared" si="76"/>
        <v>0</v>
      </c>
      <c r="AH209" s="54">
        <v>0.96000015999999999</v>
      </c>
      <c r="AI209" s="15">
        <v>2.6787019000000001</v>
      </c>
      <c r="AJ209" s="15">
        <v>2.13</v>
      </c>
      <c r="AK209" s="55">
        <v>2.3814899999999999</v>
      </c>
      <c r="AL209" s="1">
        <v>333</v>
      </c>
      <c r="AM209" s="3">
        <v>84</v>
      </c>
      <c r="AN209" s="1">
        <v>0</v>
      </c>
      <c r="AO209" s="3">
        <v>48</v>
      </c>
      <c r="AP209" s="3">
        <v>21</v>
      </c>
      <c r="AQ209" s="3">
        <v>52</v>
      </c>
      <c r="AR209" s="3">
        <v>296</v>
      </c>
      <c r="AS209" s="3">
        <v>26</v>
      </c>
      <c r="AT209" s="3">
        <v>90</v>
      </c>
      <c r="AU209" s="3">
        <v>18</v>
      </c>
      <c r="AV209" s="3">
        <v>1</v>
      </c>
      <c r="AW209" s="3">
        <v>-5</v>
      </c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62">
      <c r="A210" s="1" t="s">
        <v>73</v>
      </c>
      <c r="B210" s="1">
        <v>2013</v>
      </c>
      <c r="C210" s="1">
        <v>2.137</v>
      </c>
      <c r="D210" s="20">
        <v>519240</v>
      </c>
      <c r="E210" s="17">
        <v>1637500</v>
      </c>
      <c r="F210" s="1">
        <v>350</v>
      </c>
      <c r="G210" s="31">
        <v>46</v>
      </c>
      <c r="H210" s="38">
        <v>0.24637681</v>
      </c>
      <c r="I210" s="1">
        <v>134</v>
      </c>
      <c r="J210" s="1">
        <v>44</v>
      </c>
      <c r="K210" s="1">
        <v>153</v>
      </c>
      <c r="L210" s="1">
        <v>1282</v>
      </c>
      <c r="M210" s="1">
        <v>145</v>
      </c>
      <c r="N210" s="1">
        <v>301</v>
      </c>
      <c r="O210" s="1">
        <v>58</v>
      </c>
      <c r="P210" s="1">
        <v>2</v>
      </c>
      <c r="Q210" s="1">
        <v>-38</v>
      </c>
      <c r="R210" s="29">
        <f t="shared" si="74"/>
        <v>0.1</v>
      </c>
      <c r="S210" s="13">
        <f t="shared" si="75"/>
        <v>0</v>
      </c>
      <c r="T210" s="3">
        <v>100</v>
      </c>
      <c r="U210" s="31">
        <v>46</v>
      </c>
      <c r="V210" s="4">
        <v>0.22327045000000001</v>
      </c>
      <c r="W210" s="3">
        <v>42</v>
      </c>
      <c r="X210" s="3">
        <v>15</v>
      </c>
      <c r="Y210" s="3">
        <v>33</v>
      </c>
      <c r="Z210" s="3">
        <v>384</v>
      </c>
      <c r="AA210" s="3">
        <v>55</v>
      </c>
      <c r="AB210" s="3">
        <v>102</v>
      </c>
      <c r="AC210" s="3">
        <v>16</v>
      </c>
      <c r="AD210" s="3">
        <v>0</v>
      </c>
      <c r="AE210" s="3">
        <v>-13</v>
      </c>
      <c r="AF210" s="49">
        <f t="shared" si="82"/>
        <v>0.2679105</v>
      </c>
      <c r="AG210" s="13">
        <f t="shared" si="76"/>
        <v>0</v>
      </c>
      <c r="AH210" s="54">
        <v>-0.24000004999999999</v>
      </c>
      <c r="AI210" s="15">
        <v>0.49019498</v>
      </c>
      <c r="AJ210" s="15">
        <v>-0.09</v>
      </c>
      <c r="AK210" s="55">
        <v>0.62582099999999996</v>
      </c>
      <c r="AL210" s="1">
        <v>350</v>
      </c>
      <c r="AM210" s="3">
        <v>100</v>
      </c>
      <c r="AN210" s="1">
        <v>46</v>
      </c>
      <c r="AO210" s="3">
        <v>42</v>
      </c>
      <c r="AP210" s="3">
        <v>15</v>
      </c>
      <c r="AQ210" s="3">
        <v>33</v>
      </c>
      <c r="AR210" s="3">
        <v>384</v>
      </c>
      <c r="AS210" s="3">
        <v>55</v>
      </c>
      <c r="AT210" s="3">
        <v>102</v>
      </c>
      <c r="AU210" s="3">
        <v>16</v>
      </c>
      <c r="AV210" s="3">
        <v>0</v>
      </c>
      <c r="AW210" s="3">
        <v>-13</v>
      </c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62">
      <c r="A211" s="1" t="s">
        <v>286</v>
      </c>
      <c r="B211" s="1">
        <v>2013</v>
      </c>
      <c r="C211" s="1">
        <v>2.1389999999999998</v>
      </c>
      <c r="D211" s="20">
        <v>505000</v>
      </c>
      <c r="E211" s="17">
        <v>1625000</v>
      </c>
      <c r="F211" s="1">
        <v>297</v>
      </c>
      <c r="G211" s="31">
        <v>64</v>
      </c>
      <c r="H211" s="38">
        <v>0.27600409999999997</v>
      </c>
      <c r="I211" s="1">
        <v>150</v>
      </c>
      <c r="J211" s="1">
        <v>24</v>
      </c>
      <c r="K211" s="1">
        <v>100</v>
      </c>
      <c r="L211" s="1">
        <v>1063</v>
      </c>
      <c r="M211" s="1">
        <v>76</v>
      </c>
      <c r="N211" s="1">
        <v>173</v>
      </c>
      <c r="O211" s="1">
        <v>47</v>
      </c>
      <c r="P211" s="1">
        <v>13</v>
      </c>
      <c r="Q211" s="1">
        <v>9</v>
      </c>
      <c r="R211" s="29">
        <f t="shared" si="74"/>
        <v>3.4</v>
      </c>
      <c r="S211" s="13">
        <f t="shared" si="75"/>
        <v>0</v>
      </c>
      <c r="T211" s="3">
        <v>131</v>
      </c>
      <c r="U211" s="31">
        <v>0</v>
      </c>
      <c r="V211" s="4">
        <v>0.25570777</v>
      </c>
      <c r="W211" s="3">
        <v>60</v>
      </c>
      <c r="X211" s="3">
        <v>9</v>
      </c>
      <c r="Y211" s="3">
        <v>37</v>
      </c>
      <c r="Z211" s="3">
        <v>484</v>
      </c>
      <c r="AA211" s="3">
        <v>42</v>
      </c>
      <c r="AB211" s="3">
        <v>84</v>
      </c>
      <c r="AC211" s="3">
        <v>16</v>
      </c>
      <c r="AD211" s="3">
        <v>7</v>
      </c>
      <c r="AE211" s="3">
        <v>6</v>
      </c>
      <c r="AF211" s="49">
        <f t="shared" si="82"/>
        <v>1.0325</v>
      </c>
      <c r="AG211" s="13">
        <f t="shared" si="76"/>
        <v>0</v>
      </c>
      <c r="AH211" s="54">
        <v>3.6699997999999998</v>
      </c>
      <c r="AI211" s="15">
        <v>3.0954679999999999</v>
      </c>
      <c r="AJ211" s="15">
        <v>1.01</v>
      </c>
      <c r="AK211" s="55">
        <v>1.0549999999999999</v>
      </c>
      <c r="AL211" s="1">
        <v>297</v>
      </c>
      <c r="AM211" s="3">
        <v>131</v>
      </c>
      <c r="AN211" s="1">
        <v>0</v>
      </c>
      <c r="AO211" s="3">
        <v>60</v>
      </c>
      <c r="AP211" s="3">
        <v>9</v>
      </c>
      <c r="AQ211" s="3">
        <v>37</v>
      </c>
      <c r="AR211" s="3">
        <v>484</v>
      </c>
      <c r="AS211" s="3">
        <v>42</v>
      </c>
      <c r="AT211" s="3">
        <v>84</v>
      </c>
      <c r="AU211" s="3">
        <v>16</v>
      </c>
      <c r="AV211" s="3">
        <v>7</v>
      </c>
      <c r="AW211" s="3">
        <v>6</v>
      </c>
      <c r="AX211" s="3"/>
      <c r="AY211" s="3"/>
      <c r="AZ211" s="3"/>
      <c r="BA211" s="3"/>
      <c r="BB211" s="3"/>
      <c r="BC211" s="3"/>
      <c r="BD211" s="3"/>
      <c r="BE211" s="3"/>
      <c r="BF211" s="3"/>
      <c r="BG211" s="2" t="s">
        <v>287</v>
      </c>
    </row>
    <row r="212" spans="1:62">
      <c r="A212" s="31" t="s">
        <v>93</v>
      </c>
      <c r="B212" s="1">
        <v>2017</v>
      </c>
      <c r="C212" s="1">
        <v>3.0830000000000002</v>
      </c>
      <c r="D212" s="20">
        <v>675000</v>
      </c>
      <c r="E212" s="17">
        <v>1625000</v>
      </c>
      <c r="F212" s="1">
        <v>233</v>
      </c>
      <c r="G212" s="31">
        <v>78</v>
      </c>
      <c r="H212" s="38">
        <v>0.21596244000000001</v>
      </c>
      <c r="I212" s="1">
        <v>76</v>
      </c>
      <c r="J212" s="1">
        <v>19</v>
      </c>
      <c r="K212" s="1">
        <v>80</v>
      </c>
      <c r="L212" s="1">
        <v>753</v>
      </c>
      <c r="M212" s="1">
        <v>87</v>
      </c>
      <c r="N212" s="1">
        <v>205</v>
      </c>
      <c r="O212" s="1">
        <v>32</v>
      </c>
      <c r="P212" s="1">
        <v>0</v>
      </c>
      <c r="Q212" s="1">
        <v>37</v>
      </c>
      <c r="R212" s="29">
        <f t="shared" si="74"/>
        <v>4.8</v>
      </c>
      <c r="S212" s="13">
        <f t="shared" si="75"/>
        <v>0</v>
      </c>
      <c r="T212" s="3">
        <v>73</v>
      </c>
      <c r="U212" s="31">
        <v>0</v>
      </c>
      <c r="V212" s="4">
        <v>0.20737327999999999</v>
      </c>
      <c r="W212" s="3">
        <v>22</v>
      </c>
      <c r="X212" s="3">
        <v>8</v>
      </c>
      <c r="Y212" s="3">
        <v>38</v>
      </c>
      <c r="Z212" s="3">
        <v>248</v>
      </c>
      <c r="AA212" s="3">
        <v>26</v>
      </c>
      <c r="AB212" s="3">
        <v>71</v>
      </c>
      <c r="AC212" s="3">
        <v>12</v>
      </c>
      <c r="AD212" s="3">
        <v>0</v>
      </c>
      <c r="AE212" s="3">
        <v>15</v>
      </c>
      <c r="AF212" s="49">
        <f t="shared" si="82"/>
        <v>1.21875</v>
      </c>
      <c r="AG212" s="13">
        <f t="shared" si="76"/>
        <v>0</v>
      </c>
      <c r="AH212" s="54">
        <v>3.85</v>
      </c>
      <c r="AI212" s="15">
        <v>5.6658397000000003</v>
      </c>
      <c r="AJ212" s="15">
        <v>0.86</v>
      </c>
      <c r="AK212" s="55">
        <v>1.5774999999999999</v>
      </c>
      <c r="AL212" s="1">
        <v>233</v>
      </c>
      <c r="AM212" s="3">
        <v>73</v>
      </c>
      <c r="AN212" s="1">
        <v>0</v>
      </c>
      <c r="AO212" s="3">
        <v>22</v>
      </c>
      <c r="AP212" s="3">
        <v>8</v>
      </c>
      <c r="AQ212" s="3">
        <v>38</v>
      </c>
      <c r="AR212" s="3">
        <v>248</v>
      </c>
      <c r="AS212" s="3">
        <v>26</v>
      </c>
      <c r="AT212" s="3">
        <v>71</v>
      </c>
      <c r="AU212" s="3">
        <v>12</v>
      </c>
      <c r="AV212" s="3">
        <v>0</v>
      </c>
      <c r="AW212" s="3">
        <v>15</v>
      </c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62">
      <c r="A213" s="1" t="s">
        <v>511</v>
      </c>
      <c r="B213" s="1">
        <v>2017</v>
      </c>
      <c r="C213" s="1">
        <v>3.0539999999999998</v>
      </c>
      <c r="D213" s="20">
        <v>555000</v>
      </c>
      <c r="E213" s="17">
        <v>1600000</v>
      </c>
      <c r="F213" s="1">
        <v>367</v>
      </c>
      <c r="G213" s="31">
        <v>61</v>
      </c>
      <c r="H213" s="38">
        <v>0.23564593</v>
      </c>
      <c r="I213" s="1">
        <v>108</v>
      </c>
      <c r="J213" s="1">
        <v>28</v>
      </c>
      <c r="K213" s="1">
        <v>91</v>
      </c>
      <c r="L213" s="1">
        <v>938</v>
      </c>
      <c r="M213" s="1">
        <v>92</v>
      </c>
      <c r="N213" s="1">
        <v>211</v>
      </c>
      <c r="O213" s="1">
        <v>50</v>
      </c>
      <c r="P213" s="1">
        <v>5</v>
      </c>
      <c r="Q213" s="1">
        <v>12</v>
      </c>
      <c r="R213" s="29">
        <f t="shared" si="74"/>
        <v>4.0999999999999996</v>
      </c>
      <c r="S213" s="13">
        <f t="shared" si="75"/>
        <v>0</v>
      </c>
      <c r="T213" s="3">
        <v>140</v>
      </c>
      <c r="U213" s="31">
        <v>0</v>
      </c>
      <c r="V213" s="4">
        <v>0.21548821000000001</v>
      </c>
      <c r="W213" s="3">
        <v>46</v>
      </c>
      <c r="X213" s="3">
        <v>11</v>
      </c>
      <c r="Y213" s="3">
        <v>37</v>
      </c>
      <c r="Z213" s="3">
        <v>342</v>
      </c>
      <c r="AA213" s="3">
        <v>41</v>
      </c>
      <c r="AB213" s="3">
        <v>80</v>
      </c>
      <c r="AC213" s="3">
        <v>24</v>
      </c>
      <c r="AD213" s="3">
        <v>3</v>
      </c>
      <c r="AE213" s="3">
        <v>3</v>
      </c>
      <c r="AF213" s="49">
        <f t="shared" si="82"/>
        <v>1.2040549999999999</v>
      </c>
      <c r="AG213" s="13">
        <f t="shared" si="76"/>
        <v>0</v>
      </c>
      <c r="AH213" s="54">
        <v>4.17</v>
      </c>
      <c r="AI213" s="15">
        <v>3.9677904000000002</v>
      </c>
      <c r="AJ213" s="15">
        <v>1.05</v>
      </c>
      <c r="AK213" s="55">
        <v>1.3581099999999999</v>
      </c>
      <c r="AL213" s="1">
        <v>367</v>
      </c>
      <c r="AM213" s="3">
        <v>140</v>
      </c>
      <c r="AN213" s="1">
        <v>0</v>
      </c>
      <c r="AO213" s="3">
        <v>46</v>
      </c>
      <c r="AP213" s="3">
        <v>11</v>
      </c>
      <c r="AQ213" s="3">
        <v>37</v>
      </c>
      <c r="AR213" s="3">
        <v>342</v>
      </c>
      <c r="AS213" s="3">
        <v>41</v>
      </c>
      <c r="AT213" s="3">
        <v>80</v>
      </c>
      <c r="AU213" s="3">
        <v>24</v>
      </c>
      <c r="AV213" s="3">
        <v>3</v>
      </c>
      <c r="AW213" s="3">
        <v>3</v>
      </c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62">
      <c r="A214" s="1" t="s">
        <v>115</v>
      </c>
      <c r="B214" s="1">
        <v>2013</v>
      </c>
      <c r="C214" s="1">
        <v>3.0950000000000002</v>
      </c>
      <c r="D214" s="20">
        <v>517000</v>
      </c>
      <c r="E214" s="17">
        <v>1587500</v>
      </c>
      <c r="F214" s="1">
        <v>437</v>
      </c>
      <c r="G214" s="31">
        <v>0</v>
      </c>
      <c r="H214" s="38">
        <v>0.24513273999999999</v>
      </c>
      <c r="I214" s="1">
        <v>149</v>
      </c>
      <c r="J214" s="1">
        <v>46</v>
      </c>
      <c r="K214" s="1">
        <v>148</v>
      </c>
      <c r="L214" s="1">
        <v>1232</v>
      </c>
      <c r="M214" s="1">
        <v>90</v>
      </c>
      <c r="N214" s="1">
        <v>283</v>
      </c>
      <c r="O214" s="1">
        <v>67</v>
      </c>
      <c r="P214" s="1">
        <v>14</v>
      </c>
      <c r="Q214" s="1">
        <v>-12</v>
      </c>
      <c r="R214" s="29">
        <f t="shared" si="74"/>
        <v>2</v>
      </c>
      <c r="S214" s="13">
        <f t="shared" si="75"/>
        <v>0</v>
      </c>
      <c r="T214" s="3">
        <v>134</v>
      </c>
      <c r="U214" s="31">
        <v>0</v>
      </c>
      <c r="V214" s="4">
        <v>0.22662889999999999</v>
      </c>
      <c r="W214" s="3">
        <v>47</v>
      </c>
      <c r="X214" s="3">
        <v>11</v>
      </c>
      <c r="Y214" s="3">
        <v>39</v>
      </c>
      <c r="Z214" s="3">
        <v>384</v>
      </c>
      <c r="AA214" s="3">
        <v>27</v>
      </c>
      <c r="AB214" s="3">
        <v>90</v>
      </c>
      <c r="AC214" s="3">
        <v>23</v>
      </c>
      <c r="AD214" s="3">
        <v>5</v>
      </c>
      <c r="AE214" s="3">
        <v>-11</v>
      </c>
      <c r="AF214" s="49">
        <f t="shared" si="82"/>
        <v>-0.34424280000000002</v>
      </c>
      <c r="AG214" s="13">
        <f t="shared" si="76"/>
        <v>0</v>
      </c>
      <c r="AH214" s="54">
        <v>1.8299999</v>
      </c>
      <c r="AI214" s="15">
        <v>2.0898628000000001</v>
      </c>
      <c r="AJ214" s="15">
        <v>-0.62</v>
      </c>
      <c r="AK214" s="55">
        <v>-6.8485599999999994E-2</v>
      </c>
      <c r="AL214" s="1">
        <v>437</v>
      </c>
      <c r="AM214" s="3">
        <v>134</v>
      </c>
      <c r="AN214" s="1">
        <v>0</v>
      </c>
      <c r="AO214" s="3">
        <v>47</v>
      </c>
      <c r="AP214" s="3">
        <v>11</v>
      </c>
      <c r="AQ214" s="3">
        <v>39</v>
      </c>
      <c r="AR214" s="3">
        <v>384</v>
      </c>
      <c r="AS214" s="3">
        <v>27</v>
      </c>
      <c r="AT214" s="3">
        <v>90</v>
      </c>
      <c r="AU214" s="3">
        <v>23</v>
      </c>
      <c r="AV214" s="3">
        <v>5</v>
      </c>
      <c r="AW214" s="3">
        <v>-11</v>
      </c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62">
      <c r="A215" s="1" t="s">
        <v>738</v>
      </c>
      <c r="B215" s="1">
        <v>2019</v>
      </c>
      <c r="C215" s="1">
        <v>3.073</v>
      </c>
      <c r="D215" s="20">
        <v>615500</v>
      </c>
      <c r="E215" s="17">
        <v>1575000</v>
      </c>
      <c r="F215" s="1">
        <v>461</v>
      </c>
      <c r="G215" s="31">
        <v>0</v>
      </c>
      <c r="H215" s="38">
        <v>0.27386934000000002</v>
      </c>
      <c r="I215" s="1">
        <v>156</v>
      </c>
      <c r="J215" s="1">
        <v>28</v>
      </c>
      <c r="K215" s="1">
        <v>133</v>
      </c>
      <c r="L215" s="1">
        <v>1282</v>
      </c>
      <c r="M215" s="1">
        <v>64</v>
      </c>
      <c r="N215" s="1">
        <v>218</v>
      </c>
      <c r="O215" s="1">
        <v>62</v>
      </c>
      <c r="P215" s="1">
        <v>4</v>
      </c>
      <c r="Q215" s="1">
        <v>8</v>
      </c>
      <c r="R215" s="29">
        <f t="shared" si="74"/>
        <v>2.5</v>
      </c>
      <c r="S215" s="13">
        <f t="shared" si="75"/>
        <v>0</v>
      </c>
      <c r="T215" s="3">
        <v>130</v>
      </c>
      <c r="U215" s="31">
        <v>0</v>
      </c>
      <c r="V215" s="4">
        <v>0.23598820000000001</v>
      </c>
      <c r="W215" s="3">
        <v>41</v>
      </c>
      <c r="X215" s="3">
        <v>12</v>
      </c>
      <c r="Y215" s="3">
        <v>32</v>
      </c>
      <c r="Z215" s="3">
        <v>363</v>
      </c>
      <c r="AA215" s="3">
        <v>16</v>
      </c>
      <c r="AB215" s="3">
        <v>62</v>
      </c>
      <c r="AC215" s="3">
        <v>11</v>
      </c>
      <c r="AD215" s="3">
        <v>2</v>
      </c>
      <c r="AE215" s="3">
        <v>-5</v>
      </c>
      <c r="AF215" s="49">
        <f t="shared" si="82"/>
        <v>-0.84181400000000006</v>
      </c>
      <c r="AG215" s="13">
        <f t="shared" si="76"/>
        <v>0</v>
      </c>
      <c r="AH215" s="54">
        <v>2.94</v>
      </c>
      <c r="AI215" s="15">
        <v>2.1493289999999998</v>
      </c>
      <c r="AJ215" s="15">
        <v>-0.98</v>
      </c>
      <c r="AK215" s="55">
        <v>-0.70362800000000003</v>
      </c>
      <c r="AL215" s="1">
        <v>461</v>
      </c>
      <c r="AM215" s="3">
        <v>130</v>
      </c>
      <c r="AN215" s="1">
        <v>0</v>
      </c>
      <c r="AO215" s="3">
        <v>41</v>
      </c>
      <c r="AP215" s="3">
        <v>12</v>
      </c>
      <c r="AQ215" s="3">
        <v>32</v>
      </c>
      <c r="AR215" s="3">
        <v>363</v>
      </c>
      <c r="AS215" s="3">
        <v>16</v>
      </c>
      <c r="AT215" s="3">
        <v>62</v>
      </c>
      <c r="AU215" s="3">
        <v>11</v>
      </c>
      <c r="AV215" s="3">
        <v>2</v>
      </c>
      <c r="AW215" s="3">
        <v>-5</v>
      </c>
      <c r="AX215" s="3"/>
      <c r="AY215" s="3"/>
      <c r="AZ215" s="3"/>
      <c r="BA215" s="3"/>
      <c r="BB215" s="3"/>
      <c r="BC215" s="3"/>
      <c r="BD215" s="3"/>
      <c r="BE215" s="3"/>
      <c r="BF215" s="3"/>
      <c r="BG215" s="2" t="s">
        <v>157</v>
      </c>
      <c r="BH215" s="1" t="s">
        <v>564</v>
      </c>
    </row>
    <row r="216" spans="1:62">
      <c r="A216" s="1" t="s">
        <v>769</v>
      </c>
      <c r="B216" s="1">
        <v>2019</v>
      </c>
      <c r="C216" s="1">
        <v>2.125</v>
      </c>
      <c r="D216" s="20">
        <v>567100</v>
      </c>
      <c r="E216" s="17">
        <v>1575000</v>
      </c>
      <c r="F216" s="1">
        <v>286</v>
      </c>
      <c r="G216" s="31">
        <v>109</v>
      </c>
      <c r="H216" s="38">
        <v>0.2109375</v>
      </c>
      <c r="I216" s="1">
        <v>110</v>
      </c>
      <c r="J216" s="1">
        <v>25</v>
      </c>
      <c r="K216" s="1">
        <v>75</v>
      </c>
      <c r="L216" s="1">
        <v>982</v>
      </c>
      <c r="M216" s="1">
        <v>60</v>
      </c>
      <c r="N216" s="1">
        <v>313</v>
      </c>
      <c r="O216" s="1">
        <v>47</v>
      </c>
      <c r="P216" s="1">
        <v>26</v>
      </c>
      <c r="Q216" s="1">
        <v>13</v>
      </c>
      <c r="R216" s="29">
        <f t="shared" si="74"/>
        <v>1</v>
      </c>
      <c r="S216" s="13">
        <f t="shared" si="75"/>
        <v>0</v>
      </c>
      <c r="T216" s="3">
        <v>88</v>
      </c>
      <c r="U216" s="31">
        <v>81</v>
      </c>
      <c r="V216" s="4">
        <v>0.23489932999999999</v>
      </c>
      <c r="W216" s="3">
        <v>39</v>
      </c>
      <c r="X216" s="3">
        <v>11</v>
      </c>
      <c r="Y216" s="3">
        <v>26</v>
      </c>
      <c r="Z216" s="3">
        <v>333</v>
      </c>
      <c r="AA216" s="3">
        <v>27</v>
      </c>
      <c r="AB216" s="3">
        <v>94</v>
      </c>
      <c r="AC216" s="3">
        <v>19</v>
      </c>
      <c r="AD216" s="3">
        <v>7</v>
      </c>
      <c r="AE216" s="3">
        <v>-13</v>
      </c>
      <c r="AF216" s="49">
        <f t="shared" si="82"/>
        <v>-0.16231899999999999</v>
      </c>
      <c r="AG216" s="13">
        <f t="shared" si="76"/>
        <v>0</v>
      </c>
      <c r="AH216" s="54">
        <v>1.64</v>
      </c>
      <c r="AI216" s="15">
        <v>0.27123320000000001</v>
      </c>
      <c r="AJ216" s="15">
        <v>-0.09</v>
      </c>
      <c r="AK216" s="55">
        <v>-0.23463800000000001</v>
      </c>
      <c r="AL216" s="1">
        <v>286</v>
      </c>
      <c r="AM216" s="3">
        <v>88</v>
      </c>
      <c r="AN216" s="1">
        <v>81</v>
      </c>
      <c r="AO216" s="3">
        <v>39</v>
      </c>
      <c r="AP216" s="3">
        <v>11</v>
      </c>
      <c r="AQ216" s="3">
        <v>26</v>
      </c>
      <c r="AR216" s="3">
        <v>333</v>
      </c>
      <c r="AS216" s="3">
        <v>27</v>
      </c>
      <c r="AT216" s="3">
        <v>94</v>
      </c>
      <c r="AU216" s="3">
        <v>19</v>
      </c>
      <c r="AV216" s="3">
        <v>7</v>
      </c>
      <c r="AW216" s="3">
        <v>-13</v>
      </c>
      <c r="AX216" s="3"/>
      <c r="AY216" s="3"/>
      <c r="AZ216" s="3"/>
      <c r="BA216" s="3"/>
      <c r="BB216" s="3"/>
      <c r="BC216" s="3"/>
      <c r="BD216" s="3"/>
      <c r="BE216" s="3"/>
      <c r="BF216" s="3"/>
      <c r="BH216" s="1" t="s">
        <v>770</v>
      </c>
    </row>
    <row r="217" spans="1:62">
      <c r="A217" s="1" t="s">
        <v>101</v>
      </c>
      <c r="B217" s="1">
        <v>2015</v>
      </c>
      <c r="C217" s="1">
        <v>3.1030000000000002</v>
      </c>
      <c r="D217" s="20">
        <v>518290</v>
      </c>
      <c r="E217" s="17">
        <v>1550000</v>
      </c>
      <c r="F217" s="1">
        <v>204</v>
      </c>
      <c r="G217" s="31">
        <v>221</v>
      </c>
      <c r="H217" s="38">
        <v>0.23151125</v>
      </c>
      <c r="I217" s="1">
        <v>76</v>
      </c>
      <c r="J217" s="1">
        <v>24</v>
      </c>
      <c r="K217" s="1">
        <v>81</v>
      </c>
      <c r="L217" s="1">
        <v>701</v>
      </c>
      <c r="M217" s="1">
        <v>52</v>
      </c>
      <c r="N217" s="1">
        <v>152</v>
      </c>
      <c r="O217" s="1">
        <v>36</v>
      </c>
      <c r="P217" s="1">
        <v>0</v>
      </c>
      <c r="Q217" s="1">
        <v>0</v>
      </c>
      <c r="R217" s="29">
        <f t="shared" si="74"/>
        <v>3</v>
      </c>
      <c r="S217" s="13">
        <f t="shared" si="75"/>
        <v>0</v>
      </c>
      <c r="T217" s="3">
        <v>78</v>
      </c>
      <c r="U217" s="31">
        <v>38</v>
      </c>
      <c r="V217" s="4">
        <v>0.23175965000000001</v>
      </c>
      <c r="W217" s="3">
        <v>33</v>
      </c>
      <c r="X217" s="3">
        <v>10</v>
      </c>
      <c r="Y217" s="3">
        <v>34</v>
      </c>
      <c r="Z217" s="3">
        <v>273</v>
      </c>
      <c r="AA217" s="3">
        <v>28</v>
      </c>
      <c r="AB217" s="3">
        <v>62</v>
      </c>
      <c r="AC217" s="3">
        <v>16</v>
      </c>
      <c r="AD217" s="3">
        <v>0</v>
      </c>
      <c r="AE217" s="3">
        <v>-1</v>
      </c>
      <c r="AF217" s="49">
        <f t="shared" si="82"/>
        <v>1.2575645</v>
      </c>
      <c r="AG217" s="13">
        <f t="shared" si="76"/>
        <v>0</v>
      </c>
      <c r="AH217" s="54">
        <v>4.3</v>
      </c>
      <c r="AI217" s="15">
        <v>1.608376</v>
      </c>
      <c r="AJ217" s="15">
        <v>1.74</v>
      </c>
      <c r="AK217" s="55">
        <v>0.77512899999999996</v>
      </c>
      <c r="AL217" s="1">
        <v>204</v>
      </c>
      <c r="AM217" s="3">
        <v>78</v>
      </c>
      <c r="AN217" s="1">
        <v>38</v>
      </c>
      <c r="AO217" s="3">
        <v>33</v>
      </c>
      <c r="AP217" s="3">
        <v>10</v>
      </c>
      <c r="AQ217" s="3">
        <v>34</v>
      </c>
      <c r="AR217" s="3">
        <v>273</v>
      </c>
      <c r="AS217" s="3">
        <v>28</v>
      </c>
      <c r="AT217" s="3">
        <v>62</v>
      </c>
      <c r="AU217" s="3">
        <v>16</v>
      </c>
      <c r="AV217" s="3">
        <v>0</v>
      </c>
      <c r="AW217" s="3">
        <v>-1</v>
      </c>
      <c r="AX217" s="3"/>
      <c r="AY217" s="3"/>
      <c r="AZ217" s="3"/>
      <c r="BA217" s="3"/>
      <c r="BB217" s="3"/>
      <c r="BC217" s="3"/>
      <c r="BD217" s="3"/>
      <c r="BE217" s="3"/>
      <c r="BF217" s="3"/>
      <c r="BH217" s="1" t="s">
        <v>102</v>
      </c>
    </row>
    <row r="218" spans="1:62">
      <c r="A218" s="1" t="s">
        <v>201</v>
      </c>
      <c r="B218" s="1">
        <v>2011</v>
      </c>
      <c r="C218" s="1">
        <v>3.077</v>
      </c>
      <c r="D218" s="20">
        <v>546154</v>
      </c>
      <c r="E218" s="17">
        <v>1500000</v>
      </c>
      <c r="F218" s="1">
        <v>287</v>
      </c>
      <c r="G218" s="31">
        <v>57</v>
      </c>
      <c r="H218" s="38">
        <v>0.2748466</v>
      </c>
      <c r="I218" s="1">
        <v>86</v>
      </c>
      <c r="J218" s="1">
        <v>16</v>
      </c>
      <c r="K218" s="1">
        <v>93</v>
      </c>
      <c r="L218" s="1">
        <v>949</v>
      </c>
      <c r="M218" s="1">
        <v>116</v>
      </c>
      <c r="N218" s="1">
        <v>95</v>
      </c>
      <c r="O218" s="1">
        <v>26</v>
      </c>
      <c r="P218" s="1">
        <v>0</v>
      </c>
      <c r="Q218" s="1">
        <v>25</v>
      </c>
      <c r="R218" s="29">
        <f t="shared" si="74"/>
        <v>8.4</v>
      </c>
      <c r="S218" s="13">
        <f t="shared" si="75"/>
        <v>0</v>
      </c>
      <c r="T218" s="3">
        <v>91</v>
      </c>
      <c r="U218" s="31">
        <v>0</v>
      </c>
      <c r="V218" s="4">
        <v>0.26691730000000002</v>
      </c>
      <c r="W218" s="3">
        <v>27</v>
      </c>
      <c r="X218" s="3">
        <v>6</v>
      </c>
      <c r="Y218" s="3">
        <v>31</v>
      </c>
      <c r="Z218" s="3">
        <v>304</v>
      </c>
      <c r="AA218" s="3">
        <v>35</v>
      </c>
      <c r="AB218" s="3">
        <v>32</v>
      </c>
      <c r="AC218" s="3">
        <v>6</v>
      </c>
      <c r="AD218" s="3">
        <v>0</v>
      </c>
      <c r="AE218" s="3">
        <v>11</v>
      </c>
      <c r="AF218" s="49">
        <f t="shared" si="82"/>
        <v>2.8412899999999999</v>
      </c>
      <c r="AG218" s="13">
        <f t="shared" si="76"/>
        <v>0</v>
      </c>
      <c r="AH218" s="54">
        <v>5.42</v>
      </c>
      <c r="AI218" s="15">
        <v>11.322905</v>
      </c>
      <c r="AJ218" s="15">
        <v>1.78</v>
      </c>
      <c r="AK218" s="55">
        <v>3.9025799999999999</v>
      </c>
      <c r="AL218" s="1">
        <v>287</v>
      </c>
      <c r="AM218" s="3">
        <v>91</v>
      </c>
      <c r="AN218" s="1">
        <v>0</v>
      </c>
      <c r="AO218" s="3">
        <v>27</v>
      </c>
      <c r="AP218" s="3">
        <v>6</v>
      </c>
      <c r="AQ218" s="3">
        <v>31</v>
      </c>
      <c r="AR218" s="3">
        <v>304</v>
      </c>
      <c r="AS218" s="3">
        <v>35</v>
      </c>
      <c r="AT218" s="3">
        <v>32</v>
      </c>
      <c r="AU218" s="3">
        <v>6</v>
      </c>
      <c r="AV218" s="3">
        <v>0</v>
      </c>
      <c r="AW218" s="3">
        <v>11</v>
      </c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62">
      <c r="A219" s="1" t="s">
        <v>37</v>
      </c>
      <c r="B219" s="1">
        <v>2011</v>
      </c>
      <c r="C219" s="1">
        <v>2.1549999999999998</v>
      </c>
      <c r="D219" s="20">
        <v>444400</v>
      </c>
      <c r="E219" s="17">
        <v>1475000</v>
      </c>
      <c r="F219" s="1">
        <v>375</v>
      </c>
      <c r="G219" s="31">
        <v>19</v>
      </c>
      <c r="H219" s="38">
        <v>0.24978541000000001</v>
      </c>
      <c r="I219" s="1">
        <v>163</v>
      </c>
      <c r="J219" s="1">
        <v>36</v>
      </c>
      <c r="K219" s="1">
        <v>143</v>
      </c>
      <c r="L219" s="1">
        <v>1304</v>
      </c>
      <c r="M219" s="1">
        <v>114</v>
      </c>
      <c r="N219" s="1">
        <v>330</v>
      </c>
      <c r="O219" s="1">
        <v>43</v>
      </c>
      <c r="P219" s="1">
        <v>62</v>
      </c>
      <c r="Q219" s="1">
        <v>21</v>
      </c>
      <c r="R219" s="29">
        <f t="shared" si="74"/>
        <v>6.4</v>
      </c>
      <c r="S219" s="13">
        <f t="shared" si="75"/>
        <v>0</v>
      </c>
      <c r="T219" s="3">
        <v>121</v>
      </c>
      <c r="U219" s="31">
        <v>0</v>
      </c>
      <c r="V219" s="4">
        <v>0.24594595</v>
      </c>
      <c r="W219" s="3">
        <v>49</v>
      </c>
      <c r="X219" s="3">
        <v>9</v>
      </c>
      <c r="Y219" s="3">
        <v>44</v>
      </c>
      <c r="Z219" s="3">
        <v>411</v>
      </c>
      <c r="AA219" s="3">
        <v>31</v>
      </c>
      <c r="AB219" s="3">
        <v>92</v>
      </c>
      <c r="AC219" s="3">
        <v>14</v>
      </c>
      <c r="AD219" s="3">
        <v>26</v>
      </c>
      <c r="AE219" s="3">
        <v>5</v>
      </c>
      <c r="AF219" s="49">
        <f t="shared" si="82"/>
        <v>1.779185</v>
      </c>
      <c r="AG219" s="13">
        <f t="shared" si="76"/>
        <v>0</v>
      </c>
      <c r="AH219" s="54">
        <v>6.27</v>
      </c>
      <c r="AI219" s="15">
        <v>6.6286459999999998</v>
      </c>
      <c r="AJ219" s="15">
        <v>1.89</v>
      </c>
      <c r="AK219" s="55">
        <v>1.6683699999999999</v>
      </c>
      <c r="AL219" s="1">
        <v>375</v>
      </c>
      <c r="AM219" s="3">
        <v>121</v>
      </c>
      <c r="AN219" s="1">
        <v>0</v>
      </c>
      <c r="AO219" s="3">
        <v>49</v>
      </c>
      <c r="AP219" s="3">
        <v>9</v>
      </c>
      <c r="AQ219" s="3">
        <v>44</v>
      </c>
      <c r="AR219" s="3">
        <v>411</v>
      </c>
      <c r="AS219" s="3">
        <v>31</v>
      </c>
      <c r="AT219" s="3">
        <v>92</v>
      </c>
      <c r="AU219" s="3">
        <v>14</v>
      </c>
      <c r="AV219" s="3">
        <v>26</v>
      </c>
      <c r="AW219" s="3">
        <v>5</v>
      </c>
      <c r="AX219" s="3"/>
      <c r="AY219" s="3"/>
      <c r="AZ219" s="3"/>
      <c r="BA219" s="3"/>
      <c r="BB219" s="3"/>
      <c r="BC219" s="3"/>
      <c r="BD219" s="3"/>
      <c r="BE219" s="3"/>
      <c r="BF219" s="3"/>
      <c r="BG219" s="2" t="s">
        <v>38</v>
      </c>
    </row>
    <row r="220" spans="1:62">
      <c r="A220" s="1" t="s">
        <v>733</v>
      </c>
      <c r="B220" s="1">
        <v>2017</v>
      </c>
      <c r="C220" s="1">
        <v>3</v>
      </c>
      <c r="D220" s="20">
        <v>545200</v>
      </c>
      <c r="E220" s="17">
        <v>1450000</v>
      </c>
      <c r="F220" s="1">
        <v>213</v>
      </c>
      <c r="G220" s="31">
        <v>279</v>
      </c>
      <c r="H220" s="38">
        <v>0.29187194</v>
      </c>
      <c r="I220" s="1">
        <v>114</v>
      </c>
      <c r="J220" s="1">
        <v>24</v>
      </c>
      <c r="K220" s="1">
        <v>109</v>
      </c>
      <c r="L220" s="1">
        <v>867</v>
      </c>
      <c r="M220" s="1">
        <v>45</v>
      </c>
      <c r="N220" s="1">
        <v>168</v>
      </c>
      <c r="O220" s="1">
        <v>64</v>
      </c>
      <c r="P220" s="1">
        <v>11</v>
      </c>
      <c r="Q220" s="1">
        <v>-2</v>
      </c>
      <c r="R220" s="29">
        <f t="shared" si="74"/>
        <v>5.3</v>
      </c>
      <c r="S220" s="13">
        <f t="shared" si="75"/>
        <v>0</v>
      </c>
      <c r="T220" s="3">
        <v>50</v>
      </c>
      <c r="U220" s="31">
        <v>119</v>
      </c>
      <c r="V220" s="4">
        <v>0.25945947000000003</v>
      </c>
      <c r="W220" s="3">
        <v>22</v>
      </c>
      <c r="X220" s="3">
        <v>5</v>
      </c>
      <c r="Y220" s="3">
        <v>24</v>
      </c>
      <c r="Z220" s="3">
        <v>197</v>
      </c>
      <c r="AA220" s="3">
        <v>7</v>
      </c>
      <c r="AB220" s="3">
        <v>38</v>
      </c>
      <c r="AC220" s="3">
        <v>18</v>
      </c>
      <c r="AD220" s="3">
        <v>4</v>
      </c>
      <c r="AE220" s="3">
        <v>2</v>
      </c>
      <c r="AF220" s="49">
        <f t="shared" si="82"/>
        <v>0.64999000000000007</v>
      </c>
      <c r="AG220" s="13">
        <f t="shared" si="76"/>
        <v>0</v>
      </c>
      <c r="AH220" s="54">
        <v>5.18</v>
      </c>
      <c r="AI220" s="15">
        <v>5.3505000000000003</v>
      </c>
      <c r="AJ220" s="15">
        <v>0.62</v>
      </c>
      <c r="AK220" s="55">
        <v>0.67998000000000003</v>
      </c>
      <c r="AL220" s="1">
        <v>213</v>
      </c>
      <c r="AM220" s="3">
        <v>50</v>
      </c>
      <c r="AN220" s="1">
        <v>119</v>
      </c>
      <c r="AO220" s="3">
        <v>22</v>
      </c>
      <c r="AP220" s="3">
        <v>5</v>
      </c>
      <c r="AQ220" s="3">
        <v>24</v>
      </c>
      <c r="AR220" s="3">
        <v>197</v>
      </c>
      <c r="AS220" s="3">
        <v>7</v>
      </c>
      <c r="AT220" s="3">
        <v>38</v>
      </c>
      <c r="AU220" s="3">
        <v>18</v>
      </c>
      <c r="AV220" s="3">
        <v>4</v>
      </c>
      <c r="AW220" s="3">
        <v>2</v>
      </c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62">
      <c r="A221" s="1" t="s">
        <v>697</v>
      </c>
      <c r="B221" s="1">
        <v>2019</v>
      </c>
      <c r="C221" s="1">
        <v>3.0329999999999999</v>
      </c>
      <c r="D221" s="20">
        <v>574800</v>
      </c>
      <c r="E221" s="17">
        <v>1450000</v>
      </c>
      <c r="F221" s="1">
        <v>285</v>
      </c>
      <c r="G221" s="31">
        <v>155</v>
      </c>
      <c r="H221" s="38">
        <v>0.28287839999999997</v>
      </c>
      <c r="I221" s="1">
        <v>112</v>
      </c>
      <c r="J221" s="1">
        <v>27</v>
      </c>
      <c r="K221" s="1">
        <v>101</v>
      </c>
      <c r="L221" s="1">
        <v>882</v>
      </c>
      <c r="M221" s="1">
        <v>58</v>
      </c>
      <c r="N221" s="1">
        <v>229</v>
      </c>
      <c r="O221" s="1">
        <v>46</v>
      </c>
      <c r="P221" s="1">
        <v>11</v>
      </c>
      <c r="Q221" s="1">
        <v>3</v>
      </c>
      <c r="R221" s="29">
        <f t="shared" si="74"/>
        <v>3.7</v>
      </c>
      <c r="S221" s="13">
        <f t="shared" si="75"/>
        <v>0</v>
      </c>
      <c r="T221" s="3">
        <v>89</v>
      </c>
      <c r="U221" s="31">
        <v>54</v>
      </c>
      <c r="V221" s="4">
        <v>0.28832117000000002</v>
      </c>
      <c r="W221" s="3">
        <v>34</v>
      </c>
      <c r="X221" s="3">
        <v>10</v>
      </c>
      <c r="Y221" s="3">
        <v>34</v>
      </c>
      <c r="Z221" s="3">
        <v>294</v>
      </c>
      <c r="AA221" s="3">
        <v>14</v>
      </c>
      <c r="AB221" s="3">
        <v>66</v>
      </c>
      <c r="AC221" s="3">
        <v>19</v>
      </c>
      <c r="AD221" s="3">
        <v>4</v>
      </c>
      <c r="AE221" s="3">
        <v>9</v>
      </c>
      <c r="AF221" s="49">
        <f t="shared" si="82"/>
        <v>1.5496650000000001</v>
      </c>
      <c r="AG221" s="13">
        <f t="shared" si="76"/>
        <v>0</v>
      </c>
      <c r="AH221" s="54">
        <v>3.6599998</v>
      </c>
      <c r="AI221" s="15">
        <v>3.7103958000000001</v>
      </c>
      <c r="AJ221" s="15">
        <v>1.53</v>
      </c>
      <c r="AK221" s="55">
        <v>1.5693299999999999</v>
      </c>
      <c r="AL221" s="1">
        <v>285</v>
      </c>
      <c r="AM221" s="3">
        <v>89</v>
      </c>
      <c r="AN221" s="1">
        <v>54</v>
      </c>
      <c r="AO221" s="3">
        <v>34</v>
      </c>
      <c r="AP221" s="3">
        <v>10</v>
      </c>
      <c r="AQ221" s="3">
        <v>34</v>
      </c>
      <c r="AR221" s="3">
        <v>294</v>
      </c>
      <c r="AS221" s="3">
        <v>14</v>
      </c>
      <c r="AT221" s="3">
        <v>66</v>
      </c>
      <c r="AU221" s="3">
        <v>19</v>
      </c>
      <c r="AV221" s="3">
        <v>4</v>
      </c>
      <c r="AW221" s="3">
        <v>9</v>
      </c>
      <c r="AX221" s="3"/>
      <c r="AY221" s="3"/>
      <c r="AZ221" s="3"/>
      <c r="BA221" s="3"/>
      <c r="BB221" s="3"/>
      <c r="BC221" s="3"/>
      <c r="BD221" s="3"/>
      <c r="BE221" s="3"/>
      <c r="BF221" s="3"/>
      <c r="BG221" s="2" t="s">
        <v>168</v>
      </c>
      <c r="BJ221" s="1" t="s">
        <v>45</v>
      </c>
    </row>
    <row r="222" spans="1:62">
      <c r="A222" s="1" t="s">
        <v>439</v>
      </c>
      <c r="B222" s="1">
        <v>2017</v>
      </c>
      <c r="C222" s="1">
        <v>3.0310000000000001</v>
      </c>
      <c r="D222" s="20">
        <v>561000</v>
      </c>
      <c r="E222" s="17">
        <v>1450000</v>
      </c>
      <c r="F222" s="1">
        <v>211</v>
      </c>
      <c r="G222" s="31">
        <v>195</v>
      </c>
      <c r="H222" s="38">
        <v>0.26080477000000002</v>
      </c>
      <c r="I222" s="1">
        <v>79</v>
      </c>
      <c r="J222" s="1">
        <v>7</v>
      </c>
      <c r="K222" s="1">
        <v>64</v>
      </c>
      <c r="L222" s="1">
        <v>730</v>
      </c>
      <c r="M222" s="1">
        <v>46</v>
      </c>
      <c r="N222" s="1">
        <v>136</v>
      </c>
      <c r="O222" s="1">
        <v>36</v>
      </c>
      <c r="P222" s="1">
        <v>7</v>
      </c>
      <c r="Q222" s="1">
        <v>30</v>
      </c>
      <c r="R222" s="29">
        <f t="shared" si="74"/>
        <v>3.4</v>
      </c>
      <c r="S222" s="13">
        <f t="shared" si="75"/>
        <v>0</v>
      </c>
      <c r="T222" s="3">
        <v>99</v>
      </c>
      <c r="U222" s="31">
        <v>0</v>
      </c>
      <c r="V222" s="4">
        <v>0.29012346</v>
      </c>
      <c r="W222" s="3">
        <v>43</v>
      </c>
      <c r="X222" s="3">
        <v>5</v>
      </c>
      <c r="Y222" s="3">
        <v>32</v>
      </c>
      <c r="Z222" s="3">
        <v>345</v>
      </c>
      <c r="AA222" s="3">
        <v>17</v>
      </c>
      <c r="AB222" s="3">
        <v>64</v>
      </c>
      <c r="AC222" s="3">
        <v>18</v>
      </c>
      <c r="AD222" s="3">
        <v>7</v>
      </c>
      <c r="AE222" s="3">
        <v>10</v>
      </c>
      <c r="AF222" s="49">
        <f t="shared" si="82"/>
        <v>1.6959249999999999</v>
      </c>
      <c r="AG222" s="13">
        <f t="shared" si="76"/>
        <v>0</v>
      </c>
      <c r="AH222" s="54">
        <v>1.62</v>
      </c>
      <c r="AI222" s="15">
        <v>5.2499159999999998</v>
      </c>
      <c r="AJ222" s="15">
        <v>0.86</v>
      </c>
      <c r="AK222" s="55">
        <v>2.5318499999999999</v>
      </c>
      <c r="AL222" s="1">
        <v>211</v>
      </c>
      <c r="AM222" s="3">
        <v>99</v>
      </c>
      <c r="AN222" s="1">
        <v>0</v>
      </c>
      <c r="AO222" s="3">
        <v>43</v>
      </c>
      <c r="AP222" s="3">
        <v>5</v>
      </c>
      <c r="AQ222" s="3">
        <v>32</v>
      </c>
      <c r="AR222" s="3">
        <v>345</v>
      </c>
      <c r="AS222" s="3">
        <v>17</v>
      </c>
      <c r="AT222" s="3">
        <v>64</v>
      </c>
      <c r="AU222" s="3">
        <v>18</v>
      </c>
      <c r="AV222" s="3">
        <v>7</v>
      </c>
      <c r="AW222" s="3">
        <v>10</v>
      </c>
      <c r="AX222" s="3"/>
      <c r="AY222" s="3"/>
      <c r="AZ222" s="3"/>
      <c r="BA222" s="3"/>
      <c r="BB222" s="3"/>
      <c r="BC222" s="3"/>
      <c r="BD222" s="3"/>
      <c r="BE222" s="3"/>
      <c r="BF222" s="3"/>
      <c r="BG222" s="2" t="s">
        <v>440</v>
      </c>
      <c r="BJ222" s="1" t="s">
        <v>333</v>
      </c>
    </row>
    <row r="223" spans="1:62">
      <c r="A223" s="1" t="s">
        <v>338</v>
      </c>
      <c r="B223" s="1">
        <v>2013</v>
      </c>
      <c r="C223" s="1">
        <v>3.01</v>
      </c>
      <c r="D223" s="20">
        <v>508500</v>
      </c>
      <c r="E223" s="17">
        <v>1400000</v>
      </c>
      <c r="F223" s="1">
        <v>259</v>
      </c>
      <c r="G223" s="31">
        <v>92</v>
      </c>
      <c r="H223" s="38">
        <v>0.26675427000000002</v>
      </c>
      <c r="I223" s="1">
        <v>86</v>
      </c>
      <c r="J223" s="1">
        <v>27</v>
      </c>
      <c r="K223" s="1">
        <v>114</v>
      </c>
      <c r="L223" s="1">
        <v>851</v>
      </c>
      <c r="M223" s="1">
        <v>74</v>
      </c>
      <c r="N223" s="1">
        <v>212</v>
      </c>
      <c r="O223" s="1">
        <v>46</v>
      </c>
      <c r="P223" s="1">
        <v>2</v>
      </c>
      <c r="Q223" s="1">
        <v>-6</v>
      </c>
      <c r="R223" s="29">
        <f t="shared" si="74"/>
        <v>2.2999999999999998</v>
      </c>
      <c r="S223" s="13">
        <f t="shared" si="75"/>
        <v>0</v>
      </c>
      <c r="T223" s="3">
        <v>86</v>
      </c>
      <c r="U223" s="31">
        <v>0</v>
      </c>
      <c r="V223" s="4">
        <v>0.29629630000000001</v>
      </c>
      <c r="W223" s="3">
        <v>34</v>
      </c>
      <c r="X223" s="3">
        <v>9</v>
      </c>
      <c r="Y223" s="3">
        <v>43</v>
      </c>
      <c r="Z223" s="3">
        <v>243</v>
      </c>
      <c r="AA223" s="3">
        <v>22</v>
      </c>
      <c r="AB223" s="3">
        <v>67</v>
      </c>
      <c r="AC223" s="3">
        <v>18</v>
      </c>
      <c r="AD223" s="3">
        <v>1</v>
      </c>
      <c r="AE223" s="3">
        <v>-2</v>
      </c>
      <c r="AF223" s="49">
        <f t="shared" si="82"/>
        <v>1.4241199999999998</v>
      </c>
      <c r="AG223" s="13">
        <f t="shared" si="76"/>
        <v>0</v>
      </c>
      <c r="AH223" s="54">
        <v>2.65</v>
      </c>
      <c r="AI223" s="15">
        <v>2.0391349999999999</v>
      </c>
      <c r="AJ223" s="15">
        <v>1.46</v>
      </c>
      <c r="AK223" s="55">
        <v>1.3882399999999999</v>
      </c>
      <c r="AL223" s="1">
        <v>259</v>
      </c>
      <c r="AM223" s="3">
        <v>86</v>
      </c>
      <c r="AN223" s="1">
        <v>0</v>
      </c>
      <c r="AO223" s="3">
        <v>34</v>
      </c>
      <c r="AP223" s="3">
        <v>9</v>
      </c>
      <c r="AQ223" s="3">
        <v>43</v>
      </c>
      <c r="AR223" s="3">
        <v>243</v>
      </c>
      <c r="AS223" s="3">
        <v>22</v>
      </c>
      <c r="AT223" s="3">
        <v>67</v>
      </c>
      <c r="AU223" s="3">
        <v>18</v>
      </c>
      <c r="AV223" s="3">
        <v>1</v>
      </c>
      <c r="AW223" s="3">
        <v>-2</v>
      </c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62">
      <c r="A224" s="1" t="s">
        <v>610</v>
      </c>
      <c r="B224" s="1">
        <v>2019</v>
      </c>
      <c r="C224" s="1">
        <v>3.0289999999999999</v>
      </c>
      <c r="D224" s="20">
        <v>567700</v>
      </c>
      <c r="E224" s="17">
        <v>1400000</v>
      </c>
      <c r="F224" s="1">
        <v>402</v>
      </c>
      <c r="G224" s="31">
        <v>20</v>
      </c>
      <c r="H224" s="38">
        <v>0.26311109999999999</v>
      </c>
      <c r="I224" s="1">
        <v>161</v>
      </c>
      <c r="J224" s="1">
        <v>20</v>
      </c>
      <c r="K224" s="1">
        <v>116</v>
      </c>
      <c r="L224" s="1">
        <v>1256</v>
      </c>
      <c r="M224" s="1">
        <v>113</v>
      </c>
      <c r="N224" s="1">
        <v>303</v>
      </c>
      <c r="O224" s="1">
        <v>61</v>
      </c>
      <c r="P224" s="1">
        <v>13</v>
      </c>
      <c r="Q224" s="1">
        <v>-14</v>
      </c>
      <c r="R224" s="29">
        <f t="shared" si="74"/>
        <v>2.5</v>
      </c>
      <c r="S224" s="13">
        <f t="shared" si="75"/>
        <v>0</v>
      </c>
      <c r="T224" s="3">
        <v>134</v>
      </c>
      <c r="U224" s="31">
        <v>0</v>
      </c>
      <c r="V224" s="4">
        <v>0.24758843</v>
      </c>
      <c r="W224" s="3">
        <v>47</v>
      </c>
      <c r="X224" s="3">
        <v>7</v>
      </c>
      <c r="Y224" s="3">
        <v>33</v>
      </c>
      <c r="Z224" s="3">
        <v>356</v>
      </c>
      <c r="AA224" s="3">
        <v>40</v>
      </c>
      <c r="AB224" s="3">
        <v>104</v>
      </c>
      <c r="AC224" s="3">
        <v>18</v>
      </c>
      <c r="AD224" s="3">
        <v>2</v>
      </c>
      <c r="AE224" s="3">
        <v>4</v>
      </c>
      <c r="AF224" s="49">
        <f t="shared" si="82"/>
        <v>0.71948199999999995</v>
      </c>
      <c r="AG224" s="13">
        <f t="shared" si="76"/>
        <v>0</v>
      </c>
      <c r="AH224" s="54">
        <v>1.65</v>
      </c>
      <c r="AI224" s="15">
        <v>3.3289140000000002</v>
      </c>
      <c r="AJ224" s="15">
        <v>0.55000000000000004</v>
      </c>
      <c r="AK224" s="55">
        <v>0.88896399999999998</v>
      </c>
      <c r="AL224" s="1">
        <v>402</v>
      </c>
      <c r="AM224" s="3">
        <v>134</v>
      </c>
      <c r="AN224" s="1">
        <v>0</v>
      </c>
      <c r="AO224" s="3">
        <v>47</v>
      </c>
      <c r="AP224" s="3">
        <v>7</v>
      </c>
      <c r="AQ224" s="3">
        <v>33</v>
      </c>
      <c r="AR224" s="3">
        <v>356</v>
      </c>
      <c r="AS224" s="3">
        <v>40</v>
      </c>
      <c r="AT224" s="3">
        <v>104</v>
      </c>
      <c r="AU224" s="3">
        <v>18</v>
      </c>
      <c r="AV224" s="3">
        <v>2</v>
      </c>
      <c r="AW224" s="3">
        <v>4</v>
      </c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62">
      <c r="A225" s="1" t="s">
        <v>553</v>
      </c>
      <c r="B225" s="1">
        <v>2018</v>
      </c>
      <c r="C225" s="1">
        <v>3.1160000000000001</v>
      </c>
      <c r="D225" s="20">
        <v>561500</v>
      </c>
      <c r="E225" s="17">
        <v>1400000</v>
      </c>
      <c r="F225" s="1">
        <v>421</v>
      </c>
      <c r="G225" s="31">
        <v>66</v>
      </c>
      <c r="H225" s="38">
        <v>0.24449505999999999</v>
      </c>
      <c r="I225" s="1">
        <v>246</v>
      </c>
      <c r="J225" s="1">
        <v>14</v>
      </c>
      <c r="K225" s="1">
        <v>94</v>
      </c>
      <c r="L225" s="1">
        <v>1528</v>
      </c>
      <c r="M225" s="1">
        <v>155</v>
      </c>
      <c r="N225" s="1">
        <v>347</v>
      </c>
      <c r="O225" s="1">
        <v>58</v>
      </c>
      <c r="P225" s="1">
        <v>82</v>
      </c>
      <c r="Q225" s="1">
        <v>3</v>
      </c>
      <c r="R225" s="29">
        <f t="shared" si="74"/>
        <v>3.9</v>
      </c>
      <c r="S225" s="13">
        <f t="shared" si="75"/>
        <v>0</v>
      </c>
      <c r="T225" s="3">
        <v>106</v>
      </c>
      <c r="U225" s="31">
        <v>46</v>
      </c>
      <c r="V225" s="4">
        <v>0.21556886</v>
      </c>
      <c r="W225" s="3">
        <v>52</v>
      </c>
      <c r="X225" s="3">
        <v>2</v>
      </c>
      <c r="Y225" s="3">
        <v>22</v>
      </c>
      <c r="Z225" s="3">
        <v>393</v>
      </c>
      <c r="AA225" s="3">
        <v>43</v>
      </c>
      <c r="AB225" s="3">
        <v>83</v>
      </c>
      <c r="AC225" s="3">
        <v>14</v>
      </c>
      <c r="AD225" s="3">
        <v>20</v>
      </c>
      <c r="AE225" s="3">
        <v>9</v>
      </c>
      <c r="AF225" s="49">
        <f t="shared" si="82"/>
        <v>0.75307100000000005</v>
      </c>
      <c r="AG225" s="13">
        <f t="shared" si="76"/>
        <v>0</v>
      </c>
      <c r="AH225" s="54">
        <v>3.77</v>
      </c>
      <c r="AI225" s="15">
        <v>3.9663615000000001</v>
      </c>
      <c r="AJ225" s="15">
        <v>1.28</v>
      </c>
      <c r="AK225" s="55">
        <v>0.22614200000000001</v>
      </c>
      <c r="AL225" s="1">
        <v>421</v>
      </c>
      <c r="AM225" s="3">
        <v>106</v>
      </c>
      <c r="AN225" s="1">
        <v>46</v>
      </c>
      <c r="AO225" s="3">
        <v>52</v>
      </c>
      <c r="AP225" s="3">
        <v>2</v>
      </c>
      <c r="AQ225" s="3">
        <v>22</v>
      </c>
      <c r="AR225" s="3">
        <v>393</v>
      </c>
      <c r="AS225" s="3">
        <v>43</v>
      </c>
      <c r="AT225" s="3">
        <v>83</v>
      </c>
      <c r="AU225" s="3">
        <v>14</v>
      </c>
      <c r="AV225" s="3">
        <v>20</v>
      </c>
      <c r="AW225" s="3">
        <v>9</v>
      </c>
      <c r="AX225" s="3"/>
      <c r="AY225" s="3"/>
      <c r="AZ225" s="3"/>
      <c r="BA225" s="3"/>
      <c r="BB225" s="3"/>
      <c r="BC225" s="3"/>
      <c r="BD225" s="3"/>
      <c r="BE225" s="3"/>
      <c r="BF225" s="3"/>
      <c r="BG225" s="2" t="s">
        <v>554</v>
      </c>
      <c r="BJ225" s="1" t="s">
        <v>58</v>
      </c>
    </row>
    <row r="226" spans="1:62">
      <c r="A226" s="1" t="s">
        <v>740</v>
      </c>
      <c r="B226" s="1">
        <v>2020</v>
      </c>
      <c r="C226" s="1">
        <v>2.1379999999999999</v>
      </c>
      <c r="D226" s="20">
        <v>580900</v>
      </c>
      <c r="E226" s="17">
        <v>1400000</v>
      </c>
      <c r="F226" s="1">
        <f>ROUND(AL226-AM226+(AM226/$BL$2),0)</f>
        <v>310</v>
      </c>
      <c r="G226" s="31">
        <v>0</v>
      </c>
      <c r="H226" s="38">
        <v>0.20596590000000001</v>
      </c>
      <c r="I226" s="3">
        <f t="shared" ref="I226:Q226" si="83">AX226-AO226+W226</f>
        <v>125.20004320004321</v>
      </c>
      <c r="J226" s="3">
        <f t="shared" si="83"/>
        <v>50.200016200016201</v>
      </c>
      <c r="K226" s="3">
        <f t="shared" si="83"/>
        <v>134.20004320004321</v>
      </c>
      <c r="L226" s="3">
        <f t="shared" si="83"/>
        <v>1071.2003672003673</v>
      </c>
      <c r="M226" s="3">
        <f t="shared" si="83"/>
        <v>163.00005400005401</v>
      </c>
      <c r="N226" s="3">
        <f t="shared" si="83"/>
        <v>279.10008910008912</v>
      </c>
      <c r="O226" s="3">
        <f t="shared" si="83"/>
        <v>28.1000081000081</v>
      </c>
      <c r="P226" s="3">
        <f t="shared" si="83"/>
        <v>0</v>
      </c>
      <c r="Q226" s="3">
        <f t="shared" si="83"/>
        <v>-10</v>
      </c>
      <c r="R226" s="29">
        <f t="shared" si="74"/>
        <v>0.7</v>
      </c>
      <c r="S226" s="13">
        <f t="shared" si="75"/>
        <v>1</v>
      </c>
      <c r="T226" s="3">
        <v>39</v>
      </c>
      <c r="U226" s="70">
        <v>0</v>
      </c>
      <c r="V226" s="4">
        <v>0.20869565000000001</v>
      </c>
      <c r="W226" s="3">
        <f t="shared" ref="W226:AE226" si="84">AO226/$BL$2</f>
        <v>43.200043200043204</v>
      </c>
      <c r="X226" s="3">
        <f t="shared" si="84"/>
        <v>16.200016200016201</v>
      </c>
      <c r="Y226" s="3">
        <f t="shared" si="84"/>
        <v>43.200043200043204</v>
      </c>
      <c r="Z226" s="3">
        <f t="shared" si="84"/>
        <v>367.20036720036722</v>
      </c>
      <c r="AA226" s="3">
        <f t="shared" si="84"/>
        <v>54.000054000054</v>
      </c>
      <c r="AB226" s="3">
        <f t="shared" si="84"/>
        <v>89.100089100089107</v>
      </c>
      <c r="AC226" s="3">
        <f t="shared" si="84"/>
        <v>8.1000081000081003</v>
      </c>
      <c r="AD226" s="3">
        <f t="shared" si="84"/>
        <v>0</v>
      </c>
      <c r="AE226" s="3">
        <f t="shared" si="84"/>
        <v>0</v>
      </c>
      <c r="AF226" s="49">
        <f>AVERAGE(AJ226,AK226)/$BL$2</f>
        <v>-9.9011290061290058E-2</v>
      </c>
      <c r="AG226" s="13">
        <f t="shared" si="76"/>
        <v>0</v>
      </c>
      <c r="AH226" s="54">
        <v>0.39999994999999999</v>
      </c>
      <c r="AI226" s="15">
        <v>1.0740596</v>
      </c>
      <c r="AJ226" s="15">
        <v>-6.0000009999999999E-2</v>
      </c>
      <c r="AK226" s="55">
        <v>-1.3341613E-2</v>
      </c>
      <c r="AL226" s="1">
        <v>244</v>
      </c>
      <c r="AM226" s="3">
        <v>39</v>
      </c>
      <c r="AN226" s="11">
        <v>0</v>
      </c>
      <c r="AO226" s="3">
        <v>16</v>
      </c>
      <c r="AP226" s="3">
        <v>6</v>
      </c>
      <c r="AQ226" s="3">
        <v>16</v>
      </c>
      <c r="AR226" s="3">
        <v>136</v>
      </c>
      <c r="AS226" s="3">
        <v>20</v>
      </c>
      <c r="AT226" s="3">
        <v>33</v>
      </c>
      <c r="AU226" s="3">
        <v>3</v>
      </c>
      <c r="AV226" s="3">
        <v>0</v>
      </c>
      <c r="AW226" s="3">
        <v>0</v>
      </c>
      <c r="AX226" s="1">
        <v>98</v>
      </c>
      <c r="AY226" s="1">
        <v>40</v>
      </c>
      <c r="AZ226" s="1">
        <v>107</v>
      </c>
      <c r="BA226" s="1">
        <v>840</v>
      </c>
      <c r="BB226" s="1">
        <v>129</v>
      </c>
      <c r="BC226" s="1">
        <v>223</v>
      </c>
      <c r="BD226" s="1">
        <v>23</v>
      </c>
      <c r="BE226" s="1">
        <v>0</v>
      </c>
      <c r="BF226" s="1">
        <v>-10</v>
      </c>
      <c r="BH226" s="1" t="s">
        <v>104</v>
      </c>
    </row>
    <row r="227" spans="1:62">
      <c r="A227" s="1" t="s">
        <v>107</v>
      </c>
      <c r="B227" s="1">
        <v>2018</v>
      </c>
      <c r="C227" s="1">
        <v>3.0840000000000001</v>
      </c>
      <c r="D227" s="20">
        <v>575000</v>
      </c>
      <c r="E227" s="17">
        <v>1395000</v>
      </c>
      <c r="F227" s="1">
        <v>310</v>
      </c>
      <c r="G227" s="31">
        <v>62</v>
      </c>
      <c r="H227" s="38">
        <v>0.24752474999999999</v>
      </c>
      <c r="I227" s="1">
        <v>82</v>
      </c>
      <c r="J227" s="1">
        <v>18</v>
      </c>
      <c r="K227" s="1">
        <v>90</v>
      </c>
      <c r="L227" s="1">
        <v>765</v>
      </c>
      <c r="M227" s="1">
        <v>40</v>
      </c>
      <c r="N227" s="1">
        <v>194</v>
      </c>
      <c r="O227" s="1">
        <v>34</v>
      </c>
      <c r="P227" s="1">
        <v>12</v>
      </c>
      <c r="Q227" s="1">
        <v>-15</v>
      </c>
      <c r="R227" s="29">
        <f t="shared" si="74"/>
        <v>-0.7</v>
      </c>
      <c r="S227" s="13">
        <f t="shared" si="75"/>
        <v>0</v>
      </c>
      <c r="T227" s="3">
        <v>113</v>
      </c>
      <c r="U227" s="31">
        <v>0</v>
      </c>
      <c r="V227" s="4">
        <v>0.27027025999999998</v>
      </c>
      <c r="W227" s="3">
        <v>47</v>
      </c>
      <c r="X227" s="3">
        <v>12</v>
      </c>
      <c r="Y227" s="3">
        <v>45</v>
      </c>
      <c r="Z227" s="3">
        <v>322</v>
      </c>
      <c r="AA227" s="3">
        <v>21</v>
      </c>
      <c r="AB227" s="3">
        <v>85</v>
      </c>
      <c r="AC227" s="3">
        <v>18</v>
      </c>
      <c r="AD227" s="3">
        <v>4</v>
      </c>
      <c r="AE227" s="3">
        <v>-9</v>
      </c>
      <c r="AF227" s="49">
        <f t="shared" ref="AF227:AF234" si="85">AVERAGE(AJ227,AK227)</f>
        <v>0.84326950000000001</v>
      </c>
      <c r="AG227" s="13">
        <f t="shared" si="76"/>
        <v>0</v>
      </c>
      <c r="AH227" s="54">
        <v>-1</v>
      </c>
      <c r="AI227" s="15">
        <v>-0.34218436000000002</v>
      </c>
      <c r="AJ227" s="15">
        <v>0.72</v>
      </c>
      <c r="AK227" s="55">
        <v>0.96653900000000004</v>
      </c>
      <c r="AL227" s="1">
        <v>310</v>
      </c>
      <c r="AM227" s="3">
        <v>113</v>
      </c>
      <c r="AN227" s="1">
        <v>0</v>
      </c>
      <c r="AO227" s="3">
        <v>47</v>
      </c>
      <c r="AP227" s="3">
        <v>12</v>
      </c>
      <c r="AQ227" s="3">
        <v>45</v>
      </c>
      <c r="AR227" s="3">
        <v>322</v>
      </c>
      <c r="AS227" s="3">
        <v>21</v>
      </c>
      <c r="AT227" s="3">
        <v>85</v>
      </c>
      <c r="AU227" s="3">
        <v>18</v>
      </c>
      <c r="AV227" s="3">
        <v>4</v>
      </c>
      <c r="AW227" s="3">
        <v>-9</v>
      </c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62">
      <c r="A228" s="1" t="s">
        <v>100</v>
      </c>
      <c r="B228" s="1">
        <v>2012</v>
      </c>
      <c r="C228" s="1">
        <v>2.1640000000000001</v>
      </c>
      <c r="D228" s="20">
        <v>516000</v>
      </c>
      <c r="E228" s="17">
        <v>1350000</v>
      </c>
      <c r="F228" s="1">
        <v>394</v>
      </c>
      <c r="G228" s="31">
        <v>0</v>
      </c>
      <c r="H228" s="38">
        <v>0.25294650000000002</v>
      </c>
      <c r="I228" s="1">
        <v>144</v>
      </c>
      <c r="J228" s="1">
        <v>7</v>
      </c>
      <c r="K228" s="1">
        <v>87</v>
      </c>
      <c r="L228" s="1">
        <v>1289</v>
      </c>
      <c r="M228" s="1">
        <v>158</v>
      </c>
      <c r="N228" s="1">
        <v>262</v>
      </c>
      <c r="O228" s="1">
        <v>37</v>
      </c>
      <c r="P228" s="1">
        <v>52</v>
      </c>
      <c r="Q228" s="1">
        <v>7</v>
      </c>
      <c r="R228" s="29">
        <f t="shared" si="74"/>
        <v>3.8</v>
      </c>
      <c r="S228" s="13">
        <f t="shared" si="75"/>
        <v>0</v>
      </c>
      <c r="T228" s="3">
        <v>141</v>
      </c>
      <c r="U228" s="31">
        <v>0</v>
      </c>
      <c r="V228" s="4">
        <v>0.24427481000000001</v>
      </c>
      <c r="W228" s="3">
        <v>56</v>
      </c>
      <c r="X228" s="3">
        <v>5</v>
      </c>
      <c r="Y228" s="3">
        <v>34</v>
      </c>
      <c r="Z228" s="3">
        <v>453</v>
      </c>
      <c r="AA228" s="3">
        <v>51</v>
      </c>
      <c r="AB228" s="3">
        <v>104</v>
      </c>
      <c r="AC228" s="3">
        <v>14</v>
      </c>
      <c r="AD228" s="3">
        <v>26</v>
      </c>
      <c r="AE228" s="3">
        <v>7</v>
      </c>
      <c r="AF228" s="49">
        <f t="shared" si="85"/>
        <v>1.952375</v>
      </c>
      <c r="AG228" s="13">
        <f t="shared" si="76"/>
        <v>0</v>
      </c>
      <c r="AH228" s="54">
        <v>3.9499998000000001</v>
      </c>
      <c r="AI228" s="15">
        <v>3.7358380000000002</v>
      </c>
      <c r="AJ228" s="15">
        <v>2.09</v>
      </c>
      <c r="AK228" s="55">
        <v>1.8147500000000001</v>
      </c>
      <c r="AL228" s="1">
        <v>394</v>
      </c>
      <c r="AM228" s="3">
        <v>141</v>
      </c>
      <c r="AN228" s="1">
        <v>0</v>
      </c>
      <c r="AO228" s="3">
        <v>56</v>
      </c>
      <c r="AP228" s="3">
        <v>5</v>
      </c>
      <c r="AQ228" s="3">
        <v>34</v>
      </c>
      <c r="AR228" s="3">
        <v>453</v>
      </c>
      <c r="AS228" s="3">
        <v>51</v>
      </c>
      <c r="AT228" s="3">
        <v>104</v>
      </c>
      <c r="AU228" s="3">
        <v>14</v>
      </c>
      <c r="AV228" s="3">
        <v>26</v>
      </c>
      <c r="AW228" s="3">
        <v>7</v>
      </c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62">
      <c r="A229" s="1" t="s">
        <v>309</v>
      </c>
      <c r="B229" s="1">
        <v>2013</v>
      </c>
      <c r="C229" s="1">
        <v>2.1560000000000001</v>
      </c>
      <c r="D229" s="20">
        <v>496250</v>
      </c>
      <c r="E229" s="17">
        <v>1350000</v>
      </c>
      <c r="F229" s="1">
        <v>298</v>
      </c>
      <c r="G229" s="31">
        <v>30</v>
      </c>
      <c r="H229" s="38">
        <v>0.24259521000000001</v>
      </c>
      <c r="I229" s="1">
        <v>70</v>
      </c>
      <c r="J229" s="1">
        <v>32</v>
      </c>
      <c r="K229" s="1">
        <v>109</v>
      </c>
      <c r="L229" s="1">
        <v>771</v>
      </c>
      <c r="M229" s="1">
        <v>54</v>
      </c>
      <c r="N229" s="1">
        <v>259</v>
      </c>
      <c r="O229" s="1">
        <v>34</v>
      </c>
      <c r="P229" s="1">
        <v>2</v>
      </c>
      <c r="Q229" s="1">
        <v>-4</v>
      </c>
      <c r="R229" s="29">
        <f t="shared" si="74"/>
        <v>0.7</v>
      </c>
      <c r="S229" s="13">
        <f t="shared" si="75"/>
        <v>0</v>
      </c>
      <c r="T229" s="3">
        <v>124</v>
      </c>
      <c r="U229" s="31">
        <v>0</v>
      </c>
      <c r="V229" s="4">
        <v>0.22701149000000001</v>
      </c>
      <c r="W229" s="3">
        <v>36</v>
      </c>
      <c r="X229" s="3">
        <v>18</v>
      </c>
      <c r="Y229" s="3">
        <v>48</v>
      </c>
      <c r="Z229" s="3">
        <v>385</v>
      </c>
      <c r="AA229" s="3">
        <v>32</v>
      </c>
      <c r="AB229" s="3">
        <v>138</v>
      </c>
      <c r="AC229" s="3">
        <v>12</v>
      </c>
      <c r="AD229" s="3">
        <v>0</v>
      </c>
      <c r="AE229" s="3">
        <v>-6</v>
      </c>
      <c r="AF229" s="49">
        <f t="shared" si="85"/>
        <v>-0.42291549000000001</v>
      </c>
      <c r="AG229" s="13">
        <f t="shared" si="76"/>
        <v>0</v>
      </c>
      <c r="AH229" s="54">
        <v>0.49999997000000002</v>
      </c>
      <c r="AI229" s="15">
        <v>0.94392900000000002</v>
      </c>
      <c r="AJ229" s="15">
        <v>-0.5</v>
      </c>
      <c r="AK229" s="55">
        <v>-0.34583098000000001</v>
      </c>
      <c r="AL229" s="1">
        <v>298</v>
      </c>
      <c r="AM229" s="3">
        <v>124</v>
      </c>
      <c r="AN229" s="1">
        <v>0</v>
      </c>
      <c r="AO229" s="3">
        <v>36</v>
      </c>
      <c r="AP229" s="3">
        <v>18</v>
      </c>
      <c r="AQ229" s="3">
        <v>48</v>
      </c>
      <c r="AR229" s="3">
        <v>385</v>
      </c>
      <c r="AS229" s="3">
        <v>32</v>
      </c>
      <c r="AT229" s="3">
        <v>138</v>
      </c>
      <c r="AU229" s="3">
        <v>12</v>
      </c>
      <c r="AV229" s="3">
        <v>0</v>
      </c>
      <c r="AW229" s="3">
        <v>-6</v>
      </c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62">
      <c r="A230" s="11" t="s">
        <v>543</v>
      </c>
      <c r="B230" s="11">
        <v>2018</v>
      </c>
      <c r="C230" s="11">
        <v>3.028</v>
      </c>
      <c r="D230" s="21">
        <v>561000</v>
      </c>
      <c r="E230" s="18">
        <v>1350000</v>
      </c>
      <c r="F230" s="1">
        <v>310</v>
      </c>
      <c r="G230" s="61">
        <v>157</v>
      </c>
      <c r="H230" s="39">
        <v>0.22722512</v>
      </c>
      <c r="I230" s="11">
        <v>134</v>
      </c>
      <c r="J230" s="11">
        <v>36</v>
      </c>
      <c r="K230" s="11">
        <v>147</v>
      </c>
      <c r="L230" s="11">
        <v>1090</v>
      </c>
      <c r="M230" s="11">
        <v>107</v>
      </c>
      <c r="N230" s="11">
        <v>307</v>
      </c>
      <c r="O230" s="11">
        <v>52</v>
      </c>
      <c r="P230" s="11">
        <v>21</v>
      </c>
      <c r="Q230" s="11">
        <v>7</v>
      </c>
      <c r="R230" s="29">
        <f t="shared" si="74"/>
        <v>2.2999999999999998</v>
      </c>
      <c r="S230" s="13">
        <f t="shared" si="75"/>
        <v>0</v>
      </c>
      <c r="T230" s="3">
        <v>105</v>
      </c>
      <c r="U230" s="31">
        <v>0</v>
      </c>
      <c r="V230" s="14">
        <v>0.18106996</v>
      </c>
      <c r="W230" s="13">
        <v>28</v>
      </c>
      <c r="X230" s="13">
        <v>8</v>
      </c>
      <c r="Y230" s="13">
        <v>38</v>
      </c>
      <c r="Z230" s="13">
        <v>285</v>
      </c>
      <c r="AA230" s="13">
        <v>36</v>
      </c>
      <c r="AB230" s="13">
        <v>91</v>
      </c>
      <c r="AC230" s="13">
        <v>11</v>
      </c>
      <c r="AD230" s="13">
        <v>3</v>
      </c>
      <c r="AE230" s="13">
        <v>0</v>
      </c>
      <c r="AF230" s="49">
        <f t="shared" si="85"/>
        <v>-0.65949999999999998</v>
      </c>
      <c r="AG230" s="13">
        <f t="shared" si="76"/>
        <v>0</v>
      </c>
      <c r="AH230" s="54">
        <v>2.5299999999999998</v>
      </c>
      <c r="AI230" s="15">
        <v>2.0110283</v>
      </c>
      <c r="AJ230" s="15">
        <v>-0.87</v>
      </c>
      <c r="AK230" s="55">
        <v>-0.44900000000000001</v>
      </c>
      <c r="AL230" s="1">
        <v>310</v>
      </c>
      <c r="AM230" s="3">
        <v>105</v>
      </c>
      <c r="AN230" s="1">
        <v>0</v>
      </c>
      <c r="AO230" s="13">
        <v>28</v>
      </c>
      <c r="AP230" s="13">
        <v>8</v>
      </c>
      <c r="AQ230" s="13">
        <v>38</v>
      </c>
      <c r="AR230" s="13">
        <v>285</v>
      </c>
      <c r="AS230" s="13">
        <v>36</v>
      </c>
      <c r="AT230" s="13">
        <v>91</v>
      </c>
      <c r="AU230" s="13">
        <v>11</v>
      </c>
      <c r="AV230" s="13">
        <v>3</v>
      </c>
      <c r="AW230" s="13">
        <v>0</v>
      </c>
      <c r="AX230" s="13"/>
      <c r="AY230" s="13"/>
      <c r="AZ230" s="13"/>
      <c r="BA230" s="13"/>
      <c r="BB230" s="13"/>
      <c r="BC230" s="13"/>
      <c r="BD230" s="13"/>
      <c r="BE230" s="13"/>
      <c r="BF230" s="13"/>
      <c r="BG230" s="12"/>
      <c r="BH230" s="12"/>
      <c r="BI230" s="12"/>
      <c r="BJ230" s="12"/>
    </row>
    <row r="231" spans="1:62">
      <c r="A231" s="1" t="s">
        <v>221</v>
      </c>
      <c r="B231" s="1">
        <v>2016</v>
      </c>
      <c r="C231" s="1">
        <v>3.0409999999999999</v>
      </c>
      <c r="D231" s="20">
        <v>574000</v>
      </c>
      <c r="E231" s="17">
        <v>1350000</v>
      </c>
      <c r="F231" s="1">
        <v>370</v>
      </c>
      <c r="G231" s="31">
        <v>98</v>
      </c>
      <c r="H231" s="38">
        <v>0.22251309999999999</v>
      </c>
      <c r="I231" s="1">
        <v>139</v>
      </c>
      <c r="J231" s="1">
        <v>28</v>
      </c>
      <c r="K231" s="1">
        <v>109</v>
      </c>
      <c r="L231" s="1">
        <v>1289</v>
      </c>
      <c r="M231" s="1">
        <v>124</v>
      </c>
      <c r="N231" s="1">
        <v>274</v>
      </c>
      <c r="O231" s="1">
        <v>43</v>
      </c>
      <c r="P231" s="1">
        <v>29</v>
      </c>
      <c r="Q231" s="1">
        <v>6</v>
      </c>
      <c r="R231" s="29">
        <f t="shared" si="74"/>
        <v>2.2999999999999998</v>
      </c>
      <c r="S231" s="13">
        <f t="shared" si="75"/>
        <v>0</v>
      </c>
      <c r="T231" s="3">
        <v>123</v>
      </c>
      <c r="U231" s="31">
        <v>19</v>
      </c>
      <c r="V231" s="4">
        <v>0.21712539</v>
      </c>
      <c r="W231" s="3">
        <v>32</v>
      </c>
      <c r="X231" s="3">
        <v>8</v>
      </c>
      <c r="Y231" s="3">
        <v>31</v>
      </c>
      <c r="Z231" s="3">
        <v>361</v>
      </c>
      <c r="AA231" s="3">
        <v>30</v>
      </c>
      <c r="AB231" s="3">
        <v>68</v>
      </c>
      <c r="AC231" s="3">
        <v>13</v>
      </c>
      <c r="AD231" s="3">
        <v>3</v>
      </c>
      <c r="AE231" s="3">
        <v>5</v>
      </c>
      <c r="AF231" s="49">
        <f t="shared" si="85"/>
        <v>-0.21143699999999999</v>
      </c>
      <c r="AG231" s="13">
        <f t="shared" si="76"/>
        <v>0</v>
      </c>
      <c r="AH231" s="54">
        <v>2.2999999999999998</v>
      </c>
      <c r="AI231" s="15">
        <v>2.3446509999999998</v>
      </c>
      <c r="AJ231" s="15">
        <v>-0.22</v>
      </c>
      <c r="AK231" s="55">
        <v>-0.202874</v>
      </c>
      <c r="AL231" s="1">
        <v>370</v>
      </c>
      <c r="AM231" s="3">
        <v>123</v>
      </c>
      <c r="AN231" s="1">
        <v>19</v>
      </c>
      <c r="AO231" s="3">
        <v>32</v>
      </c>
      <c r="AP231" s="3">
        <v>8</v>
      </c>
      <c r="AQ231" s="3">
        <v>31</v>
      </c>
      <c r="AR231" s="3">
        <v>361</v>
      </c>
      <c r="AS231" s="3">
        <v>30</v>
      </c>
      <c r="AT231" s="3">
        <v>68</v>
      </c>
      <c r="AU231" s="3">
        <v>13</v>
      </c>
      <c r="AV231" s="3">
        <v>3</v>
      </c>
      <c r="AW231" s="3">
        <v>5</v>
      </c>
      <c r="AX231" s="3"/>
      <c r="AY231" s="3"/>
      <c r="AZ231" s="3"/>
      <c r="BA231" s="3"/>
      <c r="BB231" s="3"/>
      <c r="BC231" s="3"/>
      <c r="BD231" s="3"/>
      <c r="BE231" s="3"/>
      <c r="BF231" s="3"/>
      <c r="BG231" s="2" t="s">
        <v>222</v>
      </c>
    </row>
    <row r="232" spans="1:62">
      <c r="A232" s="1" t="s">
        <v>150</v>
      </c>
      <c r="B232" s="1">
        <v>2012</v>
      </c>
      <c r="C232" s="1">
        <v>2.157</v>
      </c>
      <c r="D232" s="20">
        <v>495000</v>
      </c>
      <c r="E232" s="17">
        <v>1325000</v>
      </c>
      <c r="F232" s="1">
        <v>337</v>
      </c>
      <c r="G232" s="31">
        <v>26</v>
      </c>
      <c r="H232" s="38">
        <v>0.25876662</v>
      </c>
      <c r="I232" s="1">
        <v>121</v>
      </c>
      <c r="J232" s="1">
        <v>33</v>
      </c>
      <c r="K232" s="1">
        <v>102</v>
      </c>
      <c r="L232" s="1">
        <v>909</v>
      </c>
      <c r="M232" s="1">
        <v>53</v>
      </c>
      <c r="N232" s="1">
        <v>216</v>
      </c>
      <c r="O232" s="1">
        <v>35</v>
      </c>
      <c r="P232" s="1">
        <v>13</v>
      </c>
      <c r="Q232" s="1">
        <v>3</v>
      </c>
      <c r="R232" s="29">
        <f t="shared" si="74"/>
        <v>3.2</v>
      </c>
      <c r="S232" s="13">
        <f t="shared" si="75"/>
        <v>0</v>
      </c>
      <c r="T232" s="3">
        <v>120</v>
      </c>
      <c r="U232" s="31">
        <v>0</v>
      </c>
      <c r="V232" s="4">
        <v>0.26512970000000002</v>
      </c>
      <c r="W232" s="3">
        <v>44</v>
      </c>
      <c r="X232" s="3">
        <v>7</v>
      </c>
      <c r="Y232" s="3">
        <v>31</v>
      </c>
      <c r="Z232" s="3">
        <v>375</v>
      </c>
      <c r="AA232" s="3">
        <v>18</v>
      </c>
      <c r="AB232" s="3">
        <v>81</v>
      </c>
      <c r="AC232" s="3">
        <v>16</v>
      </c>
      <c r="AD232" s="3">
        <v>6</v>
      </c>
      <c r="AE232" s="3">
        <v>-3</v>
      </c>
      <c r="AF232" s="49">
        <f t="shared" si="85"/>
        <v>0.50837350000000003</v>
      </c>
      <c r="AG232" s="13">
        <f t="shared" si="76"/>
        <v>0</v>
      </c>
      <c r="AH232" s="54">
        <v>2.92</v>
      </c>
      <c r="AI232" s="15">
        <v>3.5763671000000001</v>
      </c>
      <c r="AJ232" s="15">
        <v>0.2</v>
      </c>
      <c r="AK232" s="55">
        <v>0.816747</v>
      </c>
      <c r="AL232" s="1">
        <v>337</v>
      </c>
      <c r="AM232" s="3">
        <v>120</v>
      </c>
      <c r="AN232" s="1">
        <v>0</v>
      </c>
      <c r="AO232" s="3">
        <v>44</v>
      </c>
      <c r="AP232" s="3">
        <v>7</v>
      </c>
      <c r="AQ232" s="3">
        <v>31</v>
      </c>
      <c r="AR232" s="3">
        <v>375</v>
      </c>
      <c r="AS232" s="3">
        <v>18</v>
      </c>
      <c r="AT232" s="3">
        <v>81</v>
      </c>
      <c r="AU232" s="3">
        <v>16</v>
      </c>
      <c r="AV232" s="3">
        <v>6</v>
      </c>
      <c r="AW232" s="3">
        <v>-3</v>
      </c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62">
      <c r="A233" s="1" t="s">
        <v>297</v>
      </c>
      <c r="B233" s="1">
        <v>2013</v>
      </c>
      <c r="C233" s="1">
        <v>3.0659999999999998</v>
      </c>
      <c r="D233" s="20">
        <v>492500</v>
      </c>
      <c r="E233" s="17">
        <v>1325000</v>
      </c>
      <c r="F233" s="1">
        <v>321</v>
      </c>
      <c r="G233" s="31">
        <v>141</v>
      </c>
      <c r="H233" s="38">
        <v>0.22786458000000001</v>
      </c>
      <c r="I233" s="1">
        <v>115</v>
      </c>
      <c r="J233" s="1">
        <v>34</v>
      </c>
      <c r="K233" s="1">
        <v>104</v>
      </c>
      <c r="L233" s="1">
        <v>874</v>
      </c>
      <c r="M233" s="1">
        <v>93</v>
      </c>
      <c r="N233" s="1">
        <v>275</v>
      </c>
      <c r="O233" s="1">
        <v>39</v>
      </c>
      <c r="P233" s="1">
        <v>26</v>
      </c>
      <c r="Q233" s="1">
        <v>4</v>
      </c>
      <c r="R233" s="29">
        <f t="shared" si="74"/>
        <v>3.8</v>
      </c>
      <c r="S233" s="13">
        <f t="shared" si="75"/>
        <v>0</v>
      </c>
      <c r="T233" s="3">
        <v>75</v>
      </c>
      <c r="U233" s="31">
        <v>69</v>
      </c>
      <c r="V233" s="4">
        <v>0.25213677000000001</v>
      </c>
      <c r="W233" s="3">
        <v>35</v>
      </c>
      <c r="X233" s="3">
        <v>7</v>
      </c>
      <c r="Y233" s="3">
        <v>25</v>
      </c>
      <c r="Z233" s="3">
        <v>262</v>
      </c>
      <c r="AA233" s="3">
        <v>23</v>
      </c>
      <c r="AB233" s="3">
        <v>78</v>
      </c>
      <c r="AC233" s="3">
        <v>16</v>
      </c>
      <c r="AD233" s="3">
        <v>6</v>
      </c>
      <c r="AE233" s="3">
        <v>-6</v>
      </c>
      <c r="AF233" s="49">
        <f t="shared" si="85"/>
        <v>0.62563400000000002</v>
      </c>
      <c r="AG233" s="13">
        <f t="shared" si="76"/>
        <v>0</v>
      </c>
      <c r="AH233" s="54">
        <v>3.67</v>
      </c>
      <c r="AI233" s="15">
        <v>3.9830163000000001</v>
      </c>
      <c r="AJ233" s="15">
        <v>0.47</v>
      </c>
      <c r="AK233" s="55">
        <v>0.78126799999999996</v>
      </c>
      <c r="AL233" s="1">
        <v>321</v>
      </c>
      <c r="AM233" s="3">
        <v>75</v>
      </c>
      <c r="AN233" s="1">
        <v>69</v>
      </c>
      <c r="AO233" s="3">
        <v>35</v>
      </c>
      <c r="AP233" s="3">
        <v>7</v>
      </c>
      <c r="AQ233" s="3">
        <v>25</v>
      </c>
      <c r="AR233" s="3">
        <v>262</v>
      </c>
      <c r="AS233" s="3">
        <v>23</v>
      </c>
      <c r="AT233" s="3">
        <v>78</v>
      </c>
      <c r="AU233" s="3">
        <v>16</v>
      </c>
      <c r="AV233" s="3">
        <v>6</v>
      </c>
      <c r="AW233" s="3">
        <v>-6</v>
      </c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62">
      <c r="A234" s="1" t="s">
        <v>281</v>
      </c>
      <c r="B234" s="1">
        <v>2011</v>
      </c>
      <c r="C234" s="1">
        <v>3.0779999999999998</v>
      </c>
      <c r="D234" s="20">
        <v>432500</v>
      </c>
      <c r="E234" s="17">
        <v>1300000</v>
      </c>
      <c r="F234" s="1">
        <v>426</v>
      </c>
      <c r="G234" s="31">
        <v>54</v>
      </c>
      <c r="H234" s="38">
        <v>0.27272728000000002</v>
      </c>
      <c r="I234" s="1">
        <v>130</v>
      </c>
      <c r="J234" s="1">
        <v>18</v>
      </c>
      <c r="K234" s="1">
        <v>102</v>
      </c>
      <c r="L234" s="1">
        <v>1120</v>
      </c>
      <c r="M234" s="1">
        <v>62</v>
      </c>
      <c r="N234" s="1">
        <v>184</v>
      </c>
      <c r="O234" s="1">
        <v>67</v>
      </c>
      <c r="P234" s="1">
        <v>17</v>
      </c>
      <c r="Q234" s="1">
        <v>15</v>
      </c>
      <c r="R234" s="29">
        <f t="shared" si="74"/>
        <v>3.5</v>
      </c>
      <c r="S234" s="13">
        <f t="shared" si="75"/>
        <v>0</v>
      </c>
      <c r="T234" s="3">
        <v>115</v>
      </c>
      <c r="U234" s="31">
        <v>38</v>
      </c>
      <c r="V234" s="4">
        <v>0.27761194</v>
      </c>
      <c r="W234" s="3">
        <v>42</v>
      </c>
      <c r="X234" s="3">
        <v>9</v>
      </c>
      <c r="Y234" s="3">
        <v>41</v>
      </c>
      <c r="Z234" s="3">
        <v>362</v>
      </c>
      <c r="AA234" s="3">
        <v>21</v>
      </c>
      <c r="AB234" s="3">
        <v>61</v>
      </c>
      <c r="AC234" s="3">
        <v>22</v>
      </c>
      <c r="AD234" s="3">
        <v>7</v>
      </c>
      <c r="AE234" s="3">
        <v>-5</v>
      </c>
      <c r="AF234" s="49">
        <f t="shared" si="85"/>
        <v>1.165635</v>
      </c>
      <c r="AG234" s="13">
        <f t="shared" si="76"/>
        <v>0</v>
      </c>
      <c r="AH234" s="54">
        <v>2.9099998</v>
      </c>
      <c r="AI234" s="15">
        <v>4.1520451999999999</v>
      </c>
      <c r="AJ234" s="15">
        <v>1.05</v>
      </c>
      <c r="AK234" s="55">
        <v>1.2812699999999999</v>
      </c>
      <c r="AL234" s="1">
        <v>426</v>
      </c>
      <c r="AM234" s="3">
        <v>115</v>
      </c>
      <c r="AN234" s="1">
        <v>38</v>
      </c>
      <c r="AO234" s="3">
        <v>42</v>
      </c>
      <c r="AP234" s="3">
        <v>9</v>
      </c>
      <c r="AQ234" s="3">
        <v>41</v>
      </c>
      <c r="AR234" s="3">
        <v>362</v>
      </c>
      <c r="AS234" s="3">
        <v>21</v>
      </c>
      <c r="AT234" s="3">
        <v>61</v>
      </c>
      <c r="AU234" s="3">
        <v>22</v>
      </c>
      <c r="AV234" s="3">
        <v>7</v>
      </c>
      <c r="AW234" s="3">
        <v>-5</v>
      </c>
      <c r="AX234" s="3"/>
      <c r="AY234" s="3"/>
      <c r="AZ234" s="3"/>
      <c r="BA234" s="3"/>
      <c r="BB234" s="3"/>
      <c r="BC234" s="3"/>
      <c r="BD234" s="3"/>
      <c r="BE234" s="3"/>
      <c r="BF234" s="3"/>
      <c r="BG234" s="2" t="s">
        <v>38</v>
      </c>
    </row>
    <row r="235" spans="1:62">
      <c r="A235" s="1" t="s">
        <v>720</v>
      </c>
      <c r="B235" s="1">
        <v>2020</v>
      </c>
      <c r="C235" s="1">
        <v>2.149</v>
      </c>
      <c r="D235" s="20">
        <v>586500</v>
      </c>
      <c r="E235" s="17">
        <v>1300000</v>
      </c>
      <c r="F235" s="1">
        <f>ROUND(AL235-AM235+(AM235/$BL$2),0)</f>
        <v>208</v>
      </c>
      <c r="G235" s="31">
        <v>30</v>
      </c>
      <c r="H235" s="38">
        <v>0.26178010000000002</v>
      </c>
      <c r="I235" s="3">
        <f t="shared" ref="I235:Q235" si="86">AX235-AO235+W235</f>
        <v>66.1000351000351</v>
      </c>
      <c r="J235" s="3">
        <f t="shared" si="86"/>
        <v>14.1000081000081</v>
      </c>
      <c r="K235" s="3">
        <f t="shared" si="86"/>
        <v>71.600048600048609</v>
      </c>
      <c r="L235" s="3">
        <f t="shared" si="86"/>
        <v>668.10038610038612</v>
      </c>
      <c r="M235" s="3">
        <f t="shared" si="86"/>
        <v>61.500040500040505</v>
      </c>
      <c r="N235" s="3">
        <f t="shared" si="86"/>
        <v>163.00010800010801</v>
      </c>
      <c r="O235" s="3">
        <f t="shared" si="86"/>
        <v>26.9000189000189</v>
      </c>
      <c r="P235" s="3">
        <f t="shared" si="86"/>
        <v>1</v>
      </c>
      <c r="Q235" s="3">
        <f t="shared" si="86"/>
        <v>31.9000189000189</v>
      </c>
      <c r="R235" s="29">
        <f t="shared" si="74"/>
        <v>2.7</v>
      </c>
      <c r="S235" s="13">
        <f t="shared" si="75"/>
        <v>0</v>
      </c>
      <c r="T235" s="3">
        <v>42</v>
      </c>
      <c r="U235" s="31">
        <v>1</v>
      </c>
      <c r="V235" s="4">
        <v>0.248</v>
      </c>
      <c r="W235" s="3">
        <f t="shared" ref="W235:AE235" si="87">AO235/$BL$2</f>
        <v>35.1000351000351</v>
      </c>
      <c r="X235" s="3">
        <f t="shared" si="87"/>
        <v>8.1000081000081003</v>
      </c>
      <c r="Y235" s="3">
        <f t="shared" si="87"/>
        <v>48.600048600048602</v>
      </c>
      <c r="Z235" s="3">
        <f t="shared" si="87"/>
        <v>386.10038610038612</v>
      </c>
      <c r="AA235" s="3">
        <f t="shared" si="87"/>
        <v>40.500040500040505</v>
      </c>
      <c r="AB235" s="3">
        <f t="shared" si="87"/>
        <v>108.000108000108</v>
      </c>
      <c r="AC235" s="3">
        <f t="shared" si="87"/>
        <v>18.9000189000189</v>
      </c>
      <c r="AD235" s="3">
        <f t="shared" si="87"/>
        <v>0</v>
      </c>
      <c r="AE235" s="3">
        <f t="shared" si="87"/>
        <v>18.9000189000189</v>
      </c>
      <c r="AF235" s="49">
        <f>AVERAGE(AJ235,AK235)/$BL$2</f>
        <v>2.8409968409968416</v>
      </c>
      <c r="AG235" s="13">
        <f t="shared" si="76"/>
        <v>0</v>
      </c>
      <c r="AH235" s="54">
        <v>3</v>
      </c>
      <c r="AI235" s="15">
        <v>2.4358270000000002</v>
      </c>
      <c r="AJ235" s="15">
        <v>1.06</v>
      </c>
      <c r="AK235" s="55">
        <v>1.04444</v>
      </c>
      <c r="AL235" s="1">
        <v>137</v>
      </c>
      <c r="AM235" s="3">
        <v>42</v>
      </c>
      <c r="AN235" s="1">
        <v>1</v>
      </c>
      <c r="AO235" s="3">
        <v>13</v>
      </c>
      <c r="AP235" s="3">
        <v>3</v>
      </c>
      <c r="AQ235" s="3">
        <v>18</v>
      </c>
      <c r="AR235" s="3">
        <v>143</v>
      </c>
      <c r="AS235" s="3">
        <v>15</v>
      </c>
      <c r="AT235" s="3">
        <v>40</v>
      </c>
      <c r="AU235" s="3">
        <v>7</v>
      </c>
      <c r="AV235" s="3">
        <v>0</v>
      </c>
      <c r="AW235" s="3">
        <v>7</v>
      </c>
      <c r="AX235" s="1">
        <v>44</v>
      </c>
      <c r="AY235" s="1">
        <v>9</v>
      </c>
      <c r="AZ235" s="1">
        <v>41</v>
      </c>
      <c r="BA235" s="1">
        <v>425</v>
      </c>
      <c r="BB235" s="1">
        <v>36</v>
      </c>
      <c r="BC235" s="1">
        <v>95</v>
      </c>
      <c r="BD235" s="1">
        <v>15</v>
      </c>
      <c r="BE235" s="1">
        <v>1</v>
      </c>
      <c r="BF235" s="1">
        <v>20</v>
      </c>
      <c r="BG235" s="2" t="s">
        <v>721</v>
      </c>
    </row>
    <row r="236" spans="1:62">
      <c r="A236" s="1" t="s">
        <v>99</v>
      </c>
      <c r="B236" s="1">
        <v>2013</v>
      </c>
      <c r="C236" s="1">
        <v>2.1509999999999998</v>
      </c>
      <c r="D236" s="20">
        <v>503200</v>
      </c>
      <c r="E236" s="17">
        <v>1300000</v>
      </c>
      <c r="F236" s="1">
        <v>334</v>
      </c>
      <c r="G236" s="31">
        <v>0</v>
      </c>
      <c r="H236" s="38">
        <v>0.25890738000000002</v>
      </c>
      <c r="I236" s="1">
        <v>98</v>
      </c>
      <c r="J236" s="1">
        <v>23</v>
      </c>
      <c r="K236" s="1">
        <v>127</v>
      </c>
      <c r="L236" s="1">
        <v>930</v>
      </c>
      <c r="M236" s="1">
        <v>78</v>
      </c>
      <c r="N236" s="1">
        <v>196</v>
      </c>
      <c r="O236" s="1">
        <v>57</v>
      </c>
      <c r="P236" s="1">
        <v>15</v>
      </c>
      <c r="Q236" s="1">
        <v>-2</v>
      </c>
      <c r="R236" s="29">
        <f t="shared" si="74"/>
        <v>2.8</v>
      </c>
      <c r="S236" s="13">
        <f t="shared" si="75"/>
        <v>0</v>
      </c>
      <c r="T236" s="3">
        <v>126</v>
      </c>
      <c r="U236" s="31">
        <v>0</v>
      </c>
      <c r="V236" s="4">
        <v>0.22569444999999999</v>
      </c>
      <c r="W236" s="3">
        <v>33</v>
      </c>
      <c r="X236" s="3">
        <v>9</v>
      </c>
      <c r="Y236" s="3">
        <v>35</v>
      </c>
      <c r="Z236" s="3">
        <v>318</v>
      </c>
      <c r="AA236" s="3">
        <v>27</v>
      </c>
      <c r="AB236" s="3">
        <v>79</v>
      </c>
      <c r="AC236" s="3">
        <v>17</v>
      </c>
      <c r="AD236" s="3">
        <v>3</v>
      </c>
      <c r="AE236" s="3">
        <v>-2</v>
      </c>
      <c r="AF236" s="49">
        <f>AVERAGE(AJ236,AK236)</f>
        <v>8.7203500000000003E-2</v>
      </c>
      <c r="AG236" s="13">
        <f t="shared" si="76"/>
        <v>0</v>
      </c>
      <c r="AH236" s="54">
        <v>2.5299999999999998</v>
      </c>
      <c r="AI236" s="15">
        <v>3.0275620000000001</v>
      </c>
      <c r="AJ236" s="15">
        <v>-0.06</v>
      </c>
      <c r="AK236" s="55">
        <v>0.234407</v>
      </c>
      <c r="AL236" s="1">
        <v>334</v>
      </c>
      <c r="AM236" s="3">
        <v>126</v>
      </c>
      <c r="AN236" s="1">
        <v>0</v>
      </c>
      <c r="AO236" s="3">
        <v>33</v>
      </c>
      <c r="AP236" s="3">
        <v>9</v>
      </c>
      <c r="AQ236" s="3">
        <v>35</v>
      </c>
      <c r="AR236" s="3">
        <v>318</v>
      </c>
      <c r="AS236" s="3">
        <v>27</v>
      </c>
      <c r="AT236" s="3">
        <v>79</v>
      </c>
      <c r="AU236" s="3">
        <v>17</v>
      </c>
      <c r="AV236" s="3">
        <v>3</v>
      </c>
      <c r="AW236" s="3">
        <v>-2</v>
      </c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62">
      <c r="A237" s="1" t="s">
        <v>219</v>
      </c>
      <c r="B237" s="1">
        <v>2016</v>
      </c>
      <c r="C237" s="1">
        <v>2.149</v>
      </c>
      <c r="D237" s="20">
        <v>534000</v>
      </c>
      <c r="E237" s="17">
        <v>1300000</v>
      </c>
      <c r="F237" s="1">
        <v>152</v>
      </c>
      <c r="G237" s="31">
        <v>49</v>
      </c>
      <c r="H237" s="38">
        <v>0.25379610000000002</v>
      </c>
      <c r="I237" s="1">
        <v>53</v>
      </c>
      <c r="J237" s="1">
        <v>8</v>
      </c>
      <c r="K237" s="1">
        <v>43</v>
      </c>
      <c r="L237" s="1">
        <v>518</v>
      </c>
      <c r="M237" s="1">
        <v>40</v>
      </c>
      <c r="N237" s="1">
        <v>126</v>
      </c>
      <c r="O237" s="1">
        <v>22</v>
      </c>
      <c r="P237" s="1">
        <v>0</v>
      </c>
      <c r="Q237" s="1">
        <v>8</v>
      </c>
      <c r="R237" s="29">
        <f t="shared" si="74"/>
        <v>2.2000000000000002</v>
      </c>
      <c r="S237" s="13">
        <f t="shared" si="75"/>
        <v>0</v>
      </c>
      <c r="T237" s="3">
        <v>78</v>
      </c>
      <c r="U237" s="31">
        <v>0</v>
      </c>
      <c r="V237" s="4">
        <v>0.30952382000000001</v>
      </c>
      <c r="W237" s="3">
        <v>36</v>
      </c>
      <c r="X237" s="3">
        <v>7</v>
      </c>
      <c r="Y237" s="3">
        <v>35</v>
      </c>
      <c r="Z237" s="3">
        <v>283</v>
      </c>
      <c r="AA237" s="3">
        <v>23</v>
      </c>
      <c r="AB237" s="3">
        <v>66</v>
      </c>
      <c r="AC237" s="3">
        <v>17</v>
      </c>
      <c r="AD237" s="3">
        <v>0</v>
      </c>
      <c r="AE237" s="3">
        <v>0</v>
      </c>
      <c r="AF237" s="49">
        <f>AVERAGE(AJ237,AK237)</f>
        <v>2.5557049999999997</v>
      </c>
      <c r="AG237" s="13">
        <f t="shared" si="76"/>
        <v>0</v>
      </c>
      <c r="AH237" s="54">
        <v>2.95</v>
      </c>
      <c r="AI237" s="15">
        <v>1.4196218</v>
      </c>
      <c r="AJ237" s="15">
        <v>2.9</v>
      </c>
      <c r="AK237" s="55">
        <v>2.2114099999999999</v>
      </c>
      <c r="AL237" s="1">
        <v>152</v>
      </c>
      <c r="AM237" s="3">
        <v>78</v>
      </c>
      <c r="AN237" s="1">
        <v>0</v>
      </c>
      <c r="AO237" s="3">
        <v>36</v>
      </c>
      <c r="AP237" s="3">
        <v>7</v>
      </c>
      <c r="AQ237" s="3">
        <v>35</v>
      </c>
      <c r="AR237" s="3">
        <v>283</v>
      </c>
      <c r="AS237" s="3">
        <v>23</v>
      </c>
      <c r="AT237" s="3">
        <v>66</v>
      </c>
      <c r="AU237" s="3">
        <v>17</v>
      </c>
      <c r="AV237" s="3">
        <v>0</v>
      </c>
      <c r="AW237" s="3">
        <v>0</v>
      </c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62">
      <c r="A238" s="11" t="s">
        <v>776</v>
      </c>
      <c r="B238" s="11">
        <v>2020</v>
      </c>
      <c r="C238" s="11">
        <v>3.0510000000000002</v>
      </c>
      <c r="D238" s="21">
        <v>592000</v>
      </c>
      <c r="E238" s="18">
        <v>1300000</v>
      </c>
      <c r="F238" s="1">
        <f>ROUND(AL238-AM238+(AM238/$BL$2),0)</f>
        <v>321</v>
      </c>
      <c r="G238" s="61">
        <v>34</v>
      </c>
      <c r="H238" s="39">
        <v>0.25</v>
      </c>
      <c r="I238" s="3">
        <f t="shared" ref="I238:Q238" si="88">AX238-AO238+W238</f>
        <v>85.000027000027004</v>
      </c>
      <c r="J238" s="3">
        <f t="shared" si="88"/>
        <v>16.700002700002699</v>
      </c>
      <c r="K238" s="3">
        <f t="shared" si="88"/>
        <v>100.20004320004321</v>
      </c>
      <c r="L238" s="3">
        <f t="shared" si="88"/>
        <v>901.40035640035649</v>
      </c>
      <c r="M238" s="3">
        <f t="shared" si="88"/>
        <v>77.400032400032401</v>
      </c>
      <c r="N238" s="3">
        <f t="shared" si="88"/>
        <v>197.70008370008372</v>
      </c>
      <c r="O238" s="3">
        <f t="shared" si="88"/>
        <v>39.9000189000189</v>
      </c>
      <c r="P238" s="3">
        <f t="shared" si="88"/>
        <v>1</v>
      </c>
      <c r="Q238" s="3">
        <f t="shared" si="88"/>
        <v>4.7000027000027007</v>
      </c>
      <c r="R238" s="29">
        <f t="shared" si="74"/>
        <v>1.2</v>
      </c>
      <c r="S238" s="13">
        <f t="shared" si="75"/>
        <v>0</v>
      </c>
      <c r="T238" s="3">
        <v>44</v>
      </c>
      <c r="U238" s="70">
        <v>0</v>
      </c>
      <c r="V238" s="14">
        <v>0.24137929999999999</v>
      </c>
      <c r="W238" s="13">
        <f t="shared" ref="W238:AE238" si="89">AO238/$BL$2</f>
        <v>27.000027000027</v>
      </c>
      <c r="X238" s="13">
        <f t="shared" si="89"/>
        <v>2.7000027000027003</v>
      </c>
      <c r="Y238" s="13">
        <f t="shared" si="89"/>
        <v>43.200043200043204</v>
      </c>
      <c r="Z238" s="13">
        <f t="shared" si="89"/>
        <v>356.40035640035643</v>
      </c>
      <c r="AA238" s="13">
        <f t="shared" si="89"/>
        <v>32.400032400032401</v>
      </c>
      <c r="AB238" s="13">
        <f t="shared" si="89"/>
        <v>83.700083700083709</v>
      </c>
      <c r="AC238" s="13">
        <f t="shared" si="89"/>
        <v>18.9000189000189</v>
      </c>
      <c r="AD238" s="13">
        <f t="shared" si="89"/>
        <v>0</v>
      </c>
      <c r="AE238" s="13">
        <f t="shared" si="89"/>
        <v>2.7000027000027003</v>
      </c>
      <c r="AF238" s="49">
        <f>AVERAGE(AJ238,AK238)/$BL$2</f>
        <v>0.14492264492264498</v>
      </c>
      <c r="AG238" s="13">
        <f t="shared" si="76"/>
        <v>0</v>
      </c>
      <c r="AH238" s="54">
        <v>1.01</v>
      </c>
      <c r="AI238" s="15">
        <v>1.3707513</v>
      </c>
      <c r="AJ238" s="15">
        <v>-0.15</v>
      </c>
      <c r="AK238" s="55">
        <v>0.25735000000000002</v>
      </c>
      <c r="AL238" s="1">
        <v>246</v>
      </c>
      <c r="AM238" s="3">
        <v>44</v>
      </c>
      <c r="AN238" s="11">
        <v>0</v>
      </c>
      <c r="AO238" s="13">
        <v>10</v>
      </c>
      <c r="AP238" s="13">
        <v>1</v>
      </c>
      <c r="AQ238" s="13">
        <v>16</v>
      </c>
      <c r="AR238" s="13">
        <v>132</v>
      </c>
      <c r="AS238" s="13">
        <v>12</v>
      </c>
      <c r="AT238" s="13">
        <v>31</v>
      </c>
      <c r="AU238" s="13">
        <v>7</v>
      </c>
      <c r="AV238" s="13">
        <v>0</v>
      </c>
      <c r="AW238" s="13">
        <v>1</v>
      </c>
      <c r="AX238" s="11">
        <v>68</v>
      </c>
      <c r="AY238" s="11">
        <v>15</v>
      </c>
      <c r="AZ238" s="11">
        <v>73</v>
      </c>
      <c r="BA238" s="11">
        <v>677</v>
      </c>
      <c r="BB238" s="11">
        <v>57</v>
      </c>
      <c r="BC238" s="11">
        <v>145</v>
      </c>
      <c r="BD238" s="11">
        <v>28</v>
      </c>
      <c r="BE238" s="11">
        <v>1</v>
      </c>
      <c r="BF238" s="11">
        <v>3</v>
      </c>
      <c r="BG238" s="12"/>
      <c r="BH238" s="12"/>
      <c r="BI238" s="12"/>
      <c r="BJ238" s="12"/>
    </row>
    <row r="239" spans="1:62">
      <c r="A239" s="1" t="s">
        <v>189</v>
      </c>
      <c r="B239" s="1">
        <v>2011</v>
      </c>
      <c r="C239" s="1">
        <v>3.0939999999999999</v>
      </c>
      <c r="D239" s="20">
        <v>421500</v>
      </c>
      <c r="E239" s="17">
        <v>1300000</v>
      </c>
      <c r="F239" s="1">
        <v>312</v>
      </c>
      <c r="G239" s="31">
        <v>0</v>
      </c>
      <c r="H239" s="38">
        <v>0.24534884000000001</v>
      </c>
      <c r="I239" s="1">
        <v>111</v>
      </c>
      <c r="J239" s="1">
        <v>11</v>
      </c>
      <c r="K239" s="1">
        <v>64</v>
      </c>
      <c r="L239" s="1">
        <v>951</v>
      </c>
      <c r="M239" s="1">
        <v>69</v>
      </c>
      <c r="N239" s="1">
        <v>182</v>
      </c>
      <c r="O239" s="1">
        <v>41</v>
      </c>
      <c r="P239" s="1">
        <v>19</v>
      </c>
      <c r="Q239" s="1">
        <v>11</v>
      </c>
      <c r="R239" s="29">
        <f t="shared" si="74"/>
        <v>1.6</v>
      </c>
      <c r="S239" s="13">
        <f t="shared" si="75"/>
        <v>0</v>
      </c>
      <c r="T239" s="3">
        <v>139</v>
      </c>
      <c r="U239" s="31">
        <v>0</v>
      </c>
      <c r="V239" s="4">
        <v>0.26258206000000001</v>
      </c>
      <c r="W239" s="3">
        <v>63</v>
      </c>
      <c r="X239" s="3">
        <v>5</v>
      </c>
      <c r="Y239" s="3">
        <v>36</v>
      </c>
      <c r="Z239" s="3">
        <v>511</v>
      </c>
      <c r="AA239" s="3">
        <v>41</v>
      </c>
      <c r="AB239" s="3">
        <v>83</v>
      </c>
      <c r="AC239" s="3">
        <v>22</v>
      </c>
      <c r="AD239" s="3">
        <v>13</v>
      </c>
      <c r="AE239" s="3">
        <v>11</v>
      </c>
      <c r="AF239" s="49">
        <f t="shared" ref="AF239:AF259" si="90">AVERAGE(AJ239,AK239)</f>
        <v>2.005055</v>
      </c>
      <c r="AG239" s="13">
        <f t="shared" si="76"/>
        <v>0</v>
      </c>
      <c r="AH239" s="54">
        <v>2.2400000000000002</v>
      </c>
      <c r="AI239" s="15">
        <v>0.99405480000000002</v>
      </c>
      <c r="AJ239" s="15">
        <v>2.56</v>
      </c>
      <c r="AK239" s="55">
        <v>1.45011</v>
      </c>
      <c r="AL239" s="1">
        <v>312</v>
      </c>
      <c r="AM239" s="3">
        <v>139</v>
      </c>
      <c r="AN239" s="1">
        <v>0</v>
      </c>
      <c r="AO239" s="3">
        <v>63</v>
      </c>
      <c r="AP239" s="3">
        <v>5</v>
      </c>
      <c r="AQ239" s="3">
        <v>36</v>
      </c>
      <c r="AR239" s="3">
        <v>511</v>
      </c>
      <c r="AS239" s="3">
        <v>41</v>
      </c>
      <c r="AT239" s="3">
        <v>83</v>
      </c>
      <c r="AU239" s="3">
        <v>22</v>
      </c>
      <c r="AV239" s="3">
        <v>13</v>
      </c>
      <c r="AW239" s="3">
        <v>11</v>
      </c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62">
      <c r="A240" s="1" t="s">
        <v>373</v>
      </c>
      <c r="B240" s="1">
        <v>2013</v>
      </c>
      <c r="C240" s="1">
        <v>3.016</v>
      </c>
      <c r="D240" s="20">
        <v>511000</v>
      </c>
      <c r="E240" s="17">
        <v>1290000</v>
      </c>
      <c r="F240" s="1">
        <v>425</v>
      </c>
      <c r="G240" s="31">
        <v>0</v>
      </c>
      <c r="H240" s="38">
        <v>0.24293785000000001</v>
      </c>
      <c r="I240" s="1">
        <v>125</v>
      </c>
      <c r="J240" s="1">
        <v>10</v>
      </c>
      <c r="K240" s="1">
        <v>101</v>
      </c>
      <c r="L240" s="1">
        <v>1196</v>
      </c>
      <c r="M240" s="1">
        <v>94</v>
      </c>
      <c r="N240" s="1">
        <v>210</v>
      </c>
      <c r="O240" s="1">
        <v>57</v>
      </c>
      <c r="P240" s="1">
        <v>15</v>
      </c>
      <c r="Q240" s="1">
        <v>-17</v>
      </c>
      <c r="R240" s="29">
        <f t="shared" si="74"/>
        <v>1.1000000000000001</v>
      </c>
      <c r="S240" s="13">
        <f t="shared" si="75"/>
        <v>0</v>
      </c>
      <c r="T240" s="3">
        <v>123</v>
      </c>
      <c r="U240" s="31">
        <v>0</v>
      </c>
      <c r="V240" s="4">
        <v>0.23780487</v>
      </c>
      <c r="W240" s="3">
        <v>43</v>
      </c>
      <c r="X240" s="3">
        <v>5</v>
      </c>
      <c r="Y240" s="3">
        <v>43</v>
      </c>
      <c r="Z240" s="3">
        <v>358</v>
      </c>
      <c r="AA240" s="3">
        <v>22</v>
      </c>
      <c r="AB240" s="3">
        <v>56</v>
      </c>
      <c r="AC240" s="3">
        <v>25</v>
      </c>
      <c r="AD240" s="3">
        <v>6</v>
      </c>
      <c r="AE240" s="3">
        <v>-4</v>
      </c>
      <c r="AF240" s="49">
        <f t="shared" si="90"/>
        <v>0.19605855</v>
      </c>
      <c r="AG240" s="13">
        <f t="shared" si="76"/>
        <v>0</v>
      </c>
      <c r="AH240" s="54">
        <v>1.33</v>
      </c>
      <c r="AI240" s="15">
        <v>0.82035780000000003</v>
      </c>
      <c r="AJ240" s="15">
        <v>0.33</v>
      </c>
      <c r="AK240" s="55">
        <v>6.2117100000000001E-2</v>
      </c>
      <c r="AL240" s="1">
        <v>425</v>
      </c>
      <c r="AM240" s="3">
        <v>123</v>
      </c>
      <c r="AN240" s="1">
        <v>0</v>
      </c>
      <c r="AO240" s="3">
        <v>43</v>
      </c>
      <c r="AP240" s="3">
        <v>5</v>
      </c>
      <c r="AQ240" s="3">
        <v>43</v>
      </c>
      <c r="AR240" s="3">
        <v>358</v>
      </c>
      <c r="AS240" s="3">
        <v>22</v>
      </c>
      <c r="AT240" s="3">
        <v>56</v>
      </c>
      <c r="AU240" s="3">
        <v>25</v>
      </c>
      <c r="AV240" s="3">
        <v>6</v>
      </c>
      <c r="AW240" s="3">
        <v>-4</v>
      </c>
      <c r="AX240" s="3"/>
      <c r="AY240" s="3"/>
      <c r="AZ240" s="3"/>
      <c r="BA240" s="3"/>
      <c r="BB240" s="3"/>
      <c r="BC240" s="3"/>
      <c r="BD240" s="3"/>
      <c r="BE240" s="3"/>
      <c r="BF240" s="3"/>
      <c r="BI240" s="1" t="s">
        <v>261</v>
      </c>
    </row>
    <row r="241" spans="1:62">
      <c r="A241" s="1" t="s">
        <v>360</v>
      </c>
      <c r="B241" s="1">
        <v>2012</v>
      </c>
      <c r="C241" s="1">
        <v>2.1440000000000001</v>
      </c>
      <c r="D241" s="20">
        <v>495600</v>
      </c>
      <c r="E241" s="17">
        <v>1275000</v>
      </c>
      <c r="F241" s="1">
        <v>296</v>
      </c>
      <c r="G241" s="31">
        <v>109</v>
      </c>
      <c r="H241" s="38">
        <v>0.24020100999999999</v>
      </c>
      <c r="I241" s="1">
        <v>131</v>
      </c>
      <c r="J241" s="1">
        <v>5</v>
      </c>
      <c r="K241" s="1">
        <v>77</v>
      </c>
      <c r="L241" s="1">
        <v>1137</v>
      </c>
      <c r="M241" s="1">
        <v>109</v>
      </c>
      <c r="N241" s="1">
        <v>255</v>
      </c>
      <c r="O241" s="1">
        <v>43</v>
      </c>
      <c r="P241" s="1">
        <v>81</v>
      </c>
      <c r="Q241" s="1">
        <v>-11</v>
      </c>
      <c r="R241" s="29">
        <f t="shared" si="74"/>
        <v>2.6</v>
      </c>
      <c r="S241" s="13">
        <f t="shared" si="75"/>
        <v>0</v>
      </c>
      <c r="T241" s="3">
        <v>115</v>
      </c>
      <c r="U241" s="31">
        <v>0</v>
      </c>
      <c r="V241" s="4">
        <v>0.24623115000000001</v>
      </c>
      <c r="W241" s="3">
        <v>49</v>
      </c>
      <c r="X241" s="3">
        <v>2</v>
      </c>
      <c r="Y241" s="3">
        <v>24</v>
      </c>
      <c r="Z241" s="3">
        <v>449</v>
      </c>
      <c r="AA241" s="3">
        <v>43</v>
      </c>
      <c r="AB241" s="3">
        <v>110</v>
      </c>
      <c r="AC241" s="3">
        <v>19</v>
      </c>
      <c r="AD241" s="3">
        <v>44</v>
      </c>
      <c r="AE241" s="3">
        <v>-4</v>
      </c>
      <c r="AF241" s="49">
        <f t="shared" si="90"/>
        <v>1.70235</v>
      </c>
      <c r="AG241" s="13">
        <f t="shared" si="76"/>
        <v>0</v>
      </c>
      <c r="AH241" s="54">
        <v>3.1599998</v>
      </c>
      <c r="AI241" s="15">
        <v>2.0457550000000002</v>
      </c>
      <c r="AJ241" s="15">
        <v>1.78</v>
      </c>
      <c r="AK241" s="55">
        <v>1.6247</v>
      </c>
      <c r="AL241" s="1">
        <v>296</v>
      </c>
      <c r="AM241" s="3">
        <v>115</v>
      </c>
      <c r="AN241" s="1">
        <v>0</v>
      </c>
      <c r="AO241" s="3">
        <v>49</v>
      </c>
      <c r="AP241" s="3">
        <v>2</v>
      </c>
      <c r="AQ241" s="3">
        <v>24</v>
      </c>
      <c r="AR241" s="3">
        <v>449</v>
      </c>
      <c r="AS241" s="3">
        <v>43</v>
      </c>
      <c r="AT241" s="3">
        <v>110</v>
      </c>
      <c r="AU241" s="3">
        <v>19</v>
      </c>
      <c r="AV241" s="3">
        <v>44</v>
      </c>
      <c r="AW241" s="3">
        <v>-4</v>
      </c>
      <c r="AX241" s="3"/>
      <c r="AY241" s="3"/>
      <c r="AZ241" s="3"/>
      <c r="BA241" s="3"/>
      <c r="BB241" s="3"/>
      <c r="BC241" s="3"/>
      <c r="BD241" s="3"/>
      <c r="BE241" s="3"/>
      <c r="BF241" s="3"/>
      <c r="BJ241" s="1" t="s">
        <v>154</v>
      </c>
    </row>
    <row r="242" spans="1:62">
      <c r="A242" s="1" t="s">
        <v>603</v>
      </c>
      <c r="B242" s="1">
        <v>2017</v>
      </c>
      <c r="C242" s="1">
        <v>3.0539999999999998</v>
      </c>
      <c r="D242" s="20">
        <v>566000</v>
      </c>
      <c r="E242" s="17">
        <v>1275000</v>
      </c>
      <c r="F242" s="1">
        <v>302</v>
      </c>
      <c r="G242" s="31">
        <v>168</v>
      </c>
      <c r="H242" s="38">
        <v>0.22611465</v>
      </c>
      <c r="I242" s="1">
        <v>108</v>
      </c>
      <c r="J242" s="1">
        <v>20</v>
      </c>
      <c r="K242" s="1">
        <v>79</v>
      </c>
      <c r="L242" s="1">
        <v>1020</v>
      </c>
      <c r="M242" s="1">
        <v>57</v>
      </c>
      <c r="N242" s="1">
        <v>188</v>
      </c>
      <c r="O242" s="1">
        <v>36</v>
      </c>
      <c r="P242" s="1">
        <v>12</v>
      </c>
      <c r="Q242" s="1">
        <v>29</v>
      </c>
      <c r="R242" s="29">
        <f t="shared" si="74"/>
        <v>0.9</v>
      </c>
      <c r="S242" s="13">
        <f t="shared" si="75"/>
        <v>0</v>
      </c>
      <c r="T242" s="3">
        <v>53</v>
      </c>
      <c r="U242" s="31">
        <v>96</v>
      </c>
      <c r="V242" s="4">
        <v>0.25149700000000003</v>
      </c>
      <c r="W242" s="3">
        <v>24</v>
      </c>
      <c r="X242" s="3">
        <v>6</v>
      </c>
      <c r="Y242" s="3">
        <v>21</v>
      </c>
      <c r="Z242" s="3">
        <v>178</v>
      </c>
      <c r="AA242" s="3">
        <v>10</v>
      </c>
      <c r="AB242" s="3">
        <v>39</v>
      </c>
      <c r="AC242" s="3">
        <v>8</v>
      </c>
      <c r="AD242" s="3">
        <v>3</v>
      </c>
      <c r="AE242" s="3">
        <v>5</v>
      </c>
      <c r="AF242" s="49">
        <f t="shared" si="90"/>
        <v>0.28010750000000001</v>
      </c>
      <c r="AG242" s="13">
        <f t="shared" si="76"/>
        <v>0</v>
      </c>
      <c r="AH242" s="54">
        <v>1.74</v>
      </c>
      <c r="AI242" s="15">
        <v>0.13436998</v>
      </c>
      <c r="AJ242" s="15">
        <v>0.4</v>
      </c>
      <c r="AK242" s="55">
        <v>0.160215</v>
      </c>
      <c r="AL242" s="1">
        <v>302</v>
      </c>
      <c r="AM242" s="3">
        <v>53</v>
      </c>
      <c r="AN242" s="1">
        <v>96</v>
      </c>
      <c r="AO242" s="3">
        <v>24</v>
      </c>
      <c r="AP242" s="3">
        <v>6</v>
      </c>
      <c r="AQ242" s="3">
        <v>21</v>
      </c>
      <c r="AR242" s="3">
        <v>178</v>
      </c>
      <c r="AS242" s="3">
        <v>10</v>
      </c>
      <c r="AT242" s="3">
        <v>39</v>
      </c>
      <c r="AU242" s="3">
        <v>8</v>
      </c>
      <c r="AV242" s="3">
        <v>3</v>
      </c>
      <c r="AW242" s="3">
        <v>5</v>
      </c>
      <c r="AX242" s="3"/>
      <c r="AY242" s="3"/>
      <c r="AZ242" s="3"/>
      <c r="BA242" s="3"/>
      <c r="BB242" s="3"/>
      <c r="BC242" s="3"/>
      <c r="BD242" s="3"/>
      <c r="BE242" s="3"/>
      <c r="BF242" s="3"/>
      <c r="BH242" s="1" t="s">
        <v>604</v>
      </c>
      <c r="BI242" s="1" t="s">
        <v>605</v>
      </c>
    </row>
    <row r="243" spans="1:62">
      <c r="A243" s="1" t="s">
        <v>181</v>
      </c>
      <c r="B243" s="1">
        <v>2014</v>
      </c>
      <c r="C243" s="1">
        <v>3.0880000000000001</v>
      </c>
      <c r="D243" s="20">
        <v>530000</v>
      </c>
      <c r="E243" s="17">
        <v>1225000</v>
      </c>
      <c r="F243" s="1">
        <v>353</v>
      </c>
      <c r="G243" s="31">
        <v>37</v>
      </c>
      <c r="H243" s="38">
        <v>0.25635105000000002</v>
      </c>
      <c r="I243" s="1">
        <v>134</v>
      </c>
      <c r="J243" s="1">
        <v>4</v>
      </c>
      <c r="K243" s="1">
        <v>58</v>
      </c>
      <c r="L243" s="1">
        <v>977</v>
      </c>
      <c r="M243" s="1">
        <v>86</v>
      </c>
      <c r="N243" s="1">
        <v>183</v>
      </c>
      <c r="O243" s="1">
        <v>26</v>
      </c>
      <c r="P243" s="1">
        <v>120</v>
      </c>
      <c r="Q243" s="1">
        <v>26</v>
      </c>
      <c r="R243" s="29">
        <f t="shared" si="74"/>
        <v>6.4</v>
      </c>
      <c r="S243" s="13">
        <f t="shared" si="75"/>
        <v>0</v>
      </c>
      <c r="T243" s="3">
        <v>120</v>
      </c>
      <c r="U243" s="31">
        <v>0</v>
      </c>
      <c r="V243" s="4">
        <v>0.26923078</v>
      </c>
      <c r="W243" s="3">
        <v>33</v>
      </c>
      <c r="X243" s="3">
        <v>1</v>
      </c>
      <c r="Y243" s="3">
        <v>24</v>
      </c>
      <c r="Z243" s="3">
        <v>290</v>
      </c>
      <c r="AA243" s="3">
        <v>22</v>
      </c>
      <c r="AB243" s="3">
        <v>52</v>
      </c>
      <c r="AC243" s="3">
        <v>4</v>
      </c>
      <c r="AD243" s="3">
        <v>36</v>
      </c>
      <c r="AE243" s="3">
        <v>11</v>
      </c>
      <c r="AF243" s="49">
        <f t="shared" si="90"/>
        <v>2.345685</v>
      </c>
      <c r="AG243" s="13">
        <f t="shared" si="76"/>
        <v>0</v>
      </c>
      <c r="AH243" s="54">
        <v>6.58</v>
      </c>
      <c r="AI243" s="15">
        <v>6.1433042999999996</v>
      </c>
      <c r="AJ243" s="15">
        <v>2.2999999999999998</v>
      </c>
      <c r="AK243" s="55">
        <v>2.3913700000000002</v>
      </c>
      <c r="AL243" s="1">
        <v>353</v>
      </c>
      <c r="AM243" s="3">
        <v>120</v>
      </c>
      <c r="AN243" s="1">
        <v>0</v>
      </c>
      <c r="AO243" s="3">
        <v>33</v>
      </c>
      <c r="AP243" s="3">
        <v>1</v>
      </c>
      <c r="AQ243" s="3">
        <v>24</v>
      </c>
      <c r="AR243" s="3">
        <v>290</v>
      </c>
      <c r="AS243" s="3">
        <v>22</v>
      </c>
      <c r="AT243" s="3">
        <v>52</v>
      </c>
      <c r="AU243" s="3">
        <v>4</v>
      </c>
      <c r="AV243" s="3">
        <v>36</v>
      </c>
      <c r="AW243" s="3">
        <v>11</v>
      </c>
      <c r="AX243" s="3"/>
      <c r="AY243" s="3"/>
      <c r="AZ243" s="3"/>
      <c r="BA243" s="3"/>
      <c r="BB243" s="3"/>
      <c r="BC243" s="3"/>
      <c r="BD243" s="3"/>
      <c r="BE243" s="3"/>
      <c r="BF243" s="3"/>
      <c r="BG243" s="2" t="s">
        <v>177</v>
      </c>
    </row>
    <row r="244" spans="1:62">
      <c r="A244" s="1" t="s">
        <v>169</v>
      </c>
      <c r="B244" s="1">
        <v>2015</v>
      </c>
      <c r="C244" s="1">
        <v>2.1509999999999998</v>
      </c>
      <c r="D244" s="20">
        <v>522500</v>
      </c>
      <c r="E244" s="17">
        <v>1225000</v>
      </c>
      <c r="F244" s="1">
        <v>274</v>
      </c>
      <c r="G244" s="31">
        <v>34</v>
      </c>
      <c r="H244" s="38">
        <v>0.25283632</v>
      </c>
      <c r="I244" s="1">
        <v>68</v>
      </c>
      <c r="J244" s="1">
        <v>26</v>
      </c>
      <c r="K244" s="1">
        <v>85</v>
      </c>
      <c r="L244" s="1">
        <v>708</v>
      </c>
      <c r="M244" s="1">
        <v>73</v>
      </c>
      <c r="N244" s="1">
        <v>184</v>
      </c>
      <c r="O244" s="1">
        <v>37</v>
      </c>
      <c r="P244" s="1">
        <v>9</v>
      </c>
      <c r="Q244" s="1">
        <v>15</v>
      </c>
      <c r="R244" s="29">
        <f t="shared" si="74"/>
        <v>4.0999999999999996</v>
      </c>
      <c r="S244" s="13">
        <f t="shared" si="75"/>
        <v>0</v>
      </c>
      <c r="T244" s="3">
        <v>96</v>
      </c>
      <c r="U244" s="31">
        <v>17</v>
      </c>
      <c r="V244" s="4">
        <v>0.23873875</v>
      </c>
      <c r="W244" s="3">
        <v>19</v>
      </c>
      <c r="X244" s="3">
        <v>6</v>
      </c>
      <c r="Y244" s="3">
        <v>30</v>
      </c>
      <c r="Z244" s="3">
        <v>253</v>
      </c>
      <c r="AA244" s="3">
        <v>23</v>
      </c>
      <c r="AB244" s="3">
        <v>62</v>
      </c>
      <c r="AC244" s="3">
        <v>14</v>
      </c>
      <c r="AD244" s="3">
        <v>3</v>
      </c>
      <c r="AE244" s="3">
        <v>9</v>
      </c>
      <c r="AF244" s="49">
        <f t="shared" si="90"/>
        <v>0.91041649999999996</v>
      </c>
      <c r="AG244" s="13">
        <f t="shared" si="76"/>
        <v>0</v>
      </c>
      <c r="AH244" s="54">
        <v>4</v>
      </c>
      <c r="AI244" s="15">
        <v>4.2555016999999999</v>
      </c>
      <c r="AJ244" s="15">
        <v>0.88</v>
      </c>
      <c r="AK244" s="55">
        <v>0.94083300000000003</v>
      </c>
      <c r="AL244" s="1">
        <v>274</v>
      </c>
      <c r="AM244" s="3">
        <v>96</v>
      </c>
      <c r="AN244" s="1">
        <v>17</v>
      </c>
      <c r="AO244" s="3">
        <v>19</v>
      </c>
      <c r="AP244" s="3">
        <v>6</v>
      </c>
      <c r="AQ244" s="3">
        <v>30</v>
      </c>
      <c r="AR244" s="3">
        <v>253</v>
      </c>
      <c r="AS244" s="3">
        <v>23</v>
      </c>
      <c r="AT244" s="3">
        <v>62</v>
      </c>
      <c r="AU244" s="3">
        <v>14</v>
      </c>
      <c r="AV244" s="3">
        <v>3</v>
      </c>
      <c r="AW244" s="3">
        <v>9</v>
      </c>
      <c r="AX244" s="3"/>
      <c r="AY244" s="3"/>
      <c r="AZ244" s="3"/>
      <c r="BA244" s="3"/>
      <c r="BB244" s="3"/>
      <c r="BC244" s="3"/>
      <c r="BD244" s="3"/>
      <c r="BE244" s="3"/>
      <c r="BF244" s="3"/>
      <c r="BG244" s="2" t="s">
        <v>168</v>
      </c>
    </row>
    <row r="245" spans="1:62">
      <c r="A245" s="1" t="s">
        <v>285</v>
      </c>
      <c r="B245" s="1">
        <v>2012</v>
      </c>
      <c r="C245" s="31">
        <v>3.1459999999999999</v>
      </c>
      <c r="D245" s="20">
        <v>493500</v>
      </c>
      <c r="E245" s="17">
        <v>1212500</v>
      </c>
      <c r="F245" s="1">
        <v>383</v>
      </c>
      <c r="G245" s="31">
        <v>169</v>
      </c>
      <c r="H245" s="38">
        <v>0.25242720000000002</v>
      </c>
      <c r="I245" s="1">
        <v>128</v>
      </c>
      <c r="J245" s="1">
        <v>23</v>
      </c>
      <c r="K245" s="1">
        <v>101</v>
      </c>
      <c r="L245" s="1">
        <v>1150</v>
      </c>
      <c r="M245" s="1">
        <v>95</v>
      </c>
      <c r="N245" s="1">
        <v>231</v>
      </c>
      <c r="O245" s="1">
        <v>43</v>
      </c>
      <c r="P245" s="1">
        <v>53</v>
      </c>
      <c r="Q245" s="1">
        <v>1</v>
      </c>
      <c r="R245" s="29">
        <f t="shared" si="74"/>
        <v>1.9</v>
      </c>
      <c r="S245" s="13">
        <f t="shared" si="75"/>
        <v>0</v>
      </c>
      <c r="T245" s="3">
        <v>129</v>
      </c>
      <c r="U245" s="31">
        <v>0</v>
      </c>
      <c r="V245" s="4">
        <v>0.29074889999999998</v>
      </c>
      <c r="W245" s="3">
        <v>25</v>
      </c>
      <c r="X245" s="3">
        <v>5</v>
      </c>
      <c r="Y245" s="3">
        <v>25</v>
      </c>
      <c r="Z245" s="3">
        <v>261</v>
      </c>
      <c r="AA245" s="3">
        <v>28</v>
      </c>
      <c r="AB245" s="3">
        <v>53</v>
      </c>
      <c r="AC245" s="3">
        <v>11</v>
      </c>
      <c r="AD245" s="3">
        <v>15</v>
      </c>
      <c r="AE245" s="3">
        <v>-1</v>
      </c>
      <c r="AF245" s="49">
        <f t="shared" si="90"/>
        <v>1.2407300000000001</v>
      </c>
      <c r="AG245" s="13">
        <f t="shared" si="76"/>
        <v>0</v>
      </c>
      <c r="AH245" s="54">
        <v>2</v>
      </c>
      <c r="AI245" s="15">
        <v>1.7211088999999999</v>
      </c>
      <c r="AJ245" s="15">
        <v>0.98</v>
      </c>
      <c r="AK245" s="55">
        <v>1.50146</v>
      </c>
      <c r="AL245" s="1">
        <v>383</v>
      </c>
      <c r="AM245" s="3">
        <v>129</v>
      </c>
      <c r="AN245" s="1">
        <v>0</v>
      </c>
      <c r="AO245" s="3">
        <v>25</v>
      </c>
      <c r="AP245" s="3">
        <v>5</v>
      </c>
      <c r="AQ245" s="3">
        <v>25</v>
      </c>
      <c r="AR245" s="3">
        <v>261</v>
      </c>
      <c r="AS245" s="3">
        <v>28</v>
      </c>
      <c r="AT245" s="3">
        <v>53</v>
      </c>
      <c r="AU245" s="3">
        <v>11</v>
      </c>
      <c r="AV245" s="3">
        <v>15</v>
      </c>
      <c r="AW245" s="3">
        <v>-1</v>
      </c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62">
      <c r="A246" s="1" t="s">
        <v>274</v>
      </c>
      <c r="B246" s="1">
        <v>2011</v>
      </c>
      <c r="C246" s="1">
        <v>3.0910000000000002</v>
      </c>
      <c r="D246" s="20">
        <v>640000</v>
      </c>
      <c r="E246" s="17">
        <v>1200000</v>
      </c>
      <c r="F246" s="1">
        <v>339</v>
      </c>
      <c r="G246" s="31">
        <v>134</v>
      </c>
      <c r="H246" s="38">
        <v>0.2882306</v>
      </c>
      <c r="I246" s="1">
        <v>172</v>
      </c>
      <c r="J246" s="1">
        <v>26</v>
      </c>
      <c r="K246" s="1">
        <v>130</v>
      </c>
      <c r="L246" s="1">
        <v>1325</v>
      </c>
      <c r="M246" s="1">
        <v>55</v>
      </c>
      <c r="N246" s="1">
        <v>177</v>
      </c>
      <c r="O246" s="1">
        <v>63</v>
      </c>
      <c r="P246" s="1">
        <v>37</v>
      </c>
      <c r="Q246" s="1">
        <v>1</v>
      </c>
      <c r="R246" s="29">
        <f t="shared" si="74"/>
        <v>5.3</v>
      </c>
      <c r="S246" s="13">
        <f t="shared" si="75"/>
        <v>0</v>
      </c>
      <c r="T246" s="3">
        <v>91</v>
      </c>
      <c r="U246" s="31">
        <v>0</v>
      </c>
      <c r="V246" s="4">
        <v>0.25524476000000001</v>
      </c>
      <c r="W246" s="3">
        <v>31</v>
      </c>
      <c r="X246" s="3">
        <v>7</v>
      </c>
      <c r="Y246" s="3">
        <v>39</v>
      </c>
      <c r="Z246" s="3">
        <v>309</v>
      </c>
      <c r="AA246" s="3">
        <v>13</v>
      </c>
      <c r="AB246" s="3">
        <v>44</v>
      </c>
      <c r="AC246" s="3">
        <v>17</v>
      </c>
      <c r="AD246" s="3">
        <v>14</v>
      </c>
      <c r="AE246" s="3">
        <v>-2</v>
      </c>
      <c r="AF246" s="49">
        <f t="shared" si="90"/>
        <v>0.15851800025000001</v>
      </c>
      <c r="AG246" s="13">
        <f t="shared" si="76"/>
        <v>0</v>
      </c>
      <c r="AH246" s="54">
        <v>5.81</v>
      </c>
      <c r="AI246" s="15">
        <v>4.7570030000000001</v>
      </c>
      <c r="AJ246" s="15">
        <v>0.31</v>
      </c>
      <c r="AK246" s="55">
        <v>7.0360005000000003E-3</v>
      </c>
      <c r="AL246" s="1">
        <v>339</v>
      </c>
      <c r="AM246" s="3">
        <v>91</v>
      </c>
      <c r="AN246" s="1">
        <v>0</v>
      </c>
      <c r="AO246" s="3">
        <v>31</v>
      </c>
      <c r="AP246" s="3">
        <v>7</v>
      </c>
      <c r="AQ246" s="3">
        <v>39</v>
      </c>
      <c r="AR246" s="3">
        <v>309</v>
      </c>
      <c r="AS246" s="3">
        <v>13</v>
      </c>
      <c r="AT246" s="3">
        <v>44</v>
      </c>
      <c r="AU246" s="3">
        <v>17</v>
      </c>
      <c r="AV246" s="3">
        <v>14</v>
      </c>
      <c r="AW246" s="3">
        <v>-2</v>
      </c>
      <c r="AX246" s="3"/>
      <c r="AY246" s="3"/>
      <c r="AZ246" s="3"/>
      <c r="BA246" s="3"/>
      <c r="BB246" s="3"/>
      <c r="BC246" s="3"/>
      <c r="BD246" s="3"/>
      <c r="BE246" s="3"/>
      <c r="BF246" s="3"/>
      <c r="BJ246" s="1" t="s">
        <v>111</v>
      </c>
    </row>
    <row r="247" spans="1:62">
      <c r="A247" s="1" t="s">
        <v>79</v>
      </c>
      <c r="B247" s="1">
        <v>2013</v>
      </c>
      <c r="C247" s="1">
        <v>3.0619999999999998</v>
      </c>
      <c r="D247" s="20">
        <v>512500</v>
      </c>
      <c r="E247" s="17">
        <v>1200000</v>
      </c>
      <c r="F247" s="1">
        <v>354</v>
      </c>
      <c r="G247" s="31">
        <v>132</v>
      </c>
      <c r="H247" s="38">
        <v>0.25146197999999997</v>
      </c>
      <c r="I247" s="1">
        <v>144</v>
      </c>
      <c r="J247" s="1">
        <v>24</v>
      </c>
      <c r="K247" s="1">
        <v>89</v>
      </c>
      <c r="L247" s="1">
        <v>1136</v>
      </c>
      <c r="M247" s="1">
        <v>63</v>
      </c>
      <c r="N247" s="1">
        <v>251</v>
      </c>
      <c r="O247" s="1">
        <v>42</v>
      </c>
      <c r="P247" s="1">
        <v>41</v>
      </c>
      <c r="Q247" s="1">
        <v>33</v>
      </c>
      <c r="R247" s="29">
        <f t="shared" si="74"/>
        <v>8.1999999999999993</v>
      </c>
      <c r="S247" s="13">
        <f t="shared" si="75"/>
        <v>0</v>
      </c>
      <c r="T247" s="3">
        <v>55</v>
      </c>
      <c r="U247" s="31">
        <v>102</v>
      </c>
      <c r="V247" s="4">
        <v>0.27428570000000002</v>
      </c>
      <c r="W247" s="3">
        <v>26</v>
      </c>
      <c r="X247" s="3">
        <v>3</v>
      </c>
      <c r="Y247" s="3">
        <v>12</v>
      </c>
      <c r="Z247" s="3">
        <v>196</v>
      </c>
      <c r="AA247" s="3">
        <v>10</v>
      </c>
      <c r="AB247" s="3">
        <v>43</v>
      </c>
      <c r="AC247" s="3">
        <v>3</v>
      </c>
      <c r="AD247" s="3">
        <v>6</v>
      </c>
      <c r="AE247" s="3">
        <v>0</v>
      </c>
      <c r="AF247" s="49">
        <f t="shared" si="90"/>
        <v>0.71840700000000002</v>
      </c>
      <c r="AG247" s="13">
        <f t="shared" si="76"/>
        <v>0</v>
      </c>
      <c r="AH247" s="54">
        <v>8.36</v>
      </c>
      <c r="AI247" s="15">
        <v>7.9889239999999999</v>
      </c>
      <c r="AJ247" s="15">
        <v>0.87</v>
      </c>
      <c r="AK247" s="55">
        <v>0.56681400000000004</v>
      </c>
      <c r="AL247" s="1">
        <v>354</v>
      </c>
      <c r="AM247" s="3">
        <v>55</v>
      </c>
      <c r="AN247" s="1">
        <v>102</v>
      </c>
      <c r="AO247" s="3">
        <v>26</v>
      </c>
      <c r="AP247" s="3">
        <v>3</v>
      </c>
      <c r="AQ247" s="3">
        <v>12</v>
      </c>
      <c r="AR247" s="3">
        <v>196</v>
      </c>
      <c r="AS247" s="3">
        <v>10</v>
      </c>
      <c r="AT247" s="3">
        <v>43</v>
      </c>
      <c r="AU247" s="3">
        <v>3</v>
      </c>
      <c r="AV247" s="3">
        <v>6</v>
      </c>
      <c r="AW247" s="3">
        <v>0</v>
      </c>
      <c r="AX247" s="3"/>
      <c r="AY247" s="3"/>
      <c r="AZ247" s="3"/>
      <c r="BA247" s="3"/>
      <c r="BB247" s="3"/>
      <c r="BC247" s="3"/>
      <c r="BD247" s="3"/>
      <c r="BE247" s="3"/>
      <c r="BF247" s="3"/>
      <c r="BI247" s="1" t="s">
        <v>80</v>
      </c>
    </row>
    <row r="248" spans="1:62">
      <c r="A248" s="1" t="s">
        <v>581</v>
      </c>
      <c r="B248" s="1">
        <v>2019</v>
      </c>
      <c r="C248" s="1">
        <v>3.0880000000000001</v>
      </c>
      <c r="D248" s="20">
        <v>578500</v>
      </c>
      <c r="E248" s="17">
        <v>1200000</v>
      </c>
      <c r="F248" s="1">
        <v>250</v>
      </c>
      <c r="G248" s="31">
        <v>152</v>
      </c>
      <c r="H248" s="38">
        <v>0.24966622999999999</v>
      </c>
      <c r="I248" s="1">
        <v>82</v>
      </c>
      <c r="J248" s="1">
        <v>13</v>
      </c>
      <c r="K248" s="1">
        <v>82</v>
      </c>
      <c r="L248" s="1">
        <v>815</v>
      </c>
      <c r="M248" s="1">
        <v>55</v>
      </c>
      <c r="N248" s="1">
        <v>136</v>
      </c>
      <c r="O248" s="1">
        <v>40</v>
      </c>
      <c r="P248" s="1">
        <v>1</v>
      </c>
      <c r="Q248" s="1">
        <v>-25</v>
      </c>
      <c r="R248" s="29">
        <f t="shared" si="74"/>
        <v>-0.3</v>
      </c>
      <c r="S248" s="13">
        <f t="shared" si="75"/>
        <v>0</v>
      </c>
      <c r="T248" s="3">
        <v>101</v>
      </c>
      <c r="U248" s="31">
        <v>24</v>
      </c>
      <c r="V248" s="4">
        <v>0.24092409000000001</v>
      </c>
      <c r="W248" s="3">
        <v>31</v>
      </c>
      <c r="X248" s="3">
        <v>2</v>
      </c>
      <c r="Y248" s="3">
        <v>28</v>
      </c>
      <c r="Z248" s="3">
        <v>332</v>
      </c>
      <c r="AA248" s="3">
        <v>23</v>
      </c>
      <c r="AB248" s="3">
        <v>56</v>
      </c>
      <c r="AC248" s="3">
        <v>14</v>
      </c>
      <c r="AD248" s="3">
        <v>0</v>
      </c>
      <c r="AE248" s="3">
        <v>-21</v>
      </c>
      <c r="AF248" s="49">
        <f t="shared" si="90"/>
        <v>-1.2707899999999999</v>
      </c>
      <c r="AG248" s="13">
        <f t="shared" si="76"/>
        <v>0</v>
      </c>
      <c r="AH248" s="54">
        <v>0.44000010000000001</v>
      </c>
      <c r="AI248" s="15">
        <v>-1.0881996</v>
      </c>
      <c r="AJ248" s="15">
        <v>-1.04</v>
      </c>
      <c r="AK248" s="55">
        <v>-1.5015799999999999</v>
      </c>
      <c r="AL248" s="1">
        <v>250</v>
      </c>
      <c r="AM248" s="3">
        <v>101</v>
      </c>
      <c r="AN248" s="1">
        <v>24</v>
      </c>
      <c r="AO248" s="3">
        <v>31</v>
      </c>
      <c r="AP248" s="3">
        <v>2</v>
      </c>
      <c r="AQ248" s="3">
        <v>28</v>
      </c>
      <c r="AR248" s="3">
        <v>332</v>
      </c>
      <c r="AS248" s="3">
        <v>23</v>
      </c>
      <c r="AT248" s="3">
        <v>56</v>
      </c>
      <c r="AU248" s="3">
        <v>14</v>
      </c>
      <c r="AV248" s="3">
        <v>0</v>
      </c>
      <c r="AW248" s="3">
        <v>-21</v>
      </c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62">
      <c r="A249" s="1" t="s">
        <v>92</v>
      </c>
      <c r="B249" s="1">
        <v>2013</v>
      </c>
      <c r="C249" s="1">
        <v>3.0910000000000002</v>
      </c>
      <c r="D249" s="20">
        <v>505000</v>
      </c>
      <c r="E249" s="17">
        <v>1200000</v>
      </c>
      <c r="F249" s="1">
        <v>403</v>
      </c>
      <c r="G249" s="31">
        <v>98</v>
      </c>
      <c r="H249" s="38">
        <v>0.24101306</v>
      </c>
      <c r="I249" s="1">
        <v>153</v>
      </c>
      <c r="J249" s="1">
        <v>37</v>
      </c>
      <c r="K249" s="1">
        <v>146</v>
      </c>
      <c r="L249" s="1">
        <v>1347</v>
      </c>
      <c r="M249" s="1">
        <v>107</v>
      </c>
      <c r="N249" s="1">
        <v>359</v>
      </c>
      <c r="O249" s="1">
        <v>73</v>
      </c>
      <c r="P249" s="1">
        <v>20</v>
      </c>
      <c r="Q249" s="1">
        <v>6</v>
      </c>
      <c r="R249" s="29">
        <f t="shared" si="74"/>
        <v>1.6</v>
      </c>
      <c r="S249" s="13">
        <f t="shared" si="75"/>
        <v>0</v>
      </c>
      <c r="T249" s="3">
        <v>111</v>
      </c>
      <c r="U249" s="31">
        <v>35</v>
      </c>
      <c r="V249" s="4">
        <v>0.21455938999999999</v>
      </c>
      <c r="W249" s="3">
        <v>28</v>
      </c>
      <c r="X249" s="3">
        <v>5</v>
      </c>
      <c r="Y249" s="3">
        <v>25</v>
      </c>
      <c r="Z249" s="3">
        <v>285</v>
      </c>
      <c r="AA249" s="3">
        <v>24</v>
      </c>
      <c r="AB249" s="3">
        <v>75</v>
      </c>
      <c r="AC249" s="3">
        <v>12</v>
      </c>
      <c r="AD249" s="3">
        <v>2</v>
      </c>
      <c r="AE249" s="3">
        <v>-1</v>
      </c>
      <c r="AF249" s="49">
        <f t="shared" si="90"/>
        <v>-0.46749700000000005</v>
      </c>
      <c r="AG249" s="13">
        <f t="shared" si="76"/>
        <v>0</v>
      </c>
      <c r="AH249" s="54">
        <v>1.59</v>
      </c>
      <c r="AI249" s="15">
        <v>1.5889614000000001</v>
      </c>
      <c r="AJ249" s="15">
        <v>-0.65</v>
      </c>
      <c r="AK249" s="55">
        <v>-0.28499400000000003</v>
      </c>
      <c r="AL249" s="1">
        <v>403</v>
      </c>
      <c r="AM249" s="3">
        <v>111</v>
      </c>
      <c r="AN249" s="1">
        <v>35</v>
      </c>
      <c r="AO249" s="3">
        <v>28</v>
      </c>
      <c r="AP249" s="3">
        <v>5</v>
      </c>
      <c r="AQ249" s="3">
        <v>25</v>
      </c>
      <c r="AR249" s="3">
        <v>285</v>
      </c>
      <c r="AS249" s="3">
        <v>24</v>
      </c>
      <c r="AT249" s="3">
        <v>75</v>
      </c>
      <c r="AU249" s="3">
        <v>12</v>
      </c>
      <c r="AV249" s="3">
        <v>2</v>
      </c>
      <c r="AW249" s="3">
        <v>-1</v>
      </c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62">
      <c r="A250" s="1" t="s">
        <v>310</v>
      </c>
      <c r="B250" s="1">
        <v>2015</v>
      </c>
      <c r="C250" s="1">
        <v>3.0569999999999999</v>
      </c>
      <c r="D250" s="20">
        <v>540500</v>
      </c>
      <c r="E250" s="17">
        <v>1200000</v>
      </c>
      <c r="F250" s="1">
        <v>315</v>
      </c>
      <c r="G250" s="31">
        <v>167</v>
      </c>
      <c r="H250" s="38">
        <v>0.2313364</v>
      </c>
      <c r="I250" s="1">
        <v>112</v>
      </c>
      <c r="J250" s="1">
        <v>43</v>
      </c>
      <c r="K250" s="1">
        <v>151</v>
      </c>
      <c r="L250" s="1">
        <v>1164</v>
      </c>
      <c r="M250" s="1">
        <v>59</v>
      </c>
      <c r="N250" s="1">
        <v>298</v>
      </c>
      <c r="O250" s="1">
        <v>49</v>
      </c>
      <c r="P250" s="1">
        <v>10</v>
      </c>
      <c r="Q250" s="1">
        <v>-13</v>
      </c>
      <c r="R250" s="29">
        <f t="shared" si="74"/>
        <v>0.4</v>
      </c>
      <c r="S250" s="13">
        <f t="shared" si="75"/>
        <v>0</v>
      </c>
      <c r="T250" s="3">
        <v>83</v>
      </c>
      <c r="U250" s="31">
        <v>0</v>
      </c>
      <c r="V250" s="4">
        <v>0.21176470999999999</v>
      </c>
      <c r="W250" s="3">
        <v>23</v>
      </c>
      <c r="X250" s="3">
        <v>9</v>
      </c>
      <c r="Y250" s="3">
        <v>29</v>
      </c>
      <c r="Z250" s="3">
        <v>270</v>
      </c>
      <c r="AA250" s="3">
        <v>11</v>
      </c>
      <c r="AB250" s="3">
        <v>60</v>
      </c>
      <c r="AC250" s="3">
        <v>7</v>
      </c>
      <c r="AD250" s="3">
        <v>2</v>
      </c>
      <c r="AE250" s="3">
        <v>-4</v>
      </c>
      <c r="AF250" s="49">
        <f t="shared" si="90"/>
        <v>-0.61060650000000005</v>
      </c>
      <c r="AG250" s="13">
        <f t="shared" si="76"/>
        <v>0</v>
      </c>
      <c r="AH250" s="54">
        <v>-0.45000004999999998</v>
      </c>
      <c r="AI250" s="15">
        <v>1.206061</v>
      </c>
      <c r="AJ250" s="15">
        <v>-0.8</v>
      </c>
      <c r="AK250" s="55">
        <v>-0.421213</v>
      </c>
      <c r="AL250" s="1">
        <v>315</v>
      </c>
      <c r="AM250" s="3">
        <v>83</v>
      </c>
      <c r="AN250" s="1">
        <v>0</v>
      </c>
      <c r="AO250" s="3">
        <v>23</v>
      </c>
      <c r="AP250" s="3">
        <v>9</v>
      </c>
      <c r="AQ250" s="3">
        <v>29</v>
      </c>
      <c r="AR250" s="3">
        <v>270</v>
      </c>
      <c r="AS250" s="3">
        <v>11</v>
      </c>
      <c r="AT250" s="3">
        <v>60</v>
      </c>
      <c r="AU250" s="3">
        <v>7</v>
      </c>
      <c r="AV250" s="3">
        <v>2</v>
      </c>
      <c r="AW250" s="3">
        <v>-4</v>
      </c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62">
      <c r="A251" s="1" t="s">
        <v>132</v>
      </c>
      <c r="B251" s="1">
        <v>2014</v>
      </c>
      <c r="C251" s="1">
        <v>3.0819999999999999</v>
      </c>
      <c r="D251" s="20">
        <v>506400</v>
      </c>
      <c r="E251" s="17">
        <v>1200000</v>
      </c>
      <c r="F251" s="1">
        <v>224</v>
      </c>
      <c r="G251" s="31">
        <v>0</v>
      </c>
      <c r="H251" s="38">
        <v>0.22764228</v>
      </c>
      <c r="I251" s="1">
        <v>51</v>
      </c>
      <c r="J251" s="1">
        <v>15</v>
      </c>
      <c r="K251" s="1">
        <v>66</v>
      </c>
      <c r="L251" s="1">
        <v>673</v>
      </c>
      <c r="M251" s="1">
        <v>41</v>
      </c>
      <c r="N251" s="1">
        <v>165</v>
      </c>
      <c r="O251" s="1">
        <v>31</v>
      </c>
      <c r="P251" s="1">
        <v>1</v>
      </c>
      <c r="Q251" s="1">
        <v>27</v>
      </c>
      <c r="R251" s="29">
        <f t="shared" si="74"/>
        <v>4.5</v>
      </c>
      <c r="S251" s="13">
        <f t="shared" si="75"/>
        <v>0</v>
      </c>
      <c r="T251" s="3">
        <v>103</v>
      </c>
      <c r="U251" s="31">
        <v>0</v>
      </c>
      <c r="V251" s="4">
        <v>0.25170067000000002</v>
      </c>
      <c r="W251" s="3">
        <v>27</v>
      </c>
      <c r="X251" s="3">
        <v>11</v>
      </c>
      <c r="Y251" s="3">
        <v>44</v>
      </c>
      <c r="Z251" s="3">
        <v>329</v>
      </c>
      <c r="AA251" s="3">
        <v>27</v>
      </c>
      <c r="AB251" s="3">
        <v>76</v>
      </c>
      <c r="AC251" s="3">
        <v>18</v>
      </c>
      <c r="AD251" s="3">
        <v>0</v>
      </c>
      <c r="AE251" s="3">
        <v>15</v>
      </c>
      <c r="AF251" s="49">
        <f t="shared" si="90"/>
        <v>3.9477799999999998</v>
      </c>
      <c r="AG251" s="13">
        <f t="shared" si="76"/>
        <v>0</v>
      </c>
      <c r="AH251" s="54">
        <v>3.03</v>
      </c>
      <c r="AI251" s="15">
        <v>5.9194250000000004</v>
      </c>
      <c r="AJ251" s="15">
        <v>2.68</v>
      </c>
      <c r="AK251" s="55">
        <v>5.21556</v>
      </c>
      <c r="AL251" s="1">
        <v>224</v>
      </c>
      <c r="AM251" s="3">
        <v>103</v>
      </c>
      <c r="AN251" s="1">
        <v>0</v>
      </c>
      <c r="AO251" s="3">
        <v>27</v>
      </c>
      <c r="AP251" s="3">
        <v>11</v>
      </c>
      <c r="AQ251" s="3">
        <v>44</v>
      </c>
      <c r="AR251" s="3">
        <v>329</v>
      </c>
      <c r="AS251" s="3">
        <v>27</v>
      </c>
      <c r="AT251" s="3">
        <v>76</v>
      </c>
      <c r="AU251" s="3">
        <v>18</v>
      </c>
      <c r="AV251" s="3">
        <v>0</v>
      </c>
      <c r="AW251" s="3">
        <v>15</v>
      </c>
      <c r="AX251" s="3"/>
      <c r="AY251" s="3"/>
      <c r="AZ251" s="3"/>
      <c r="BA251" s="3"/>
      <c r="BB251" s="3"/>
      <c r="BC251" s="3"/>
      <c r="BD251" s="3"/>
      <c r="BE251" s="3"/>
      <c r="BF251" s="3"/>
      <c r="BG251" s="2" t="s">
        <v>133</v>
      </c>
    </row>
    <row r="252" spans="1:62">
      <c r="A252" s="1" t="s">
        <v>741</v>
      </c>
      <c r="B252" s="1">
        <v>2018</v>
      </c>
      <c r="C252" s="1">
        <v>3.0529999999999999</v>
      </c>
      <c r="D252" s="20">
        <v>582000</v>
      </c>
      <c r="E252" s="17">
        <v>1200000</v>
      </c>
      <c r="F252" s="11">
        <v>176</v>
      </c>
      <c r="G252" s="31">
        <v>357</v>
      </c>
      <c r="H252" s="38">
        <v>0.21354166999999999</v>
      </c>
      <c r="I252" s="1">
        <v>69</v>
      </c>
      <c r="J252" s="1">
        <v>31</v>
      </c>
      <c r="K252" s="1">
        <v>97</v>
      </c>
      <c r="L252" s="1">
        <v>659</v>
      </c>
      <c r="M252" s="1">
        <v>68</v>
      </c>
      <c r="N252" s="1">
        <v>173</v>
      </c>
      <c r="O252" s="1">
        <v>32</v>
      </c>
      <c r="P252" s="1">
        <v>0</v>
      </c>
      <c r="Q252" s="1">
        <v>-4</v>
      </c>
      <c r="R252" s="29">
        <f t="shared" si="74"/>
        <v>0.8</v>
      </c>
      <c r="S252" s="13">
        <f t="shared" si="75"/>
        <v>0</v>
      </c>
      <c r="T252" s="13">
        <v>82</v>
      </c>
      <c r="U252" s="31">
        <v>58</v>
      </c>
      <c r="V252" s="4">
        <v>0.19852939999999999</v>
      </c>
      <c r="W252" s="3">
        <v>23</v>
      </c>
      <c r="X252" s="3">
        <v>11</v>
      </c>
      <c r="Y252" s="3">
        <v>38</v>
      </c>
      <c r="Z252" s="3">
        <v>311</v>
      </c>
      <c r="AA252" s="3">
        <v>30</v>
      </c>
      <c r="AB252" s="3">
        <v>78</v>
      </c>
      <c r="AC252" s="3">
        <v>16</v>
      </c>
      <c r="AD252" s="3">
        <v>0</v>
      </c>
      <c r="AE252" s="3">
        <v>1</v>
      </c>
      <c r="AF252" s="49">
        <f t="shared" si="90"/>
        <v>1.9331100000000004E-2</v>
      </c>
      <c r="AG252" s="13">
        <f t="shared" si="76"/>
        <v>0</v>
      </c>
      <c r="AH252" s="54">
        <v>0.72</v>
      </c>
      <c r="AI252" s="15">
        <v>0.86451219999999995</v>
      </c>
      <c r="AJ252" s="15">
        <v>-0.03</v>
      </c>
      <c r="AK252" s="55">
        <v>6.8662200000000007E-2</v>
      </c>
      <c r="AL252" s="11">
        <v>176</v>
      </c>
      <c r="AM252" s="13">
        <v>82</v>
      </c>
      <c r="AN252" s="1">
        <v>58</v>
      </c>
      <c r="AO252" s="3">
        <v>23</v>
      </c>
      <c r="AP252" s="3">
        <v>11</v>
      </c>
      <c r="AQ252" s="3">
        <v>38</v>
      </c>
      <c r="AR252" s="3">
        <v>311</v>
      </c>
      <c r="AS252" s="3">
        <v>30</v>
      </c>
      <c r="AT252" s="3">
        <v>78</v>
      </c>
      <c r="AU252" s="3">
        <v>16</v>
      </c>
      <c r="AV252" s="3">
        <v>0</v>
      </c>
      <c r="AW252" s="3">
        <v>1</v>
      </c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62">
      <c r="A253" s="1" t="s">
        <v>85</v>
      </c>
      <c r="B253" s="1">
        <v>2015</v>
      </c>
      <c r="C253" s="1">
        <v>3.0659999999999998</v>
      </c>
      <c r="D253" s="20">
        <v>515800</v>
      </c>
      <c r="E253" s="17">
        <v>1185000</v>
      </c>
      <c r="F253" s="1">
        <v>243</v>
      </c>
      <c r="G253" s="31">
        <v>227</v>
      </c>
      <c r="H253" s="38">
        <v>0.25978089999999998</v>
      </c>
      <c r="I253" s="1">
        <v>97</v>
      </c>
      <c r="J253" s="1">
        <v>14</v>
      </c>
      <c r="K253" s="1">
        <v>58</v>
      </c>
      <c r="L253" s="1">
        <v>729</v>
      </c>
      <c r="M253" s="1">
        <v>42</v>
      </c>
      <c r="N253" s="1">
        <v>123</v>
      </c>
      <c r="O253" s="1">
        <v>37</v>
      </c>
      <c r="P253" s="1">
        <v>16</v>
      </c>
      <c r="Q253" s="1">
        <v>7</v>
      </c>
      <c r="R253" s="29">
        <f t="shared" si="74"/>
        <v>4</v>
      </c>
      <c r="S253" s="13">
        <f t="shared" si="75"/>
        <v>0</v>
      </c>
      <c r="T253" s="3">
        <v>128</v>
      </c>
      <c r="U253" s="31">
        <v>0</v>
      </c>
      <c r="V253" s="4">
        <v>0.26506025</v>
      </c>
      <c r="W253" s="3">
        <v>51</v>
      </c>
      <c r="X253" s="3">
        <v>8</v>
      </c>
      <c r="Y253" s="3">
        <v>28</v>
      </c>
      <c r="Z253" s="3">
        <v>385</v>
      </c>
      <c r="AA253" s="3">
        <v>25</v>
      </c>
      <c r="AB253" s="3">
        <v>61</v>
      </c>
      <c r="AC253" s="3">
        <v>21</v>
      </c>
      <c r="AD253" s="3">
        <v>10</v>
      </c>
      <c r="AE253" s="3">
        <v>3</v>
      </c>
      <c r="AF253" s="49">
        <f t="shared" si="90"/>
        <v>2.0838099999999997</v>
      </c>
      <c r="AG253" s="13">
        <f t="shared" si="76"/>
        <v>0</v>
      </c>
      <c r="AH253" s="54">
        <v>4.07</v>
      </c>
      <c r="AI253" s="15">
        <v>3.9963289999999998</v>
      </c>
      <c r="AJ253" s="15">
        <v>2.23</v>
      </c>
      <c r="AK253" s="55">
        <v>1.9376199999999999</v>
      </c>
      <c r="AL253" s="1">
        <v>243</v>
      </c>
      <c r="AM253" s="3">
        <v>128</v>
      </c>
      <c r="AN253" s="1">
        <v>0</v>
      </c>
      <c r="AO253" s="3">
        <v>51</v>
      </c>
      <c r="AP253" s="3">
        <v>8</v>
      </c>
      <c r="AQ253" s="3">
        <v>28</v>
      </c>
      <c r="AR253" s="3">
        <v>385</v>
      </c>
      <c r="AS253" s="3">
        <v>25</v>
      </c>
      <c r="AT253" s="3">
        <v>61</v>
      </c>
      <c r="AU253" s="3">
        <v>21</v>
      </c>
      <c r="AV253" s="3">
        <v>10</v>
      </c>
      <c r="AW253" s="3">
        <v>3</v>
      </c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62">
      <c r="A254" s="1" t="s">
        <v>347</v>
      </c>
      <c r="B254" s="1">
        <v>2017</v>
      </c>
      <c r="C254" s="1">
        <v>3.0430000000000001</v>
      </c>
      <c r="D254" s="20">
        <v>535000</v>
      </c>
      <c r="E254" s="17">
        <v>1180000</v>
      </c>
      <c r="F254" s="1">
        <v>358</v>
      </c>
      <c r="G254" s="31">
        <v>70</v>
      </c>
      <c r="H254" s="38">
        <v>0.25627475999999999</v>
      </c>
      <c r="I254" s="1">
        <v>93</v>
      </c>
      <c r="J254" s="1">
        <v>4</v>
      </c>
      <c r="K254" s="1">
        <v>66</v>
      </c>
      <c r="L254" s="1">
        <v>839</v>
      </c>
      <c r="M254" s="1">
        <v>59</v>
      </c>
      <c r="N254" s="1">
        <v>103</v>
      </c>
      <c r="O254" s="1">
        <v>38</v>
      </c>
      <c r="P254" s="1">
        <v>4</v>
      </c>
      <c r="Q254" s="1">
        <v>20</v>
      </c>
      <c r="R254" s="29">
        <f t="shared" si="74"/>
        <v>3.3</v>
      </c>
      <c r="S254" s="13">
        <f t="shared" si="75"/>
        <v>0</v>
      </c>
      <c r="T254" s="3">
        <v>90</v>
      </c>
      <c r="U254" s="31">
        <v>70</v>
      </c>
      <c r="V254" s="4">
        <v>0.29044120000000001</v>
      </c>
      <c r="W254" s="3">
        <v>37</v>
      </c>
      <c r="X254" s="3">
        <v>1</v>
      </c>
      <c r="Y254" s="3">
        <v>26</v>
      </c>
      <c r="Z254" s="3">
        <v>306</v>
      </c>
      <c r="AA254" s="3">
        <v>27</v>
      </c>
      <c r="AB254" s="3">
        <v>32</v>
      </c>
      <c r="AC254" s="3">
        <v>16</v>
      </c>
      <c r="AD254" s="3">
        <v>2</v>
      </c>
      <c r="AE254" s="3">
        <v>4</v>
      </c>
      <c r="AF254" s="49">
        <f t="shared" si="90"/>
        <v>1.8211349999999999</v>
      </c>
      <c r="AG254" s="13">
        <f t="shared" si="76"/>
        <v>0</v>
      </c>
      <c r="AH254" s="54">
        <v>4.2</v>
      </c>
      <c r="AI254" s="15">
        <v>2.3307859999999998</v>
      </c>
      <c r="AJ254" s="15">
        <v>2.2400000000000002</v>
      </c>
      <c r="AK254" s="55">
        <v>1.4022699999999999</v>
      </c>
      <c r="AL254" s="1">
        <v>358</v>
      </c>
      <c r="AM254" s="3">
        <v>90</v>
      </c>
      <c r="AN254" s="1">
        <v>70</v>
      </c>
      <c r="AO254" s="3">
        <v>37</v>
      </c>
      <c r="AP254" s="3">
        <v>1</v>
      </c>
      <c r="AQ254" s="3">
        <v>26</v>
      </c>
      <c r="AR254" s="3">
        <v>306</v>
      </c>
      <c r="AS254" s="3">
        <v>27</v>
      </c>
      <c r="AT254" s="3">
        <v>32</v>
      </c>
      <c r="AU254" s="3">
        <v>16</v>
      </c>
      <c r="AV254" s="3">
        <v>2</v>
      </c>
      <c r="AW254" s="3">
        <v>4</v>
      </c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62">
      <c r="A255" s="1" t="s">
        <v>216</v>
      </c>
      <c r="B255" s="1">
        <v>2013</v>
      </c>
      <c r="C255" s="1">
        <v>3.0449999999999999</v>
      </c>
      <c r="D255" s="20">
        <v>504547</v>
      </c>
      <c r="E255" s="17">
        <v>1175000</v>
      </c>
      <c r="F255" s="1">
        <v>318</v>
      </c>
      <c r="G255" s="31">
        <v>53</v>
      </c>
      <c r="H255" s="38">
        <v>0.26040429999999998</v>
      </c>
      <c r="I255" s="1">
        <v>84</v>
      </c>
      <c r="J255" s="1">
        <v>8</v>
      </c>
      <c r="K255" s="1">
        <v>89</v>
      </c>
      <c r="L255" s="1">
        <v>926</v>
      </c>
      <c r="M255" s="1">
        <v>64</v>
      </c>
      <c r="N255" s="1">
        <v>123</v>
      </c>
      <c r="O255" s="1">
        <v>57</v>
      </c>
      <c r="P255" s="1">
        <v>8</v>
      </c>
      <c r="Q255" s="1">
        <v>-21</v>
      </c>
      <c r="R255" s="29">
        <f t="shared" si="74"/>
        <v>0.7</v>
      </c>
      <c r="S255" s="13">
        <f t="shared" si="75"/>
        <v>0</v>
      </c>
      <c r="T255" s="3">
        <v>86</v>
      </c>
      <c r="U255" s="31">
        <v>35</v>
      </c>
      <c r="V255" s="4">
        <v>0.28000000000000003</v>
      </c>
      <c r="W255" s="3">
        <v>12</v>
      </c>
      <c r="X255" s="3">
        <v>2</v>
      </c>
      <c r="Y255" s="3">
        <v>16</v>
      </c>
      <c r="Z255" s="3">
        <v>214</v>
      </c>
      <c r="AA255" s="3">
        <v>11</v>
      </c>
      <c r="AB255" s="3">
        <v>34</v>
      </c>
      <c r="AC255" s="3">
        <v>13</v>
      </c>
      <c r="AD255" s="3">
        <v>0</v>
      </c>
      <c r="AE255" s="3">
        <v>-3</v>
      </c>
      <c r="AF255" s="49">
        <f t="shared" si="90"/>
        <v>0.51739200000000007</v>
      </c>
      <c r="AG255" s="13">
        <f t="shared" si="76"/>
        <v>0</v>
      </c>
      <c r="AH255" s="54">
        <v>0.59000003000000001</v>
      </c>
      <c r="AI255" s="15">
        <v>0.7657986</v>
      </c>
      <c r="AJ255" s="15">
        <v>0.5</v>
      </c>
      <c r="AK255" s="55">
        <v>0.53478400000000004</v>
      </c>
      <c r="AL255" s="1">
        <v>318</v>
      </c>
      <c r="AM255" s="3">
        <v>86</v>
      </c>
      <c r="AN255" s="1">
        <v>35</v>
      </c>
      <c r="AO255" s="3">
        <v>12</v>
      </c>
      <c r="AP255" s="3">
        <v>2</v>
      </c>
      <c r="AQ255" s="3">
        <v>16</v>
      </c>
      <c r="AR255" s="3">
        <v>214</v>
      </c>
      <c r="AS255" s="3">
        <v>11</v>
      </c>
      <c r="AT255" s="3">
        <v>34</v>
      </c>
      <c r="AU255" s="3">
        <v>13</v>
      </c>
      <c r="AV255" s="3">
        <v>0</v>
      </c>
      <c r="AW255" s="3">
        <v>-3</v>
      </c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62">
      <c r="A256" s="1" t="s">
        <v>170</v>
      </c>
      <c r="B256" s="1">
        <v>2011</v>
      </c>
      <c r="C256" s="1">
        <v>3.1110000000000002</v>
      </c>
      <c r="D256" s="20">
        <v>450000</v>
      </c>
      <c r="E256" s="17">
        <v>1175000</v>
      </c>
      <c r="F256" s="1">
        <v>256</v>
      </c>
      <c r="G256" s="31">
        <v>279</v>
      </c>
      <c r="H256" s="38">
        <v>0.25247525999999998</v>
      </c>
      <c r="I256" s="1">
        <v>110</v>
      </c>
      <c r="J256" s="1">
        <v>19</v>
      </c>
      <c r="K256" s="1">
        <v>117</v>
      </c>
      <c r="L256" s="1">
        <v>920</v>
      </c>
      <c r="M256" s="1">
        <v>89</v>
      </c>
      <c r="N256" s="1">
        <v>173</v>
      </c>
      <c r="O256" s="1">
        <v>55</v>
      </c>
      <c r="P256" s="1">
        <v>3</v>
      </c>
      <c r="Q256" s="1">
        <v>1</v>
      </c>
      <c r="R256" s="29">
        <f t="shared" si="74"/>
        <v>3.3</v>
      </c>
      <c r="S256" s="13">
        <f t="shared" si="75"/>
        <v>0</v>
      </c>
      <c r="T256" s="3">
        <v>88</v>
      </c>
      <c r="U256" s="31">
        <v>52</v>
      </c>
      <c r="V256" s="4">
        <v>0.25242720000000002</v>
      </c>
      <c r="W256" s="3">
        <v>40</v>
      </c>
      <c r="X256" s="3">
        <v>6</v>
      </c>
      <c r="Y256" s="3">
        <v>36</v>
      </c>
      <c r="Z256" s="3">
        <v>341</v>
      </c>
      <c r="AA256" s="3">
        <v>23</v>
      </c>
      <c r="AB256" s="3">
        <v>60</v>
      </c>
      <c r="AC256" s="3">
        <v>14</v>
      </c>
      <c r="AD256" s="3">
        <v>1</v>
      </c>
      <c r="AE256" s="3">
        <v>-1</v>
      </c>
      <c r="AF256" s="49">
        <f t="shared" si="90"/>
        <v>0.40540949999999998</v>
      </c>
      <c r="AG256" s="13">
        <f t="shared" si="76"/>
        <v>0</v>
      </c>
      <c r="AH256" s="54">
        <v>3.2</v>
      </c>
      <c r="AI256" s="15">
        <v>3.497592</v>
      </c>
      <c r="AJ256" s="15">
        <v>0.57999999999999996</v>
      </c>
      <c r="AK256" s="55">
        <v>0.230819</v>
      </c>
      <c r="AL256" s="1">
        <v>256</v>
      </c>
      <c r="AM256" s="3">
        <v>88</v>
      </c>
      <c r="AN256" s="1">
        <v>52</v>
      </c>
      <c r="AO256" s="3">
        <v>40</v>
      </c>
      <c r="AP256" s="3">
        <v>6</v>
      </c>
      <c r="AQ256" s="3">
        <v>36</v>
      </c>
      <c r="AR256" s="3">
        <v>341</v>
      </c>
      <c r="AS256" s="3">
        <v>23</v>
      </c>
      <c r="AT256" s="3">
        <v>60</v>
      </c>
      <c r="AU256" s="3">
        <v>14</v>
      </c>
      <c r="AV256" s="3">
        <v>1</v>
      </c>
      <c r="AW256" s="3">
        <v>-1</v>
      </c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62">
      <c r="A257" s="1" t="s">
        <v>266</v>
      </c>
      <c r="B257" s="1">
        <v>2017</v>
      </c>
      <c r="C257" s="1">
        <v>3.0249999999999999</v>
      </c>
      <c r="D257" s="20">
        <v>546500</v>
      </c>
      <c r="E257" s="17">
        <v>1175000</v>
      </c>
      <c r="F257" s="1">
        <v>240</v>
      </c>
      <c r="G257" s="31">
        <v>74</v>
      </c>
      <c r="H257" s="38">
        <v>0.22861843000000001</v>
      </c>
      <c r="I257" s="1">
        <v>70</v>
      </c>
      <c r="J257" s="1">
        <v>11</v>
      </c>
      <c r="K257" s="1">
        <v>47</v>
      </c>
      <c r="L257" s="1">
        <v>657</v>
      </c>
      <c r="M257" s="1">
        <v>27</v>
      </c>
      <c r="N257" s="1">
        <v>171</v>
      </c>
      <c r="O257" s="1">
        <v>20</v>
      </c>
      <c r="P257" s="1">
        <v>29</v>
      </c>
      <c r="Q257" s="1">
        <v>2</v>
      </c>
      <c r="R257" s="29">
        <f t="shared" si="74"/>
        <v>-0.2</v>
      </c>
      <c r="S257" s="13">
        <f t="shared" si="75"/>
        <v>0</v>
      </c>
      <c r="T257" s="3">
        <v>87</v>
      </c>
      <c r="U257" s="31">
        <v>74</v>
      </c>
      <c r="V257" s="4">
        <v>0.27</v>
      </c>
      <c r="W257" s="3">
        <v>41</v>
      </c>
      <c r="X257" s="3">
        <v>9</v>
      </c>
      <c r="Y257" s="3">
        <v>33</v>
      </c>
      <c r="Z257" s="3">
        <v>326</v>
      </c>
      <c r="AA257" s="3">
        <v>13</v>
      </c>
      <c r="AB257" s="3">
        <v>69</v>
      </c>
      <c r="AC257" s="3">
        <v>15</v>
      </c>
      <c r="AD257" s="3">
        <v>8</v>
      </c>
      <c r="AE257" s="3">
        <v>-1</v>
      </c>
      <c r="AF257" s="49">
        <f t="shared" si="90"/>
        <v>1.0941149999999999</v>
      </c>
      <c r="AG257" s="13">
        <f t="shared" si="76"/>
        <v>0</v>
      </c>
      <c r="AH257" s="54">
        <v>0.17000002</v>
      </c>
      <c r="AI257" s="15">
        <v>-0.65942084999999995</v>
      </c>
      <c r="AJ257" s="15">
        <v>1.01</v>
      </c>
      <c r="AK257" s="55">
        <v>1.1782300000000001</v>
      </c>
      <c r="AL257" s="1">
        <v>240</v>
      </c>
      <c r="AM257" s="3">
        <v>87</v>
      </c>
      <c r="AN257" s="1">
        <v>74</v>
      </c>
      <c r="AO257" s="3">
        <v>41</v>
      </c>
      <c r="AP257" s="3">
        <v>9</v>
      </c>
      <c r="AQ257" s="3">
        <v>33</v>
      </c>
      <c r="AR257" s="3">
        <v>326</v>
      </c>
      <c r="AS257" s="3">
        <v>13</v>
      </c>
      <c r="AT257" s="3">
        <v>69</v>
      </c>
      <c r="AU257" s="3">
        <v>15</v>
      </c>
      <c r="AV257" s="3">
        <v>8</v>
      </c>
      <c r="AW257" s="3">
        <v>-1</v>
      </c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62">
      <c r="A258" s="1" t="s">
        <v>727</v>
      </c>
      <c r="B258" s="1">
        <v>2018</v>
      </c>
      <c r="C258" s="1">
        <v>2.169</v>
      </c>
      <c r="D258" s="20">
        <v>555000</v>
      </c>
      <c r="E258" s="17">
        <v>1165000</v>
      </c>
      <c r="F258" s="1">
        <v>309</v>
      </c>
      <c r="G258" s="31">
        <v>103</v>
      </c>
      <c r="H258" s="38">
        <v>0.24203069999999999</v>
      </c>
      <c r="I258" s="1">
        <v>117</v>
      </c>
      <c r="J258" s="1">
        <v>8</v>
      </c>
      <c r="K258" s="1">
        <v>42</v>
      </c>
      <c r="L258" s="1">
        <v>953</v>
      </c>
      <c r="M258" s="1">
        <v>92</v>
      </c>
      <c r="N258" s="1">
        <v>225</v>
      </c>
      <c r="O258" s="1">
        <v>29</v>
      </c>
      <c r="P258" s="1">
        <v>60</v>
      </c>
      <c r="Q258" s="1">
        <v>15</v>
      </c>
      <c r="R258" s="29">
        <f t="shared" ref="R258:R321" si="91">ROUND(AVERAGE(AH258,AI258),1)</f>
        <v>2.2999999999999998</v>
      </c>
      <c r="S258" s="13">
        <f t="shared" ref="S258:S321" si="92">COUNTIF(BG258:BI258,"*AS*")</f>
        <v>0</v>
      </c>
      <c r="T258" s="3">
        <v>117</v>
      </c>
      <c r="U258" s="31">
        <v>0</v>
      </c>
      <c r="V258" s="4">
        <v>0.25936599999999999</v>
      </c>
      <c r="W258" s="3">
        <v>45</v>
      </c>
      <c r="X258" s="3">
        <v>4</v>
      </c>
      <c r="Y258" s="3">
        <v>17</v>
      </c>
      <c r="Z258" s="3">
        <v>387</v>
      </c>
      <c r="AA258" s="3">
        <v>37</v>
      </c>
      <c r="AB258" s="3">
        <v>73</v>
      </c>
      <c r="AC258" s="3">
        <v>12</v>
      </c>
      <c r="AD258" s="3">
        <v>24</v>
      </c>
      <c r="AE258" s="3">
        <v>3</v>
      </c>
      <c r="AF258" s="49">
        <f t="shared" si="90"/>
        <v>1.0847785000000001</v>
      </c>
      <c r="AG258" s="13">
        <f t="shared" ref="AG258:AG321" si="93">COUNTIF(BG258,"*AS*")</f>
        <v>0</v>
      </c>
      <c r="AH258" s="54">
        <v>2.48</v>
      </c>
      <c r="AI258" s="15">
        <v>2.0655570000000001</v>
      </c>
      <c r="AJ258" s="15">
        <v>1.19</v>
      </c>
      <c r="AK258" s="55">
        <v>0.97955700000000001</v>
      </c>
      <c r="AL258" s="1">
        <v>309</v>
      </c>
      <c r="AM258" s="3">
        <v>117</v>
      </c>
      <c r="AN258" s="1">
        <v>0</v>
      </c>
      <c r="AO258" s="3">
        <v>45</v>
      </c>
      <c r="AP258" s="3">
        <v>4</v>
      </c>
      <c r="AQ258" s="3">
        <v>17</v>
      </c>
      <c r="AR258" s="3">
        <v>387</v>
      </c>
      <c r="AS258" s="3">
        <v>37</v>
      </c>
      <c r="AT258" s="3">
        <v>73</v>
      </c>
      <c r="AU258" s="3">
        <v>12</v>
      </c>
      <c r="AV258" s="3">
        <v>24</v>
      </c>
      <c r="AW258" s="3">
        <v>3</v>
      </c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62">
      <c r="A259" s="1" t="s">
        <v>390</v>
      </c>
      <c r="B259" s="1">
        <v>2016</v>
      </c>
      <c r="C259" s="1">
        <v>3.0390000000000001</v>
      </c>
      <c r="D259" s="20">
        <v>521800</v>
      </c>
      <c r="E259" s="17">
        <v>1162500</v>
      </c>
      <c r="F259" s="1">
        <v>377</v>
      </c>
      <c r="G259" s="31">
        <v>15</v>
      </c>
      <c r="H259" s="38">
        <v>0.25541617999999999</v>
      </c>
      <c r="I259" s="1">
        <v>136</v>
      </c>
      <c r="J259" s="1">
        <v>11</v>
      </c>
      <c r="K259" s="1">
        <v>77</v>
      </c>
      <c r="L259" s="1">
        <v>980</v>
      </c>
      <c r="M259" s="1">
        <v>66</v>
      </c>
      <c r="N259" s="1">
        <v>204</v>
      </c>
      <c r="O259" s="1">
        <v>35</v>
      </c>
      <c r="P259" s="1">
        <v>34</v>
      </c>
      <c r="Q259" s="1">
        <v>-3</v>
      </c>
      <c r="R259" s="29">
        <f t="shared" si="91"/>
        <v>1.2</v>
      </c>
      <c r="S259" s="13">
        <f t="shared" si="92"/>
        <v>0</v>
      </c>
      <c r="T259" s="3">
        <v>110</v>
      </c>
      <c r="U259" s="31">
        <v>15</v>
      </c>
      <c r="V259" s="4">
        <v>0.24814813999999999</v>
      </c>
      <c r="W259" s="3">
        <v>47</v>
      </c>
      <c r="X259" s="3">
        <v>6</v>
      </c>
      <c r="Y259" s="3">
        <v>23</v>
      </c>
      <c r="Z259" s="3">
        <v>310</v>
      </c>
      <c r="AA259" s="3">
        <v>27</v>
      </c>
      <c r="AB259" s="3">
        <v>70</v>
      </c>
      <c r="AC259" s="3">
        <v>9</v>
      </c>
      <c r="AD259" s="3">
        <v>7</v>
      </c>
      <c r="AE259" s="3">
        <v>9</v>
      </c>
      <c r="AF259" s="49">
        <f t="shared" si="90"/>
        <v>0.74692150000000002</v>
      </c>
      <c r="AG259" s="13">
        <f t="shared" si="93"/>
        <v>0</v>
      </c>
      <c r="AH259" s="54">
        <v>0.71000004000000005</v>
      </c>
      <c r="AI259" s="15">
        <v>1.6915884000000001</v>
      </c>
      <c r="AJ259" s="15">
        <v>0.92</v>
      </c>
      <c r="AK259" s="55">
        <v>0.57384299999999999</v>
      </c>
      <c r="AL259" s="1">
        <v>377</v>
      </c>
      <c r="AM259" s="3">
        <v>110</v>
      </c>
      <c r="AN259" s="1">
        <v>15</v>
      </c>
      <c r="AO259" s="3">
        <v>47</v>
      </c>
      <c r="AP259" s="3">
        <v>6</v>
      </c>
      <c r="AQ259" s="3">
        <v>23</v>
      </c>
      <c r="AR259" s="3">
        <v>310</v>
      </c>
      <c r="AS259" s="3">
        <v>27</v>
      </c>
      <c r="AT259" s="3">
        <v>70</v>
      </c>
      <c r="AU259" s="3">
        <v>9</v>
      </c>
      <c r="AV259" s="3">
        <v>7</v>
      </c>
      <c r="AW259" s="3">
        <v>9</v>
      </c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62">
      <c r="A260" s="1" t="s">
        <v>811</v>
      </c>
      <c r="B260" s="1">
        <v>2020</v>
      </c>
      <c r="C260" s="1">
        <v>2.1469999999999998</v>
      </c>
      <c r="D260" s="20">
        <v>576000</v>
      </c>
      <c r="E260" s="17">
        <v>1150000</v>
      </c>
      <c r="F260" s="1">
        <f>ROUND(AL260-AM260+(AM260/$BL$2),0)</f>
        <v>260</v>
      </c>
      <c r="G260" s="31">
        <v>73</v>
      </c>
      <c r="H260" s="38">
        <v>0.25834800000000002</v>
      </c>
      <c r="I260" s="3">
        <f t="shared" ref="I260:Q260" si="94">AX260-AO260+W260</f>
        <v>104.60004860004861</v>
      </c>
      <c r="J260" s="3">
        <f t="shared" si="94"/>
        <v>22.500013500013502</v>
      </c>
      <c r="K260" s="3">
        <f t="shared" si="94"/>
        <v>78.900018900018893</v>
      </c>
      <c r="L260" s="3">
        <f t="shared" si="94"/>
        <v>824.8002808002808</v>
      </c>
      <c r="M260" s="3">
        <f t="shared" si="94"/>
        <v>93.200043200043211</v>
      </c>
      <c r="N260" s="3">
        <f t="shared" si="94"/>
        <v>216.4000594000594</v>
      </c>
      <c r="O260" s="3">
        <f t="shared" si="94"/>
        <v>23.400005400005401</v>
      </c>
      <c r="P260" s="3">
        <f t="shared" si="94"/>
        <v>29.600021600021602</v>
      </c>
      <c r="Q260" s="3">
        <f t="shared" si="94"/>
        <v>-1</v>
      </c>
      <c r="R260" s="29">
        <f t="shared" si="91"/>
        <v>1.9</v>
      </c>
      <c r="S260" s="13">
        <f t="shared" si="92"/>
        <v>0</v>
      </c>
      <c r="T260" s="3">
        <v>31</v>
      </c>
      <c r="U260" s="31">
        <v>14</v>
      </c>
      <c r="V260" s="4">
        <v>0.28235294999999999</v>
      </c>
      <c r="W260" s="3">
        <f t="shared" ref="W260:AE260" si="95">AO260/$BL$2</f>
        <v>48.600048600048602</v>
      </c>
      <c r="X260" s="3">
        <f t="shared" si="95"/>
        <v>13.5000135000135</v>
      </c>
      <c r="Y260" s="3">
        <f t="shared" si="95"/>
        <v>18.9000189000189</v>
      </c>
      <c r="Z260" s="3">
        <f t="shared" si="95"/>
        <v>280.8002808002808</v>
      </c>
      <c r="AA260" s="3">
        <f t="shared" si="95"/>
        <v>43.200043200043204</v>
      </c>
      <c r="AB260" s="3">
        <f t="shared" si="95"/>
        <v>59.400059400059405</v>
      </c>
      <c r="AC260" s="3">
        <f t="shared" si="95"/>
        <v>5.4000054000054005</v>
      </c>
      <c r="AD260" s="3">
        <f t="shared" si="95"/>
        <v>21.600021600021602</v>
      </c>
      <c r="AE260" s="3">
        <f t="shared" si="95"/>
        <v>0</v>
      </c>
      <c r="AF260" s="49">
        <f>AVERAGE(AJ260,AK260)/$BL$2</f>
        <v>2.8874098874098877</v>
      </c>
      <c r="AG260" s="13">
        <f t="shared" si="93"/>
        <v>0</v>
      </c>
      <c r="AH260" s="54">
        <v>1.61</v>
      </c>
      <c r="AI260" s="15">
        <v>2.2442807999999999</v>
      </c>
      <c r="AJ260" s="15">
        <v>0.96</v>
      </c>
      <c r="AK260" s="55">
        <v>1.17882</v>
      </c>
      <c r="AL260" s="1">
        <v>207</v>
      </c>
      <c r="AM260" s="3">
        <v>31</v>
      </c>
      <c r="AN260" s="1">
        <v>14</v>
      </c>
      <c r="AO260" s="3">
        <v>18</v>
      </c>
      <c r="AP260" s="3">
        <v>5</v>
      </c>
      <c r="AQ260" s="3">
        <v>7</v>
      </c>
      <c r="AR260" s="3">
        <v>104</v>
      </c>
      <c r="AS260" s="3">
        <v>16</v>
      </c>
      <c r="AT260" s="3">
        <v>22</v>
      </c>
      <c r="AU260" s="3">
        <v>2</v>
      </c>
      <c r="AV260" s="3">
        <v>8</v>
      </c>
      <c r="AW260" s="3">
        <v>0</v>
      </c>
      <c r="AX260" s="1">
        <v>74</v>
      </c>
      <c r="AY260" s="1">
        <v>14</v>
      </c>
      <c r="AZ260" s="1">
        <v>67</v>
      </c>
      <c r="BA260" s="1">
        <v>648</v>
      </c>
      <c r="BB260" s="1">
        <v>66</v>
      </c>
      <c r="BC260" s="1">
        <v>179</v>
      </c>
      <c r="BD260" s="1">
        <v>20</v>
      </c>
      <c r="BE260" s="1">
        <v>16</v>
      </c>
      <c r="BF260" s="1">
        <v>-1</v>
      </c>
    </row>
    <row r="261" spans="1:62">
      <c r="A261" s="1" t="s">
        <v>431</v>
      </c>
      <c r="B261" s="1">
        <v>2013</v>
      </c>
      <c r="C261" s="1">
        <v>3.0840000000000001</v>
      </c>
      <c r="D261" s="20">
        <v>501000</v>
      </c>
      <c r="E261" s="17">
        <v>1145000</v>
      </c>
      <c r="F261" s="1">
        <v>322</v>
      </c>
      <c r="G261" s="31">
        <v>76</v>
      </c>
      <c r="H261" s="38">
        <v>0.27952167</v>
      </c>
      <c r="I261" s="1">
        <v>104</v>
      </c>
      <c r="J261" s="1">
        <v>4</v>
      </c>
      <c r="K261" s="1">
        <v>65</v>
      </c>
      <c r="L261" s="1">
        <v>763</v>
      </c>
      <c r="M261" s="1">
        <v>56</v>
      </c>
      <c r="N261" s="1">
        <v>130</v>
      </c>
      <c r="O261" s="1">
        <v>30</v>
      </c>
      <c r="P261" s="1">
        <v>56</v>
      </c>
      <c r="Q261" s="1">
        <v>34</v>
      </c>
      <c r="R261" s="29">
        <f t="shared" si="91"/>
        <v>7.2</v>
      </c>
      <c r="S261" s="13">
        <f t="shared" si="92"/>
        <v>0</v>
      </c>
      <c r="T261" s="3">
        <v>106</v>
      </c>
      <c r="U261" s="31">
        <v>27</v>
      </c>
      <c r="V261" s="4">
        <v>0.28048780000000001</v>
      </c>
      <c r="W261" s="3">
        <v>39</v>
      </c>
      <c r="X261" s="3">
        <v>2</v>
      </c>
      <c r="Y261" s="3">
        <v>22</v>
      </c>
      <c r="Z261" s="3">
        <v>287</v>
      </c>
      <c r="AA261" s="3">
        <v>29</v>
      </c>
      <c r="AB261" s="3">
        <v>46</v>
      </c>
      <c r="AC261" s="3">
        <v>12</v>
      </c>
      <c r="AD261" s="3">
        <v>24</v>
      </c>
      <c r="AE261" s="3">
        <v>11</v>
      </c>
      <c r="AF261" s="49">
        <f t="shared" ref="AF261:AF275" si="96">AVERAGE(AJ261,AK261)</f>
        <v>3.28565</v>
      </c>
      <c r="AG261" s="13">
        <f t="shared" si="93"/>
        <v>0</v>
      </c>
      <c r="AH261" s="54">
        <v>7.45</v>
      </c>
      <c r="AI261" s="15">
        <v>6.8533920000000004</v>
      </c>
      <c r="AJ261" s="15">
        <v>3.54</v>
      </c>
      <c r="AK261" s="55">
        <v>3.0312999999999999</v>
      </c>
      <c r="AL261" s="1">
        <v>322</v>
      </c>
      <c r="AM261" s="3">
        <v>106</v>
      </c>
      <c r="AN261" s="1">
        <v>27</v>
      </c>
      <c r="AO261" s="3">
        <v>39</v>
      </c>
      <c r="AP261" s="3">
        <v>2</v>
      </c>
      <c r="AQ261" s="3">
        <v>22</v>
      </c>
      <c r="AR261" s="3">
        <v>287</v>
      </c>
      <c r="AS261" s="3">
        <v>29</v>
      </c>
      <c r="AT261" s="3">
        <v>46</v>
      </c>
      <c r="AU261" s="3">
        <v>12</v>
      </c>
      <c r="AV261" s="3">
        <v>24</v>
      </c>
      <c r="AW261" s="3">
        <v>11</v>
      </c>
      <c r="AX261" s="3"/>
      <c r="AY261" s="3"/>
      <c r="AZ261" s="3"/>
      <c r="BA261" s="3"/>
      <c r="BB261" s="3"/>
      <c r="BC261" s="3"/>
      <c r="BD261" s="3"/>
      <c r="BE261" s="3"/>
      <c r="BF261" s="3"/>
      <c r="BH261" s="1" t="s">
        <v>177</v>
      </c>
    </row>
    <row r="262" spans="1:62">
      <c r="A262" s="1" t="s">
        <v>730</v>
      </c>
      <c r="B262" s="1">
        <v>2018</v>
      </c>
      <c r="C262" s="1">
        <v>2.1669999999999998</v>
      </c>
      <c r="D262" s="20">
        <v>557471</v>
      </c>
      <c r="E262" s="17">
        <v>1137500</v>
      </c>
      <c r="F262" s="1">
        <v>237</v>
      </c>
      <c r="G262" s="31">
        <v>46</v>
      </c>
      <c r="H262" s="38">
        <v>0.21763869</v>
      </c>
      <c r="I262" s="1">
        <v>68</v>
      </c>
      <c r="J262" s="1">
        <v>14</v>
      </c>
      <c r="K262" s="1">
        <v>75</v>
      </c>
      <c r="L262" s="1">
        <v>804</v>
      </c>
      <c r="M262" s="1">
        <v>76</v>
      </c>
      <c r="N262" s="1">
        <v>175</v>
      </c>
      <c r="O262" s="1">
        <v>33</v>
      </c>
      <c r="P262" s="1">
        <v>1</v>
      </c>
      <c r="Q262" s="1">
        <v>15</v>
      </c>
      <c r="R262" s="29">
        <f t="shared" si="91"/>
        <v>2.2000000000000002</v>
      </c>
      <c r="S262" s="13">
        <f t="shared" si="92"/>
        <v>0</v>
      </c>
      <c r="T262" s="3">
        <v>79</v>
      </c>
      <c r="U262" s="31">
        <v>46</v>
      </c>
      <c r="V262" s="4">
        <v>0.21008404</v>
      </c>
      <c r="W262" s="3">
        <v>33</v>
      </c>
      <c r="X262" s="3">
        <v>7</v>
      </c>
      <c r="Y262" s="3">
        <v>30</v>
      </c>
      <c r="Z262" s="3">
        <v>277</v>
      </c>
      <c r="AA262" s="3">
        <v>28</v>
      </c>
      <c r="AB262" s="3">
        <v>65</v>
      </c>
      <c r="AC262" s="3">
        <v>13</v>
      </c>
      <c r="AD262" s="3">
        <v>0</v>
      </c>
      <c r="AE262" s="3">
        <v>0</v>
      </c>
      <c r="AF262" s="49">
        <f t="shared" si="96"/>
        <v>0.60523070000000001</v>
      </c>
      <c r="AG262" s="13">
        <f t="shared" si="93"/>
        <v>0</v>
      </c>
      <c r="AH262" s="54">
        <v>2.79</v>
      </c>
      <c r="AI262" s="15">
        <v>1.7099224</v>
      </c>
      <c r="AJ262" s="15">
        <v>1.19</v>
      </c>
      <c r="AK262" s="55">
        <v>2.0461400000000001E-2</v>
      </c>
      <c r="AL262" s="1">
        <v>237</v>
      </c>
      <c r="AM262" s="3">
        <v>79</v>
      </c>
      <c r="AN262" s="1">
        <v>46</v>
      </c>
      <c r="AO262" s="3">
        <v>33</v>
      </c>
      <c r="AP262" s="3">
        <v>7</v>
      </c>
      <c r="AQ262" s="3">
        <v>30</v>
      </c>
      <c r="AR262" s="3">
        <v>277</v>
      </c>
      <c r="AS262" s="3">
        <v>28</v>
      </c>
      <c r="AT262" s="3">
        <v>65</v>
      </c>
      <c r="AU262" s="3">
        <v>13</v>
      </c>
      <c r="AV262" s="3">
        <v>0</v>
      </c>
      <c r="AW262" s="3">
        <v>0</v>
      </c>
      <c r="AX262" s="3"/>
      <c r="AY262" s="3"/>
      <c r="AZ262" s="3"/>
      <c r="BA262" s="3"/>
      <c r="BB262" s="3"/>
      <c r="BC262" s="3"/>
      <c r="BD262" s="3"/>
      <c r="BE262" s="3"/>
      <c r="BF262" s="3"/>
      <c r="BJ262" s="1" t="s">
        <v>75</v>
      </c>
    </row>
    <row r="263" spans="1:62">
      <c r="A263" s="1" t="s">
        <v>135</v>
      </c>
      <c r="B263" s="1">
        <v>2011</v>
      </c>
      <c r="C263" s="1">
        <v>3.0649999999999999</v>
      </c>
      <c r="D263" s="20">
        <v>500000</v>
      </c>
      <c r="E263" s="17">
        <v>1135000</v>
      </c>
      <c r="F263" s="1">
        <v>400</v>
      </c>
      <c r="G263" s="31">
        <v>26</v>
      </c>
      <c r="H263" s="38">
        <v>0.23129252</v>
      </c>
      <c r="I263" s="1">
        <v>129</v>
      </c>
      <c r="J263" s="1">
        <v>24</v>
      </c>
      <c r="K263" s="1">
        <v>130</v>
      </c>
      <c r="L263" s="1">
        <v>1347</v>
      </c>
      <c r="M263" s="1">
        <v>145</v>
      </c>
      <c r="N263" s="1">
        <v>322</v>
      </c>
      <c r="O263" s="1">
        <v>69</v>
      </c>
      <c r="P263" s="1">
        <v>6</v>
      </c>
      <c r="Q263" s="1">
        <v>35</v>
      </c>
      <c r="R263" s="29">
        <f t="shared" si="91"/>
        <v>5.8</v>
      </c>
      <c r="S263" s="13">
        <f t="shared" si="92"/>
        <v>0</v>
      </c>
      <c r="T263" s="3">
        <v>110</v>
      </c>
      <c r="U263" s="31">
        <v>0</v>
      </c>
      <c r="V263" s="4">
        <v>0.25</v>
      </c>
      <c r="W263" s="3">
        <v>38</v>
      </c>
      <c r="X263" s="3">
        <v>8</v>
      </c>
      <c r="Y263" s="3">
        <v>40</v>
      </c>
      <c r="Z263" s="3">
        <v>366</v>
      </c>
      <c r="AA263" s="3">
        <v>38</v>
      </c>
      <c r="AB263" s="3">
        <v>80</v>
      </c>
      <c r="AC263" s="3">
        <v>16</v>
      </c>
      <c r="AD263" s="3">
        <v>2</v>
      </c>
      <c r="AE263" s="3">
        <v>6</v>
      </c>
      <c r="AF263" s="49">
        <f t="shared" si="96"/>
        <v>2.3640650000000001</v>
      </c>
      <c r="AG263" s="13">
        <f t="shared" si="93"/>
        <v>0</v>
      </c>
      <c r="AH263" s="54">
        <v>6.54</v>
      </c>
      <c r="AI263" s="15">
        <v>5.0152479999999997</v>
      </c>
      <c r="AJ263" s="15">
        <v>2.34</v>
      </c>
      <c r="AK263" s="55">
        <v>2.3881299999999999</v>
      </c>
      <c r="AL263" s="1">
        <v>400</v>
      </c>
      <c r="AM263" s="3">
        <v>110</v>
      </c>
      <c r="AN263" s="1">
        <v>0</v>
      </c>
      <c r="AO263" s="3">
        <v>38</v>
      </c>
      <c r="AP263" s="3">
        <v>8</v>
      </c>
      <c r="AQ263" s="3">
        <v>40</v>
      </c>
      <c r="AR263" s="3">
        <v>366</v>
      </c>
      <c r="AS263" s="3">
        <v>38</v>
      </c>
      <c r="AT263" s="3">
        <v>80</v>
      </c>
      <c r="AU263" s="3">
        <v>16</v>
      </c>
      <c r="AV263" s="3">
        <v>2</v>
      </c>
      <c r="AW263" s="3">
        <v>6</v>
      </c>
      <c r="AX263" s="3"/>
      <c r="AY263" s="3"/>
      <c r="AZ263" s="3"/>
      <c r="BA263" s="3"/>
      <c r="BB263" s="3"/>
      <c r="BC263" s="3"/>
      <c r="BD263" s="3"/>
      <c r="BE263" s="3"/>
      <c r="BF263" s="3"/>
      <c r="BG263" s="2" t="s">
        <v>136</v>
      </c>
      <c r="BI263" s="1" t="s">
        <v>137</v>
      </c>
      <c r="BJ263" s="1" t="s">
        <v>138</v>
      </c>
    </row>
    <row r="264" spans="1:62">
      <c r="A264" s="1" t="s">
        <v>316</v>
      </c>
      <c r="B264" s="1">
        <v>2014</v>
      </c>
      <c r="C264" s="1">
        <v>3.113</v>
      </c>
      <c r="D264" s="20">
        <v>509700</v>
      </c>
      <c r="E264" s="17">
        <v>1125000</v>
      </c>
      <c r="F264" s="1">
        <v>338</v>
      </c>
      <c r="G264" s="31">
        <v>131</v>
      </c>
      <c r="H264" s="38">
        <v>0.23529412</v>
      </c>
      <c r="I264" s="1">
        <v>111</v>
      </c>
      <c r="J264" s="1">
        <v>18</v>
      </c>
      <c r="K264" s="1">
        <v>83</v>
      </c>
      <c r="L264" s="1">
        <v>1098</v>
      </c>
      <c r="M264" s="1">
        <v>84</v>
      </c>
      <c r="N264" s="1">
        <v>215</v>
      </c>
      <c r="O264" s="1">
        <v>40</v>
      </c>
      <c r="P264" s="1">
        <v>19</v>
      </c>
      <c r="Q264" s="1">
        <v>2</v>
      </c>
      <c r="R264" s="29">
        <f t="shared" si="91"/>
        <v>2</v>
      </c>
      <c r="S264" s="13">
        <f t="shared" si="92"/>
        <v>0</v>
      </c>
      <c r="T264" s="3">
        <v>110</v>
      </c>
      <c r="U264" s="31">
        <v>0</v>
      </c>
      <c r="V264" s="4">
        <v>0.22259135999999999</v>
      </c>
      <c r="W264" s="3">
        <v>32</v>
      </c>
      <c r="X264" s="3">
        <v>6</v>
      </c>
      <c r="Y264" s="3">
        <v>26</v>
      </c>
      <c r="Z264" s="3">
        <v>336</v>
      </c>
      <c r="AA264" s="3">
        <v>25</v>
      </c>
      <c r="AB264" s="3">
        <v>71</v>
      </c>
      <c r="AC264" s="3">
        <v>12</v>
      </c>
      <c r="AD264" s="3">
        <v>2</v>
      </c>
      <c r="AE264" s="3">
        <v>7</v>
      </c>
      <c r="AF264" s="49">
        <f t="shared" si="96"/>
        <v>0.59098355000000002</v>
      </c>
      <c r="AG264" s="13">
        <f t="shared" si="93"/>
        <v>0</v>
      </c>
      <c r="AH264" s="54">
        <v>2.82</v>
      </c>
      <c r="AI264" s="15">
        <v>1.0949439999999999</v>
      </c>
      <c r="AJ264" s="15">
        <v>1.28</v>
      </c>
      <c r="AK264" s="55">
        <v>-9.8032900000000006E-2</v>
      </c>
      <c r="AL264" s="1">
        <v>338</v>
      </c>
      <c r="AM264" s="3">
        <v>110</v>
      </c>
      <c r="AN264" s="1">
        <v>0</v>
      </c>
      <c r="AO264" s="3">
        <v>32</v>
      </c>
      <c r="AP264" s="3">
        <v>6</v>
      </c>
      <c r="AQ264" s="3">
        <v>26</v>
      </c>
      <c r="AR264" s="3">
        <v>336</v>
      </c>
      <c r="AS264" s="3">
        <v>25</v>
      </c>
      <c r="AT264" s="3">
        <v>71</v>
      </c>
      <c r="AU264" s="3">
        <v>12</v>
      </c>
      <c r="AV264" s="3">
        <v>2</v>
      </c>
      <c r="AW264" s="3">
        <v>7</v>
      </c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62">
      <c r="A265" s="1" t="s">
        <v>339</v>
      </c>
      <c r="B265" s="1">
        <v>2011</v>
      </c>
      <c r="C265" s="1">
        <v>3.048</v>
      </c>
      <c r="D265" s="20">
        <v>460000</v>
      </c>
      <c r="E265" s="17">
        <v>1100000</v>
      </c>
      <c r="F265" s="1">
        <v>404</v>
      </c>
      <c r="G265" s="31">
        <v>0</v>
      </c>
      <c r="H265" s="38">
        <v>0.26034956999999997</v>
      </c>
      <c r="I265" s="1">
        <v>117</v>
      </c>
      <c r="J265" s="1">
        <v>21</v>
      </c>
      <c r="K265" s="1">
        <v>134</v>
      </c>
      <c r="L265" s="1">
        <v>1213</v>
      </c>
      <c r="M265" s="1">
        <v>107</v>
      </c>
      <c r="N265" s="1">
        <v>192</v>
      </c>
      <c r="O265" s="1">
        <v>51</v>
      </c>
      <c r="P265" s="1">
        <v>7</v>
      </c>
      <c r="Q265" s="1">
        <v>-7</v>
      </c>
      <c r="R265" s="29">
        <f t="shared" si="91"/>
        <v>2.2000000000000002</v>
      </c>
      <c r="S265" s="13">
        <f t="shared" si="92"/>
        <v>0</v>
      </c>
      <c r="T265" s="3">
        <v>121</v>
      </c>
      <c r="U265" s="31">
        <v>0</v>
      </c>
      <c r="V265" s="4">
        <v>0.26521739999999999</v>
      </c>
      <c r="W265" s="3">
        <v>21</v>
      </c>
      <c r="X265" s="3">
        <v>5</v>
      </c>
      <c r="Y265" s="3">
        <v>26</v>
      </c>
      <c r="Z265" s="3">
        <v>243</v>
      </c>
      <c r="AA265" s="3">
        <v>12</v>
      </c>
      <c r="AB265" s="3">
        <v>31</v>
      </c>
      <c r="AC265" s="3">
        <v>11</v>
      </c>
      <c r="AD265" s="3">
        <v>1</v>
      </c>
      <c r="AE265" s="3">
        <v>-4</v>
      </c>
      <c r="AF265" s="49">
        <f t="shared" si="96"/>
        <v>7.8200249999999999E-2</v>
      </c>
      <c r="AG265" s="13">
        <f t="shared" si="93"/>
        <v>0</v>
      </c>
      <c r="AH265" s="54">
        <v>2.19</v>
      </c>
      <c r="AI265" s="15">
        <v>2.1845484000000002</v>
      </c>
      <c r="AJ265" s="15">
        <v>0.13</v>
      </c>
      <c r="AK265" s="55">
        <v>2.64005E-2</v>
      </c>
      <c r="AL265" s="1">
        <v>404</v>
      </c>
      <c r="AM265" s="3">
        <v>121</v>
      </c>
      <c r="AN265" s="1">
        <v>0</v>
      </c>
      <c r="AO265" s="3">
        <v>21</v>
      </c>
      <c r="AP265" s="3">
        <v>5</v>
      </c>
      <c r="AQ265" s="3">
        <v>26</v>
      </c>
      <c r="AR265" s="3">
        <v>243</v>
      </c>
      <c r="AS265" s="3">
        <v>12</v>
      </c>
      <c r="AT265" s="3">
        <v>31</v>
      </c>
      <c r="AU265" s="3">
        <v>11</v>
      </c>
      <c r="AV265" s="3">
        <v>1</v>
      </c>
      <c r="AW265" s="3">
        <v>-4</v>
      </c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62">
      <c r="A266" s="1" t="s">
        <v>250</v>
      </c>
      <c r="B266" s="1">
        <v>2013</v>
      </c>
      <c r="C266" s="1">
        <v>3</v>
      </c>
      <c r="D266" s="20">
        <v>514701</v>
      </c>
      <c r="E266" s="17">
        <v>1100000</v>
      </c>
      <c r="F266" s="1">
        <v>345</v>
      </c>
      <c r="G266" s="31">
        <v>85</v>
      </c>
      <c r="H266" s="38">
        <v>0.25904605000000003</v>
      </c>
      <c r="I266" s="1">
        <v>132</v>
      </c>
      <c r="J266" s="1">
        <v>2</v>
      </c>
      <c r="K266" s="1">
        <v>86</v>
      </c>
      <c r="L266" s="1">
        <v>1359</v>
      </c>
      <c r="M266" s="1">
        <v>99</v>
      </c>
      <c r="N266" s="1">
        <v>185</v>
      </c>
      <c r="O266" s="1">
        <v>65</v>
      </c>
      <c r="P266" s="1">
        <v>13</v>
      </c>
      <c r="Q266" s="1">
        <v>-4</v>
      </c>
      <c r="R266" s="29">
        <f t="shared" si="91"/>
        <v>3</v>
      </c>
      <c r="S266" s="13">
        <f t="shared" si="92"/>
        <v>0</v>
      </c>
      <c r="T266" s="3">
        <v>57</v>
      </c>
      <c r="U266" s="31">
        <v>37</v>
      </c>
      <c r="V266" s="4">
        <v>0.20192307000000001</v>
      </c>
      <c r="W266" s="3">
        <v>20</v>
      </c>
      <c r="X266" s="3">
        <v>0</v>
      </c>
      <c r="Y266" s="3">
        <v>10</v>
      </c>
      <c r="Z266" s="3">
        <v>227</v>
      </c>
      <c r="AA266" s="3">
        <v>15</v>
      </c>
      <c r="AB266" s="3">
        <v>24</v>
      </c>
      <c r="AC266" s="3">
        <v>12</v>
      </c>
      <c r="AD266" s="3">
        <v>2</v>
      </c>
      <c r="AE266" s="3">
        <v>-3</v>
      </c>
      <c r="AF266" s="49">
        <f t="shared" si="96"/>
        <v>-0.44117700000000004</v>
      </c>
      <c r="AG266" s="13">
        <f t="shared" si="93"/>
        <v>0</v>
      </c>
      <c r="AH266" s="54">
        <v>3.3400002</v>
      </c>
      <c r="AI266" s="15">
        <v>2.7500629999999999</v>
      </c>
      <c r="AJ266" s="15">
        <v>-0.56000000000000005</v>
      </c>
      <c r="AK266" s="55">
        <v>-0.32235399999999997</v>
      </c>
      <c r="AL266" s="1">
        <v>345</v>
      </c>
      <c r="AM266" s="3">
        <v>57</v>
      </c>
      <c r="AN266" s="1">
        <v>37</v>
      </c>
      <c r="AO266" s="3">
        <v>20</v>
      </c>
      <c r="AP266" s="3">
        <v>0</v>
      </c>
      <c r="AQ266" s="3">
        <v>10</v>
      </c>
      <c r="AR266" s="3">
        <v>227</v>
      </c>
      <c r="AS266" s="3">
        <v>15</v>
      </c>
      <c r="AT266" s="3">
        <v>24</v>
      </c>
      <c r="AU266" s="3">
        <v>12</v>
      </c>
      <c r="AV266" s="3">
        <v>2</v>
      </c>
      <c r="AW266" s="3">
        <v>-3</v>
      </c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62">
      <c r="A267" s="1" t="s">
        <v>296</v>
      </c>
      <c r="B267" s="1">
        <v>2016</v>
      </c>
      <c r="C267" s="1">
        <v>3.0310000000000001</v>
      </c>
      <c r="D267" s="20">
        <v>532500</v>
      </c>
      <c r="E267" s="17">
        <v>1100000</v>
      </c>
      <c r="F267" s="1">
        <v>353</v>
      </c>
      <c r="G267" s="31">
        <v>35</v>
      </c>
      <c r="H267" s="38">
        <v>0.25647249999999999</v>
      </c>
      <c r="I267" s="1">
        <v>148</v>
      </c>
      <c r="J267" s="1">
        <v>14</v>
      </c>
      <c r="K267" s="1">
        <v>125</v>
      </c>
      <c r="L267" s="1">
        <v>1334</v>
      </c>
      <c r="M267" s="1">
        <v>65</v>
      </c>
      <c r="N267" s="1">
        <v>174</v>
      </c>
      <c r="O267" s="1">
        <v>65</v>
      </c>
      <c r="P267" s="1">
        <v>14</v>
      </c>
      <c r="Q267" s="1">
        <v>-20</v>
      </c>
      <c r="R267" s="29">
        <f t="shared" si="91"/>
        <v>1.1000000000000001</v>
      </c>
      <c r="S267" s="13">
        <f t="shared" si="92"/>
        <v>0</v>
      </c>
      <c r="T267" s="3">
        <v>99</v>
      </c>
      <c r="U267" s="31">
        <v>0</v>
      </c>
      <c r="V267" s="4">
        <v>0.2601156</v>
      </c>
      <c r="W267" s="3">
        <v>44</v>
      </c>
      <c r="X267" s="3">
        <v>6</v>
      </c>
      <c r="Y267" s="3">
        <v>31</v>
      </c>
      <c r="Z267" s="3">
        <v>367</v>
      </c>
      <c r="AA267" s="3">
        <v>13</v>
      </c>
      <c r="AB267" s="3">
        <v>39</v>
      </c>
      <c r="AC267" s="3">
        <v>20</v>
      </c>
      <c r="AD267" s="3">
        <v>4</v>
      </c>
      <c r="AE267" s="3">
        <v>-4</v>
      </c>
      <c r="AF267" s="49">
        <f t="shared" si="96"/>
        <v>0.17739549999999998</v>
      </c>
      <c r="AG267" s="13">
        <f t="shared" si="93"/>
        <v>0</v>
      </c>
      <c r="AH267" s="54">
        <v>1.1000000000000001</v>
      </c>
      <c r="AI267" s="15">
        <v>1.0056491000000001</v>
      </c>
      <c r="AJ267" s="15">
        <v>0.21</v>
      </c>
      <c r="AK267" s="55">
        <v>0.144791</v>
      </c>
      <c r="AL267" s="1">
        <v>353</v>
      </c>
      <c r="AM267" s="3">
        <v>99</v>
      </c>
      <c r="AN267" s="1">
        <v>0</v>
      </c>
      <c r="AO267" s="3">
        <v>44</v>
      </c>
      <c r="AP267" s="3">
        <v>6</v>
      </c>
      <c r="AQ267" s="3">
        <v>31</v>
      </c>
      <c r="AR267" s="3">
        <v>367</v>
      </c>
      <c r="AS267" s="3">
        <v>13</v>
      </c>
      <c r="AT267" s="3">
        <v>39</v>
      </c>
      <c r="AU267" s="3">
        <v>20</v>
      </c>
      <c r="AV267" s="3">
        <v>4</v>
      </c>
      <c r="AW267" s="3">
        <v>-4</v>
      </c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62">
      <c r="A268" s="1" t="s">
        <v>267</v>
      </c>
      <c r="B268" s="1">
        <v>2011</v>
      </c>
      <c r="C268" s="1">
        <v>3.0569999999999999</v>
      </c>
      <c r="D268" s="20">
        <v>425000</v>
      </c>
      <c r="E268" s="17">
        <v>1100000</v>
      </c>
      <c r="F268" s="1">
        <v>438</v>
      </c>
      <c r="G268" s="31">
        <v>70</v>
      </c>
      <c r="H268" s="38">
        <v>0.25238096999999998</v>
      </c>
      <c r="I268" s="1">
        <v>212</v>
      </c>
      <c r="J268" s="1">
        <v>26</v>
      </c>
      <c r="K268" s="1">
        <v>157</v>
      </c>
      <c r="L268" s="1">
        <v>1765</v>
      </c>
      <c r="M268" s="1">
        <v>250</v>
      </c>
      <c r="N268" s="1">
        <v>284</v>
      </c>
      <c r="O268" s="1">
        <v>84</v>
      </c>
      <c r="P268" s="1">
        <v>12</v>
      </c>
      <c r="Q268" s="1">
        <v>33</v>
      </c>
      <c r="R268" s="29">
        <f t="shared" si="91"/>
        <v>7.8</v>
      </c>
      <c r="S268" s="13">
        <f t="shared" si="92"/>
        <v>0</v>
      </c>
      <c r="T268" s="3">
        <v>67</v>
      </c>
      <c r="U268" s="31">
        <v>27</v>
      </c>
      <c r="V268" s="4">
        <v>0.21186441</v>
      </c>
      <c r="W268" s="3">
        <v>27</v>
      </c>
      <c r="X268" s="3">
        <v>0</v>
      </c>
      <c r="Y268" s="3">
        <v>21</v>
      </c>
      <c r="Z268" s="3">
        <v>280</v>
      </c>
      <c r="AA268" s="3">
        <v>39</v>
      </c>
      <c r="AB268" s="3">
        <v>47</v>
      </c>
      <c r="AC268" s="3">
        <v>13</v>
      </c>
      <c r="AD268" s="3">
        <v>2</v>
      </c>
      <c r="AE268" s="3">
        <v>4</v>
      </c>
      <c r="AF268" s="49">
        <f t="shared" si="96"/>
        <v>-0.14202049999999999</v>
      </c>
      <c r="AG268" s="13">
        <f t="shared" si="93"/>
        <v>0</v>
      </c>
      <c r="AH268" s="54">
        <v>8.49</v>
      </c>
      <c r="AI268" s="15">
        <v>7.1965469999999998</v>
      </c>
      <c r="AJ268" s="15">
        <v>0.11</v>
      </c>
      <c r="AK268" s="55">
        <v>-0.39404099999999997</v>
      </c>
      <c r="AL268" s="1">
        <v>438</v>
      </c>
      <c r="AM268" s="3">
        <v>67</v>
      </c>
      <c r="AN268" s="1">
        <v>27</v>
      </c>
      <c r="AO268" s="3">
        <v>27</v>
      </c>
      <c r="AP268" s="3">
        <v>0</v>
      </c>
      <c r="AQ268" s="3">
        <v>21</v>
      </c>
      <c r="AR268" s="3">
        <v>280</v>
      </c>
      <c r="AS268" s="3">
        <v>39</v>
      </c>
      <c r="AT268" s="3">
        <v>47</v>
      </c>
      <c r="AU268" s="3">
        <v>13</v>
      </c>
      <c r="AV268" s="3">
        <v>2</v>
      </c>
      <c r="AW268" s="3">
        <v>4</v>
      </c>
      <c r="AX268" s="3"/>
      <c r="AY268" s="3"/>
      <c r="AZ268" s="3"/>
      <c r="BA268" s="3"/>
      <c r="BB268" s="3"/>
      <c r="BC268" s="3"/>
      <c r="BD268" s="3"/>
      <c r="BE268" s="3"/>
      <c r="BF268" s="3"/>
      <c r="BG268" s="2" t="s">
        <v>212</v>
      </c>
      <c r="BH268" s="1" t="s">
        <v>268</v>
      </c>
    </row>
    <row r="269" spans="1:62">
      <c r="A269" s="1" t="s">
        <v>609</v>
      </c>
      <c r="B269" s="1">
        <v>2019</v>
      </c>
      <c r="C269" s="1">
        <v>3.0979999999999999</v>
      </c>
      <c r="D269" s="20">
        <v>575000</v>
      </c>
      <c r="E269" s="17">
        <v>1100000</v>
      </c>
      <c r="F269" s="1">
        <v>318</v>
      </c>
      <c r="G269" s="31">
        <v>10</v>
      </c>
      <c r="H269" s="38">
        <v>0.22865413000000001</v>
      </c>
      <c r="I269" s="1">
        <v>102</v>
      </c>
      <c r="J269" s="1">
        <v>17</v>
      </c>
      <c r="K269" s="1">
        <v>80</v>
      </c>
      <c r="L269" s="1">
        <v>816</v>
      </c>
      <c r="M269" s="1">
        <v>104</v>
      </c>
      <c r="N269" s="1">
        <v>181</v>
      </c>
      <c r="O269" s="1">
        <v>35</v>
      </c>
      <c r="P269" s="1">
        <v>12</v>
      </c>
      <c r="Q269" s="1">
        <v>21</v>
      </c>
      <c r="R269" s="29">
        <f t="shared" si="91"/>
        <v>4.3</v>
      </c>
      <c r="S269" s="13">
        <f t="shared" si="92"/>
        <v>0</v>
      </c>
      <c r="T269" s="3">
        <v>75</v>
      </c>
      <c r="U269" s="31">
        <v>10</v>
      </c>
      <c r="V269" s="4">
        <v>0.20283019999999999</v>
      </c>
      <c r="W269" s="3">
        <v>28</v>
      </c>
      <c r="X269" s="3">
        <v>5</v>
      </c>
      <c r="Y269" s="3">
        <v>25</v>
      </c>
      <c r="Z269" s="3">
        <v>242</v>
      </c>
      <c r="AA269" s="3">
        <v>23</v>
      </c>
      <c r="AB269" s="3">
        <v>56</v>
      </c>
      <c r="AC269" s="3">
        <v>12</v>
      </c>
      <c r="AD269" s="3">
        <v>3</v>
      </c>
      <c r="AE269" s="3">
        <v>7</v>
      </c>
      <c r="AF269" s="49">
        <f t="shared" si="96"/>
        <v>0.45910300000000004</v>
      </c>
      <c r="AG269" s="13">
        <f t="shared" si="93"/>
        <v>0</v>
      </c>
      <c r="AH269" s="54">
        <v>3.24</v>
      </c>
      <c r="AI269" s="15">
        <v>5.4103513000000003</v>
      </c>
      <c r="AJ269" s="15">
        <v>0.2</v>
      </c>
      <c r="AK269" s="55">
        <v>0.71820600000000001</v>
      </c>
      <c r="AL269" s="1">
        <v>318</v>
      </c>
      <c r="AM269" s="3">
        <v>75</v>
      </c>
      <c r="AN269" s="1">
        <v>10</v>
      </c>
      <c r="AO269" s="3">
        <v>28</v>
      </c>
      <c r="AP269" s="3">
        <v>5</v>
      </c>
      <c r="AQ269" s="3">
        <v>25</v>
      </c>
      <c r="AR269" s="3">
        <v>242</v>
      </c>
      <c r="AS269" s="3">
        <v>23</v>
      </c>
      <c r="AT269" s="3">
        <v>56</v>
      </c>
      <c r="AU269" s="3">
        <v>12</v>
      </c>
      <c r="AV269" s="3">
        <v>3</v>
      </c>
      <c r="AW269" s="3">
        <v>7</v>
      </c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62">
      <c r="A270" s="1" t="s">
        <v>548</v>
      </c>
      <c r="B270" s="1">
        <v>2016</v>
      </c>
      <c r="C270" s="1">
        <v>2.145</v>
      </c>
      <c r="D270" s="20">
        <v>519500</v>
      </c>
      <c r="E270" s="17">
        <v>1100000</v>
      </c>
      <c r="F270" s="1">
        <v>356</v>
      </c>
      <c r="G270" s="31">
        <v>16</v>
      </c>
      <c r="H270" s="38">
        <v>0.2248954</v>
      </c>
      <c r="I270" s="1">
        <v>113</v>
      </c>
      <c r="J270" s="1">
        <v>18</v>
      </c>
      <c r="K270" s="1">
        <v>81</v>
      </c>
      <c r="L270" s="1">
        <v>1038</v>
      </c>
      <c r="M270" s="1">
        <v>48</v>
      </c>
      <c r="N270" s="1">
        <v>282</v>
      </c>
      <c r="O270" s="1">
        <v>43</v>
      </c>
      <c r="P270" s="1">
        <v>48</v>
      </c>
      <c r="Q270" s="1">
        <v>53</v>
      </c>
      <c r="R270" s="29">
        <f t="shared" si="91"/>
        <v>4.2</v>
      </c>
      <c r="S270" s="13">
        <f t="shared" si="92"/>
        <v>0</v>
      </c>
      <c r="T270" s="3">
        <v>118</v>
      </c>
      <c r="U270" s="31">
        <v>0</v>
      </c>
      <c r="V270" s="4">
        <v>0.20905924000000001</v>
      </c>
      <c r="W270" s="3">
        <v>40</v>
      </c>
      <c r="X270" s="3">
        <v>5</v>
      </c>
      <c r="Y270" s="3">
        <v>21</v>
      </c>
      <c r="Z270" s="3">
        <v>311</v>
      </c>
      <c r="AA270" s="3">
        <v>16</v>
      </c>
      <c r="AB270" s="3">
        <v>83</v>
      </c>
      <c r="AC270" s="3">
        <v>18</v>
      </c>
      <c r="AD270" s="3">
        <v>10</v>
      </c>
      <c r="AE270" s="3">
        <v>18</v>
      </c>
      <c r="AF270" s="49">
        <f t="shared" si="96"/>
        <v>1.113618</v>
      </c>
      <c r="AG270" s="13">
        <f t="shared" si="93"/>
        <v>0</v>
      </c>
      <c r="AH270" s="54">
        <v>5.67</v>
      </c>
      <c r="AI270" s="15">
        <v>2.6452879999999999</v>
      </c>
      <c r="AJ270" s="15">
        <v>1.73</v>
      </c>
      <c r="AK270" s="55">
        <v>0.49723600000000001</v>
      </c>
      <c r="AL270" s="1">
        <v>356</v>
      </c>
      <c r="AM270" s="3">
        <v>118</v>
      </c>
      <c r="AN270" s="1">
        <v>0</v>
      </c>
      <c r="AO270" s="3">
        <v>40</v>
      </c>
      <c r="AP270" s="3">
        <v>5</v>
      </c>
      <c r="AQ270" s="3">
        <v>21</v>
      </c>
      <c r="AR270" s="3">
        <v>311</v>
      </c>
      <c r="AS270" s="3">
        <v>16</v>
      </c>
      <c r="AT270" s="3">
        <v>83</v>
      </c>
      <c r="AU270" s="3">
        <v>18</v>
      </c>
      <c r="AV270" s="3">
        <v>10</v>
      </c>
      <c r="AW270" s="3">
        <v>18</v>
      </c>
      <c r="AX270" s="3"/>
      <c r="AY270" s="3"/>
      <c r="AZ270" s="3"/>
      <c r="BA270" s="3"/>
      <c r="BB270" s="3"/>
      <c r="BC270" s="3"/>
      <c r="BD270" s="3"/>
      <c r="BE270" s="3"/>
      <c r="BF270" s="3"/>
      <c r="BG270" s="2" t="s">
        <v>137</v>
      </c>
      <c r="BH270" s="1" t="s">
        <v>157</v>
      </c>
    </row>
    <row r="271" spans="1:62">
      <c r="A271" s="1" t="s">
        <v>467</v>
      </c>
      <c r="B271" s="1">
        <v>2013</v>
      </c>
      <c r="C271" s="1">
        <v>3.121</v>
      </c>
      <c r="D271" s="20">
        <v>512500</v>
      </c>
      <c r="E271" s="17">
        <v>1090000</v>
      </c>
      <c r="F271" s="1">
        <v>332</v>
      </c>
      <c r="G271" s="31">
        <v>136</v>
      </c>
      <c r="H271" s="38">
        <v>0.22704837</v>
      </c>
      <c r="I271" s="1">
        <v>136</v>
      </c>
      <c r="J271" s="1">
        <v>11</v>
      </c>
      <c r="K271" s="1">
        <v>65</v>
      </c>
      <c r="L271" s="1">
        <v>1158</v>
      </c>
      <c r="M271" s="1">
        <v>120</v>
      </c>
      <c r="N271" s="1">
        <v>312</v>
      </c>
      <c r="O271" s="1">
        <v>36</v>
      </c>
      <c r="P271" s="1">
        <v>73</v>
      </c>
      <c r="Q271" s="1">
        <v>-17</v>
      </c>
      <c r="R271" s="29">
        <f t="shared" si="91"/>
        <v>-0.6</v>
      </c>
      <c r="S271" s="13">
        <f t="shared" si="92"/>
        <v>0</v>
      </c>
      <c r="T271" s="3">
        <v>94</v>
      </c>
      <c r="U271" s="31">
        <v>37</v>
      </c>
      <c r="V271" s="4">
        <v>0.24675325000000001</v>
      </c>
      <c r="W271" s="3">
        <v>32</v>
      </c>
      <c r="X271" s="3">
        <v>3</v>
      </c>
      <c r="Y271" s="3">
        <v>21</v>
      </c>
      <c r="Z271" s="3">
        <v>265</v>
      </c>
      <c r="AA271" s="3">
        <v>29</v>
      </c>
      <c r="AB271" s="3">
        <v>73</v>
      </c>
      <c r="AC271" s="3">
        <v>8</v>
      </c>
      <c r="AD271" s="3">
        <v>22</v>
      </c>
      <c r="AE271" s="3">
        <v>2</v>
      </c>
      <c r="AF271" s="49">
        <f t="shared" si="96"/>
        <v>0.94111250000000002</v>
      </c>
      <c r="AG271" s="13">
        <f t="shared" si="93"/>
        <v>0</v>
      </c>
      <c r="AH271" s="54">
        <v>-1.51</v>
      </c>
      <c r="AI271" s="15">
        <v>0.24470997999999999</v>
      </c>
      <c r="AJ271" s="15">
        <v>0.96</v>
      </c>
      <c r="AK271" s="55">
        <v>0.92222499999999996</v>
      </c>
      <c r="AL271" s="1">
        <v>332</v>
      </c>
      <c r="AM271" s="3">
        <v>94</v>
      </c>
      <c r="AN271" s="1">
        <v>37</v>
      </c>
      <c r="AO271" s="3">
        <v>32</v>
      </c>
      <c r="AP271" s="3">
        <v>3</v>
      </c>
      <c r="AQ271" s="3">
        <v>21</v>
      </c>
      <c r="AR271" s="3">
        <v>265</v>
      </c>
      <c r="AS271" s="3">
        <v>29</v>
      </c>
      <c r="AT271" s="3">
        <v>73</v>
      </c>
      <c r="AU271" s="3">
        <v>8</v>
      </c>
      <c r="AV271" s="3">
        <v>22</v>
      </c>
      <c r="AW271" s="3">
        <v>2</v>
      </c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62">
      <c r="A272" s="1" t="s">
        <v>352</v>
      </c>
      <c r="B272" s="1">
        <v>2014</v>
      </c>
      <c r="C272" s="1">
        <v>3.0640000000000001</v>
      </c>
      <c r="D272" s="20">
        <v>510000</v>
      </c>
      <c r="E272" s="17">
        <v>1075000</v>
      </c>
      <c r="F272" s="1">
        <v>315</v>
      </c>
      <c r="G272" s="31">
        <v>58</v>
      </c>
      <c r="H272" s="38">
        <v>0.23508354000000001</v>
      </c>
      <c r="I272" s="1">
        <v>98</v>
      </c>
      <c r="J272" s="1">
        <v>7</v>
      </c>
      <c r="K272" s="1">
        <v>68</v>
      </c>
      <c r="L272" s="1">
        <v>930</v>
      </c>
      <c r="M272" s="1">
        <v>69</v>
      </c>
      <c r="N272" s="1">
        <v>119</v>
      </c>
      <c r="O272" s="1">
        <v>40</v>
      </c>
      <c r="P272" s="1">
        <v>23</v>
      </c>
      <c r="Q272" s="1">
        <v>10</v>
      </c>
      <c r="R272" s="29">
        <f t="shared" si="91"/>
        <v>1.9</v>
      </c>
      <c r="S272" s="13">
        <f t="shared" si="92"/>
        <v>0</v>
      </c>
      <c r="T272" s="3">
        <v>117</v>
      </c>
      <c r="U272" s="31">
        <v>0</v>
      </c>
      <c r="V272" s="4">
        <v>0.22336769000000001</v>
      </c>
      <c r="W272" s="3">
        <v>38</v>
      </c>
      <c r="X272" s="3">
        <v>1</v>
      </c>
      <c r="Y272" s="3">
        <v>22</v>
      </c>
      <c r="Z272" s="3">
        <v>329</v>
      </c>
      <c r="AA272" s="3">
        <v>31</v>
      </c>
      <c r="AB272" s="3">
        <v>37</v>
      </c>
      <c r="AC272" s="3">
        <v>10</v>
      </c>
      <c r="AD272" s="3">
        <v>11</v>
      </c>
      <c r="AE272" s="3">
        <v>4</v>
      </c>
      <c r="AF272" s="49">
        <f t="shared" si="96"/>
        <v>0.39636499999999997</v>
      </c>
      <c r="AG272" s="13">
        <f t="shared" si="93"/>
        <v>0</v>
      </c>
      <c r="AH272" s="54">
        <v>2.44</v>
      </c>
      <c r="AI272" s="15">
        <v>1.3427534999999999</v>
      </c>
      <c r="AJ272" s="15">
        <v>0.69</v>
      </c>
      <c r="AK272" s="55">
        <v>0.10273</v>
      </c>
      <c r="AL272" s="1">
        <v>315</v>
      </c>
      <c r="AM272" s="3">
        <v>117</v>
      </c>
      <c r="AN272" s="1">
        <v>0</v>
      </c>
      <c r="AO272" s="3">
        <v>38</v>
      </c>
      <c r="AP272" s="3">
        <v>1</v>
      </c>
      <c r="AQ272" s="3">
        <v>22</v>
      </c>
      <c r="AR272" s="3">
        <v>329</v>
      </c>
      <c r="AS272" s="3">
        <v>31</v>
      </c>
      <c r="AT272" s="3">
        <v>37</v>
      </c>
      <c r="AU272" s="3">
        <v>10</v>
      </c>
      <c r="AV272" s="3">
        <v>11</v>
      </c>
      <c r="AW272" s="3">
        <v>4</v>
      </c>
      <c r="AX272" s="3"/>
      <c r="AY272" s="3"/>
      <c r="AZ272" s="3"/>
      <c r="BA272" s="3"/>
      <c r="BB272" s="3"/>
      <c r="BC272" s="3"/>
      <c r="BD272" s="3"/>
      <c r="BE272" s="3"/>
      <c r="BF272" s="3"/>
      <c r="BG272" s="2" t="s">
        <v>333</v>
      </c>
      <c r="BH272" s="1" t="s">
        <v>353</v>
      </c>
    </row>
    <row r="273" spans="1:62">
      <c r="A273" s="1" t="s">
        <v>74</v>
      </c>
      <c r="B273" s="1">
        <v>2014</v>
      </c>
      <c r="C273" s="1">
        <v>3.0510000000000002</v>
      </c>
      <c r="D273" s="20">
        <v>517500</v>
      </c>
      <c r="E273" s="17">
        <v>1075000</v>
      </c>
      <c r="F273" s="1">
        <v>251</v>
      </c>
      <c r="G273" s="31">
        <v>0</v>
      </c>
      <c r="H273" s="38">
        <v>0.22383721000000001</v>
      </c>
      <c r="I273" s="1">
        <v>63</v>
      </c>
      <c r="J273" s="1">
        <v>17</v>
      </c>
      <c r="K273" s="1">
        <v>71</v>
      </c>
      <c r="L273" s="1">
        <v>768</v>
      </c>
      <c r="M273" s="1">
        <v>62</v>
      </c>
      <c r="N273" s="1">
        <v>164</v>
      </c>
      <c r="O273" s="1">
        <v>34</v>
      </c>
      <c r="P273" s="1">
        <v>0</v>
      </c>
      <c r="Q273" s="1">
        <v>25</v>
      </c>
      <c r="R273" s="29">
        <f t="shared" si="91"/>
        <v>4</v>
      </c>
      <c r="S273" s="13">
        <f t="shared" si="92"/>
        <v>0</v>
      </c>
      <c r="T273" s="3">
        <v>80</v>
      </c>
      <c r="U273" s="31">
        <v>0</v>
      </c>
      <c r="V273" s="4">
        <v>0.22077922999999999</v>
      </c>
      <c r="W273" s="3">
        <v>24</v>
      </c>
      <c r="X273" s="3">
        <v>4</v>
      </c>
      <c r="Y273" s="3">
        <v>25</v>
      </c>
      <c r="Z273" s="3">
        <v>260</v>
      </c>
      <c r="AA273" s="3">
        <v>22</v>
      </c>
      <c r="AB273" s="3">
        <v>57</v>
      </c>
      <c r="AC273" s="3">
        <v>12</v>
      </c>
      <c r="AD273" s="3">
        <v>0</v>
      </c>
      <c r="AE273" s="3">
        <v>18</v>
      </c>
      <c r="AF273" s="49">
        <f t="shared" si="96"/>
        <v>1.7576050000000001</v>
      </c>
      <c r="AG273" s="13">
        <f t="shared" si="93"/>
        <v>0</v>
      </c>
      <c r="AH273" s="54">
        <v>2.0900002</v>
      </c>
      <c r="AI273" s="15">
        <v>5.9243316999999998</v>
      </c>
      <c r="AJ273" s="15">
        <v>0.85</v>
      </c>
      <c r="AK273" s="55">
        <v>2.6652100000000001</v>
      </c>
      <c r="AL273" s="1">
        <v>251</v>
      </c>
      <c r="AM273" s="3">
        <v>80</v>
      </c>
      <c r="AN273" s="1">
        <v>0</v>
      </c>
      <c r="AO273" s="3">
        <v>24</v>
      </c>
      <c r="AP273" s="3">
        <v>4</v>
      </c>
      <c r="AQ273" s="3">
        <v>25</v>
      </c>
      <c r="AR273" s="3">
        <v>260</v>
      </c>
      <c r="AS273" s="3">
        <v>22</v>
      </c>
      <c r="AT273" s="3">
        <v>57</v>
      </c>
      <c r="AU273" s="3">
        <v>12</v>
      </c>
      <c r="AV273" s="3">
        <v>0</v>
      </c>
      <c r="AW273" s="3">
        <v>18</v>
      </c>
      <c r="AX273" s="3"/>
      <c r="AY273" s="3"/>
      <c r="AZ273" s="3"/>
      <c r="BA273" s="3"/>
      <c r="BB273" s="3"/>
      <c r="BC273" s="3"/>
      <c r="BD273" s="3"/>
      <c r="BE273" s="3"/>
      <c r="BF273" s="3"/>
      <c r="BG273" s="2" t="s">
        <v>75</v>
      </c>
    </row>
    <row r="274" spans="1:62">
      <c r="A274" s="1" t="s">
        <v>351</v>
      </c>
      <c r="B274" s="1">
        <v>2014</v>
      </c>
      <c r="C274" s="1">
        <v>3</v>
      </c>
      <c r="D274" s="20">
        <v>512500</v>
      </c>
      <c r="E274" s="17">
        <v>1075000</v>
      </c>
      <c r="F274" s="1">
        <v>264</v>
      </c>
      <c r="G274" s="31">
        <v>22</v>
      </c>
      <c r="H274" s="38">
        <v>0.22058823999999999</v>
      </c>
      <c r="I274" s="1">
        <v>76</v>
      </c>
      <c r="J274" s="1">
        <v>23</v>
      </c>
      <c r="K274" s="1">
        <v>78</v>
      </c>
      <c r="L274" s="1">
        <v>750</v>
      </c>
      <c r="M274" s="1">
        <v>47</v>
      </c>
      <c r="N274" s="1">
        <v>173</v>
      </c>
      <c r="O274" s="1">
        <v>28</v>
      </c>
      <c r="P274" s="1">
        <v>4</v>
      </c>
      <c r="Q274" s="1">
        <v>5</v>
      </c>
      <c r="R274" s="29">
        <f t="shared" si="91"/>
        <v>1.6</v>
      </c>
      <c r="S274" s="13">
        <f t="shared" si="92"/>
        <v>0</v>
      </c>
      <c r="T274" s="3">
        <v>102</v>
      </c>
      <c r="U274" s="31">
        <v>0</v>
      </c>
      <c r="V274" s="4">
        <v>0.22064057000000001</v>
      </c>
      <c r="W274" s="3">
        <v>33</v>
      </c>
      <c r="X274" s="3">
        <v>7</v>
      </c>
      <c r="Y274" s="3">
        <v>32</v>
      </c>
      <c r="Z274" s="3">
        <v>312</v>
      </c>
      <c r="AA274" s="3">
        <v>22</v>
      </c>
      <c r="AB274" s="3">
        <v>68</v>
      </c>
      <c r="AC274" s="3">
        <v>15</v>
      </c>
      <c r="AD274" s="3">
        <v>1</v>
      </c>
      <c r="AE274" s="3">
        <v>2</v>
      </c>
      <c r="AF274" s="49">
        <f t="shared" si="96"/>
        <v>0.80973600000000001</v>
      </c>
      <c r="AG274" s="13">
        <f t="shared" si="93"/>
        <v>0</v>
      </c>
      <c r="AH274" s="54">
        <v>1.76</v>
      </c>
      <c r="AI274" s="15">
        <v>1.376323</v>
      </c>
      <c r="AJ274" s="15">
        <v>0.92</v>
      </c>
      <c r="AK274" s="55">
        <v>0.69947199999999998</v>
      </c>
      <c r="AL274" s="1">
        <v>264</v>
      </c>
      <c r="AM274" s="3">
        <v>102</v>
      </c>
      <c r="AN274" s="1">
        <v>0</v>
      </c>
      <c r="AO274" s="3">
        <v>33</v>
      </c>
      <c r="AP274" s="3">
        <v>7</v>
      </c>
      <c r="AQ274" s="3">
        <v>32</v>
      </c>
      <c r="AR274" s="3">
        <v>312</v>
      </c>
      <c r="AS274" s="3">
        <v>22</v>
      </c>
      <c r="AT274" s="3">
        <v>68</v>
      </c>
      <c r="AU274" s="3">
        <v>15</v>
      </c>
      <c r="AV274" s="3">
        <v>1</v>
      </c>
      <c r="AW274" s="3">
        <v>2</v>
      </c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62">
      <c r="A275" s="1" t="s">
        <v>248</v>
      </c>
      <c r="B275" s="1">
        <v>2014</v>
      </c>
      <c r="C275" s="1">
        <v>2.133</v>
      </c>
      <c r="D275" s="20">
        <v>504500</v>
      </c>
      <c r="E275" s="17">
        <v>1062500</v>
      </c>
      <c r="F275" s="1">
        <v>255</v>
      </c>
      <c r="G275" s="31">
        <v>38</v>
      </c>
      <c r="H275" s="38">
        <v>0.24783862000000001</v>
      </c>
      <c r="I275" s="1">
        <v>76</v>
      </c>
      <c r="J275" s="1">
        <v>12</v>
      </c>
      <c r="K275" s="1">
        <v>49</v>
      </c>
      <c r="L275" s="1">
        <v>751</v>
      </c>
      <c r="M275" s="1">
        <v>39</v>
      </c>
      <c r="N275" s="1">
        <v>124</v>
      </c>
      <c r="O275" s="1">
        <v>36</v>
      </c>
      <c r="P275" s="1">
        <v>11</v>
      </c>
      <c r="Q275" s="1">
        <v>2</v>
      </c>
      <c r="R275" s="29">
        <f t="shared" si="91"/>
        <v>1.1000000000000001</v>
      </c>
      <c r="S275" s="13">
        <f t="shared" si="92"/>
        <v>0</v>
      </c>
      <c r="T275" s="3">
        <v>103</v>
      </c>
      <c r="U275" s="31">
        <v>0</v>
      </c>
      <c r="V275" s="4">
        <v>0.27719297999999998</v>
      </c>
      <c r="W275" s="3">
        <v>33</v>
      </c>
      <c r="X275" s="3">
        <v>6</v>
      </c>
      <c r="Y275" s="3">
        <v>23</v>
      </c>
      <c r="Z275" s="3">
        <v>310</v>
      </c>
      <c r="AA275" s="3">
        <v>17</v>
      </c>
      <c r="AB275" s="3">
        <v>58</v>
      </c>
      <c r="AC275" s="3">
        <v>15</v>
      </c>
      <c r="AD275" s="3">
        <v>2</v>
      </c>
      <c r="AE275" s="3">
        <v>-3</v>
      </c>
      <c r="AF275" s="49">
        <f t="shared" si="96"/>
        <v>1.327005</v>
      </c>
      <c r="AG275" s="13">
        <f t="shared" si="93"/>
        <v>0</v>
      </c>
      <c r="AH275" s="54">
        <v>1.91</v>
      </c>
      <c r="AI275" s="15">
        <v>0.34963499999999997</v>
      </c>
      <c r="AJ275" s="15">
        <v>1.34</v>
      </c>
      <c r="AK275" s="55">
        <v>1.3140099999999999</v>
      </c>
      <c r="AL275" s="1">
        <v>255</v>
      </c>
      <c r="AM275" s="3">
        <v>103</v>
      </c>
      <c r="AN275" s="1">
        <v>0</v>
      </c>
      <c r="AO275" s="3">
        <v>33</v>
      </c>
      <c r="AP275" s="3">
        <v>6</v>
      </c>
      <c r="AQ275" s="3">
        <v>23</v>
      </c>
      <c r="AR275" s="3">
        <v>310</v>
      </c>
      <c r="AS275" s="3">
        <v>17</v>
      </c>
      <c r="AT275" s="3">
        <v>58</v>
      </c>
      <c r="AU275" s="3">
        <v>15</v>
      </c>
      <c r="AV275" s="3">
        <v>2</v>
      </c>
      <c r="AW275" s="3">
        <v>-3</v>
      </c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62">
      <c r="A276" s="11" t="s">
        <v>772</v>
      </c>
      <c r="B276" s="11">
        <v>2020</v>
      </c>
      <c r="C276" s="11">
        <v>3.0979999999999999</v>
      </c>
      <c r="D276" s="21">
        <v>597100</v>
      </c>
      <c r="E276" s="18">
        <v>1050000</v>
      </c>
      <c r="F276" s="1">
        <f>ROUND(AL276-AM276+(AM276/$BL$2),0)</f>
        <v>415</v>
      </c>
      <c r="G276" s="61">
        <v>0</v>
      </c>
      <c r="H276" s="39">
        <v>0.23466666</v>
      </c>
      <c r="I276" s="3">
        <f t="shared" ref="I276:Q276" si="97">AX276-AO276+W276</f>
        <v>129.50004050004051</v>
      </c>
      <c r="J276" s="3">
        <f t="shared" si="97"/>
        <v>15</v>
      </c>
      <c r="K276" s="3">
        <f t="shared" si="97"/>
        <v>80.800010800010796</v>
      </c>
      <c r="L276" s="3">
        <f t="shared" si="97"/>
        <v>1056.8003078003078</v>
      </c>
      <c r="M276" s="3">
        <f t="shared" si="97"/>
        <v>110.50004050004051</v>
      </c>
      <c r="N276" s="3">
        <f t="shared" si="97"/>
        <v>160.80003780003779</v>
      </c>
      <c r="O276" s="3">
        <f t="shared" si="97"/>
        <v>42.500013500013502</v>
      </c>
      <c r="P276" s="3">
        <f t="shared" si="97"/>
        <v>24.1000081000081</v>
      </c>
      <c r="Q276" s="3">
        <f t="shared" si="97"/>
        <v>-19.9000189000189</v>
      </c>
      <c r="R276" s="29">
        <f t="shared" si="91"/>
        <v>0.5</v>
      </c>
      <c r="S276" s="13">
        <f t="shared" si="92"/>
        <v>0</v>
      </c>
      <c r="T276" s="3">
        <v>49</v>
      </c>
      <c r="U276" s="70">
        <v>0</v>
      </c>
      <c r="V276" s="14">
        <v>0.24731183000000001</v>
      </c>
      <c r="W276" s="13">
        <f t="shared" ref="W276:AE276" si="98">AO276/$BL$2</f>
        <v>40.500040500040505</v>
      </c>
      <c r="X276" s="13">
        <f t="shared" si="98"/>
        <v>0</v>
      </c>
      <c r="Y276" s="13">
        <f t="shared" si="98"/>
        <v>10.800010800010801</v>
      </c>
      <c r="Z276" s="13">
        <f t="shared" si="98"/>
        <v>307.80030780030779</v>
      </c>
      <c r="AA276" s="13">
        <f t="shared" si="98"/>
        <v>40.500040500040505</v>
      </c>
      <c r="AB276" s="13">
        <f t="shared" si="98"/>
        <v>37.800037800037799</v>
      </c>
      <c r="AC276" s="13">
        <f t="shared" si="98"/>
        <v>13.5000135000135</v>
      </c>
      <c r="AD276" s="13">
        <f t="shared" si="98"/>
        <v>8.1000081000081003</v>
      </c>
      <c r="AE276" s="13">
        <f t="shared" si="98"/>
        <v>-18.9000189000189</v>
      </c>
      <c r="AF276" s="49">
        <f>AVERAGE(AJ276,AK276)/$BL$2</f>
        <v>0.43988983988983993</v>
      </c>
      <c r="AG276" s="13">
        <f t="shared" si="93"/>
        <v>0</v>
      </c>
      <c r="AH276" s="54">
        <v>-5.9999995E-2</v>
      </c>
      <c r="AI276" s="15">
        <v>1.0387993</v>
      </c>
      <c r="AJ276" s="15">
        <v>-0.15</v>
      </c>
      <c r="AK276" s="55">
        <v>0.47584399999999999</v>
      </c>
      <c r="AL276" s="1">
        <v>332</v>
      </c>
      <c r="AM276" s="3">
        <v>49</v>
      </c>
      <c r="AN276" s="11">
        <v>0</v>
      </c>
      <c r="AO276" s="13">
        <v>15</v>
      </c>
      <c r="AP276" s="13">
        <v>0</v>
      </c>
      <c r="AQ276" s="13">
        <v>4</v>
      </c>
      <c r="AR276" s="13">
        <v>114</v>
      </c>
      <c r="AS276" s="13">
        <v>15</v>
      </c>
      <c r="AT276" s="13">
        <v>14</v>
      </c>
      <c r="AU276" s="13">
        <v>5</v>
      </c>
      <c r="AV276" s="13">
        <v>3</v>
      </c>
      <c r="AW276" s="13">
        <v>-7</v>
      </c>
      <c r="AX276" s="11">
        <v>104</v>
      </c>
      <c r="AY276" s="11">
        <v>15</v>
      </c>
      <c r="AZ276" s="11">
        <v>74</v>
      </c>
      <c r="BA276" s="11">
        <v>863</v>
      </c>
      <c r="BB276" s="11">
        <v>85</v>
      </c>
      <c r="BC276" s="11">
        <v>137</v>
      </c>
      <c r="BD276" s="11">
        <v>34</v>
      </c>
      <c r="BE276" s="11">
        <v>19</v>
      </c>
      <c r="BF276" s="11">
        <v>-8</v>
      </c>
      <c r="BG276" s="12"/>
      <c r="BH276" s="12"/>
      <c r="BI276" s="12"/>
      <c r="BJ276" s="12"/>
    </row>
    <row r="277" spans="1:62">
      <c r="A277" s="1" t="s">
        <v>298</v>
      </c>
      <c r="B277" s="1">
        <v>2014</v>
      </c>
      <c r="C277" s="1">
        <v>3.09</v>
      </c>
      <c r="D277" s="20">
        <v>576900</v>
      </c>
      <c r="E277" s="17">
        <v>1025000</v>
      </c>
      <c r="F277" s="1">
        <v>342</v>
      </c>
      <c r="G277" s="31">
        <v>76</v>
      </c>
      <c r="H277" s="38">
        <v>0.26359832</v>
      </c>
      <c r="I277" s="1">
        <v>128</v>
      </c>
      <c r="J277" s="1">
        <v>14</v>
      </c>
      <c r="K277" s="1">
        <v>100</v>
      </c>
      <c r="L277" s="1">
        <v>1040</v>
      </c>
      <c r="M277" s="1">
        <v>56</v>
      </c>
      <c r="N277" s="1">
        <v>133</v>
      </c>
      <c r="O277" s="1">
        <v>47</v>
      </c>
      <c r="P277" s="1">
        <v>57</v>
      </c>
      <c r="Q277" s="1">
        <v>-45</v>
      </c>
      <c r="R277" s="29">
        <f t="shared" si="91"/>
        <v>-1.1000000000000001</v>
      </c>
      <c r="S277" s="13">
        <f t="shared" si="92"/>
        <v>0</v>
      </c>
      <c r="T277" s="3">
        <v>72</v>
      </c>
      <c r="U277" s="31">
        <v>15</v>
      </c>
      <c r="V277" s="4">
        <v>0.25</v>
      </c>
      <c r="W277" s="3">
        <v>26</v>
      </c>
      <c r="X277" s="3">
        <v>4</v>
      </c>
      <c r="Y277" s="3">
        <v>24</v>
      </c>
      <c r="Z277" s="3">
        <v>213</v>
      </c>
      <c r="AA277" s="3">
        <v>5</v>
      </c>
      <c r="AB277" s="3">
        <v>31</v>
      </c>
      <c r="AC277" s="3">
        <v>7</v>
      </c>
      <c r="AD277" s="3">
        <v>9</v>
      </c>
      <c r="AE277" s="3">
        <v>-4</v>
      </c>
      <c r="AF277" s="49">
        <f t="shared" ref="AF277:AF320" si="99">AVERAGE(AJ277,AK277)</f>
        <v>-1.0609999999999994E-3</v>
      </c>
      <c r="AG277" s="13">
        <f t="shared" si="93"/>
        <v>0</v>
      </c>
      <c r="AH277" s="54">
        <v>-1.5500001000000001</v>
      </c>
      <c r="AI277" s="15">
        <v>-0.71945099999999995</v>
      </c>
      <c r="AJ277" s="15">
        <v>-0.12</v>
      </c>
      <c r="AK277" s="55">
        <v>0.117878</v>
      </c>
      <c r="AL277" s="1">
        <v>342</v>
      </c>
      <c r="AM277" s="3">
        <v>72</v>
      </c>
      <c r="AN277" s="1">
        <v>15</v>
      </c>
      <c r="AO277" s="3">
        <v>26</v>
      </c>
      <c r="AP277" s="3">
        <v>4</v>
      </c>
      <c r="AQ277" s="3">
        <v>24</v>
      </c>
      <c r="AR277" s="3">
        <v>213</v>
      </c>
      <c r="AS277" s="3">
        <v>5</v>
      </c>
      <c r="AT277" s="3">
        <v>31</v>
      </c>
      <c r="AU277" s="3">
        <v>7</v>
      </c>
      <c r="AV277" s="3">
        <v>9</v>
      </c>
      <c r="AW277" s="3">
        <v>-4</v>
      </c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1:62">
      <c r="A278" s="1" t="s">
        <v>742</v>
      </c>
      <c r="B278" s="1">
        <v>2019</v>
      </c>
      <c r="C278" s="1">
        <v>2.1339999999999999</v>
      </c>
      <c r="D278" s="20">
        <v>570300</v>
      </c>
      <c r="E278" s="17">
        <v>1025000</v>
      </c>
      <c r="F278" s="1">
        <v>236</v>
      </c>
      <c r="G278" s="31">
        <v>147</v>
      </c>
      <c r="H278" s="38">
        <v>0.23055163000000001</v>
      </c>
      <c r="I278" s="1">
        <v>91</v>
      </c>
      <c r="J278" s="1">
        <v>16</v>
      </c>
      <c r="K278" s="1">
        <v>72</v>
      </c>
      <c r="L278" s="1">
        <v>831</v>
      </c>
      <c r="M278" s="1">
        <v>96</v>
      </c>
      <c r="N278" s="1">
        <v>209</v>
      </c>
      <c r="O278" s="1">
        <v>32</v>
      </c>
      <c r="P278" s="1">
        <v>5</v>
      </c>
      <c r="Q278" s="1">
        <v>1</v>
      </c>
      <c r="R278" s="29">
        <f t="shared" si="91"/>
        <v>2.7</v>
      </c>
      <c r="S278" s="13">
        <f t="shared" si="92"/>
        <v>0</v>
      </c>
      <c r="T278" s="3">
        <v>74</v>
      </c>
      <c r="U278" s="31">
        <v>39</v>
      </c>
      <c r="V278" s="4">
        <v>0.21256038999999999</v>
      </c>
      <c r="W278" s="3">
        <v>23</v>
      </c>
      <c r="X278" s="3">
        <v>2</v>
      </c>
      <c r="Y278" s="3">
        <v>19</v>
      </c>
      <c r="Z278" s="3">
        <v>237</v>
      </c>
      <c r="AA278" s="3">
        <v>24</v>
      </c>
      <c r="AB278" s="3">
        <v>59</v>
      </c>
      <c r="AC278" s="3">
        <v>9</v>
      </c>
      <c r="AD278" s="3">
        <v>2</v>
      </c>
      <c r="AE278" s="3">
        <v>-3</v>
      </c>
      <c r="AF278" s="49">
        <f t="shared" si="99"/>
        <v>-0.31166199999999999</v>
      </c>
      <c r="AG278" s="13">
        <f t="shared" si="93"/>
        <v>0</v>
      </c>
      <c r="AH278" s="54">
        <v>3.14</v>
      </c>
      <c r="AI278" s="15">
        <v>2.2574540000000001</v>
      </c>
      <c r="AJ278" s="15">
        <v>-0.32</v>
      </c>
      <c r="AK278" s="55">
        <v>-0.30332399999999998</v>
      </c>
      <c r="AL278" s="1">
        <v>236</v>
      </c>
      <c r="AM278" s="3">
        <v>74</v>
      </c>
      <c r="AN278" s="1">
        <v>39</v>
      </c>
      <c r="AO278" s="3">
        <v>23</v>
      </c>
      <c r="AP278" s="3">
        <v>2</v>
      </c>
      <c r="AQ278" s="3">
        <v>19</v>
      </c>
      <c r="AR278" s="3">
        <v>237</v>
      </c>
      <c r="AS278" s="3">
        <v>24</v>
      </c>
      <c r="AT278" s="3">
        <v>59</v>
      </c>
      <c r="AU278" s="3">
        <v>9</v>
      </c>
      <c r="AV278" s="3">
        <v>2</v>
      </c>
      <c r="AW278" s="3">
        <v>-3</v>
      </c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1:62">
      <c r="A279" s="1" t="s">
        <v>789</v>
      </c>
      <c r="B279" s="1">
        <v>2019</v>
      </c>
      <c r="C279" s="1">
        <v>3.08</v>
      </c>
      <c r="D279" s="20">
        <v>579800</v>
      </c>
      <c r="E279" s="17">
        <v>1000000</v>
      </c>
      <c r="F279" s="1">
        <v>401</v>
      </c>
      <c r="G279" s="31">
        <v>150</v>
      </c>
      <c r="H279" s="38">
        <v>0.26144659999999997</v>
      </c>
      <c r="I279" s="1">
        <v>177</v>
      </c>
      <c r="J279" s="1">
        <v>69</v>
      </c>
      <c r="K279" s="1">
        <v>214</v>
      </c>
      <c r="L279" s="1">
        <v>1599</v>
      </c>
      <c r="M279" s="1">
        <v>75</v>
      </c>
      <c r="N279" s="1">
        <v>355</v>
      </c>
      <c r="O279" s="1">
        <v>80</v>
      </c>
      <c r="P279" s="1">
        <v>0</v>
      </c>
      <c r="Q279" s="1">
        <v>-22</v>
      </c>
      <c r="R279" s="29">
        <f t="shared" si="91"/>
        <v>1.4</v>
      </c>
      <c r="S279" s="13">
        <f t="shared" si="92"/>
        <v>0</v>
      </c>
      <c r="T279" s="3">
        <v>47</v>
      </c>
      <c r="U279" s="31">
        <v>132</v>
      </c>
      <c r="V279" s="4">
        <v>0.23668639999999999</v>
      </c>
      <c r="W279" s="3">
        <v>24</v>
      </c>
      <c r="X279" s="3">
        <v>7</v>
      </c>
      <c r="Y279" s="3">
        <v>26</v>
      </c>
      <c r="Z279" s="3">
        <v>187</v>
      </c>
      <c r="AA279" s="3">
        <v>13</v>
      </c>
      <c r="AB279" s="3">
        <v>40</v>
      </c>
      <c r="AC279" s="3">
        <v>16</v>
      </c>
      <c r="AD279" s="3">
        <v>0</v>
      </c>
      <c r="AE279" s="3">
        <v>-5</v>
      </c>
      <c r="AF279" s="49">
        <f t="shared" si="99"/>
        <v>-5.7598999999999997E-2</v>
      </c>
      <c r="AG279" s="13">
        <f t="shared" si="93"/>
        <v>0</v>
      </c>
      <c r="AH279" s="54">
        <v>2.0500001999999999</v>
      </c>
      <c r="AI279" s="15">
        <v>0.78598900000000005</v>
      </c>
      <c r="AJ279" s="15">
        <v>0.04</v>
      </c>
      <c r="AK279" s="55">
        <v>-0.155198</v>
      </c>
      <c r="AL279" s="1">
        <v>401</v>
      </c>
      <c r="AM279" s="3">
        <v>47</v>
      </c>
      <c r="AN279" s="1">
        <v>132</v>
      </c>
      <c r="AO279" s="3">
        <v>24</v>
      </c>
      <c r="AP279" s="3">
        <v>7</v>
      </c>
      <c r="AQ279" s="3">
        <v>26</v>
      </c>
      <c r="AR279" s="3">
        <v>187</v>
      </c>
      <c r="AS279" s="3">
        <v>13</v>
      </c>
      <c r="AT279" s="3">
        <v>40</v>
      </c>
      <c r="AU279" s="3">
        <v>16</v>
      </c>
      <c r="AV279" s="3">
        <v>0</v>
      </c>
      <c r="AW279" s="3">
        <v>-5</v>
      </c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1:62">
      <c r="A280" s="1" t="s">
        <v>223</v>
      </c>
      <c r="B280" s="1">
        <v>2014</v>
      </c>
      <c r="C280" s="1">
        <v>2.1619999999999999</v>
      </c>
      <c r="D280" s="20">
        <v>511500</v>
      </c>
      <c r="E280" s="17">
        <v>1000000</v>
      </c>
      <c r="F280" s="1">
        <v>321</v>
      </c>
      <c r="G280" s="31">
        <v>100</v>
      </c>
      <c r="H280" s="38">
        <v>0.25904201999999998</v>
      </c>
      <c r="I280" s="1">
        <v>114</v>
      </c>
      <c r="J280" s="1">
        <v>23</v>
      </c>
      <c r="K280" s="1">
        <v>79</v>
      </c>
      <c r="L280" s="1">
        <v>1092</v>
      </c>
      <c r="M280" s="1">
        <v>54</v>
      </c>
      <c r="N280" s="1">
        <v>203</v>
      </c>
      <c r="O280" s="1">
        <v>38</v>
      </c>
      <c r="P280" s="1">
        <v>25</v>
      </c>
      <c r="Q280" s="1">
        <v>-6</v>
      </c>
      <c r="R280" s="29">
        <f t="shared" si="91"/>
        <v>1.2</v>
      </c>
      <c r="S280" s="13">
        <f t="shared" si="92"/>
        <v>0</v>
      </c>
      <c r="T280" s="3">
        <v>89</v>
      </c>
      <c r="U280" s="31">
        <v>56</v>
      </c>
      <c r="V280" s="4">
        <v>0.24409449</v>
      </c>
      <c r="W280" s="3">
        <v>22</v>
      </c>
      <c r="X280" s="3">
        <v>6</v>
      </c>
      <c r="Y280" s="3">
        <v>19</v>
      </c>
      <c r="Z280" s="3">
        <v>271</v>
      </c>
      <c r="AA280" s="3">
        <v>13</v>
      </c>
      <c r="AB280" s="3">
        <v>44</v>
      </c>
      <c r="AC280" s="3">
        <v>6</v>
      </c>
      <c r="AD280" s="3">
        <v>5</v>
      </c>
      <c r="AE280" s="3">
        <v>2</v>
      </c>
      <c r="AF280" s="49">
        <f t="shared" si="99"/>
        <v>-2.0320500000000005E-2</v>
      </c>
      <c r="AG280" s="13">
        <f t="shared" si="93"/>
        <v>0</v>
      </c>
      <c r="AH280" s="54">
        <v>1.49</v>
      </c>
      <c r="AI280" s="15">
        <v>1.0045089</v>
      </c>
      <c r="AJ280" s="15">
        <v>0.15</v>
      </c>
      <c r="AK280" s="55">
        <v>-0.190641</v>
      </c>
      <c r="AL280" s="1">
        <v>321</v>
      </c>
      <c r="AM280" s="3">
        <v>89</v>
      </c>
      <c r="AN280" s="1">
        <v>56</v>
      </c>
      <c r="AO280" s="3">
        <v>22</v>
      </c>
      <c r="AP280" s="3">
        <v>6</v>
      </c>
      <c r="AQ280" s="3">
        <v>19</v>
      </c>
      <c r="AR280" s="3">
        <v>271</v>
      </c>
      <c r="AS280" s="3">
        <v>13</v>
      </c>
      <c r="AT280" s="3">
        <v>44</v>
      </c>
      <c r="AU280" s="3">
        <v>6</v>
      </c>
      <c r="AV280" s="3">
        <v>5</v>
      </c>
      <c r="AW280" s="3">
        <v>2</v>
      </c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1:62">
      <c r="A281" s="1" t="s">
        <v>387</v>
      </c>
      <c r="B281" s="1">
        <v>2015</v>
      </c>
      <c r="C281" s="1">
        <v>3.036</v>
      </c>
      <c r="D281" s="20">
        <v>555000</v>
      </c>
      <c r="E281" s="17">
        <v>1000000</v>
      </c>
      <c r="F281" s="1">
        <v>368</v>
      </c>
      <c r="G281" s="31">
        <v>15</v>
      </c>
      <c r="H281" s="38">
        <v>0.25498700000000002</v>
      </c>
      <c r="I281" s="1">
        <v>115</v>
      </c>
      <c r="J281" s="1">
        <v>25</v>
      </c>
      <c r="K281" s="1">
        <v>125</v>
      </c>
      <c r="L281" s="1">
        <v>1259</v>
      </c>
      <c r="M281" s="1">
        <v>90</v>
      </c>
      <c r="N281" s="1">
        <v>207</v>
      </c>
      <c r="O281" s="1">
        <v>61</v>
      </c>
      <c r="P281" s="1">
        <v>0</v>
      </c>
      <c r="Q281" s="1">
        <v>-20</v>
      </c>
      <c r="R281" s="29">
        <f t="shared" si="91"/>
        <v>1.7</v>
      </c>
      <c r="S281" s="13">
        <f t="shared" si="92"/>
        <v>0</v>
      </c>
      <c r="T281" s="3">
        <v>75</v>
      </c>
      <c r="U281" s="31">
        <v>0</v>
      </c>
      <c r="V281" s="4">
        <v>0.2278481</v>
      </c>
      <c r="W281" s="3">
        <v>14</v>
      </c>
      <c r="X281" s="3">
        <v>4</v>
      </c>
      <c r="Y281" s="3">
        <v>24</v>
      </c>
      <c r="Z281" s="3">
        <v>253</v>
      </c>
      <c r="AA281" s="3">
        <v>13</v>
      </c>
      <c r="AB281" s="3">
        <v>47</v>
      </c>
      <c r="AC281" s="3">
        <v>15</v>
      </c>
      <c r="AD281" s="3">
        <v>0</v>
      </c>
      <c r="AE281" s="3">
        <v>-5</v>
      </c>
      <c r="AF281" s="49">
        <f t="shared" si="99"/>
        <v>-0.71194494999999991</v>
      </c>
      <c r="AG281" s="13">
        <f t="shared" si="93"/>
        <v>0</v>
      </c>
      <c r="AH281" s="54">
        <v>1.8499999</v>
      </c>
      <c r="AI281" s="15">
        <v>1.5245644</v>
      </c>
      <c r="AJ281" s="15">
        <v>-0.56999999999999995</v>
      </c>
      <c r="AK281" s="55">
        <v>-0.85388989999999998</v>
      </c>
      <c r="AL281" s="1">
        <v>368</v>
      </c>
      <c r="AM281" s="3">
        <v>75</v>
      </c>
      <c r="AN281" s="1">
        <v>0</v>
      </c>
      <c r="AO281" s="3">
        <v>14</v>
      </c>
      <c r="AP281" s="3">
        <v>4</v>
      </c>
      <c r="AQ281" s="3">
        <v>24</v>
      </c>
      <c r="AR281" s="3">
        <v>253</v>
      </c>
      <c r="AS281" s="3">
        <v>13</v>
      </c>
      <c r="AT281" s="3">
        <v>47</v>
      </c>
      <c r="AU281" s="3">
        <v>15</v>
      </c>
      <c r="AV281" s="3">
        <v>0</v>
      </c>
      <c r="AW281" s="3">
        <v>-5</v>
      </c>
      <c r="AX281" s="3"/>
      <c r="AY281" s="3"/>
      <c r="AZ281" s="3"/>
      <c r="BA281" s="3"/>
      <c r="BB281" s="3"/>
      <c r="BC281" s="3"/>
      <c r="BD281" s="3"/>
      <c r="BE281" s="3"/>
      <c r="BF281" s="3"/>
      <c r="BH281" s="1" t="s">
        <v>261</v>
      </c>
    </row>
    <row r="282" spans="1:62">
      <c r="A282" s="1" t="s">
        <v>752</v>
      </c>
      <c r="B282" s="1">
        <v>2019</v>
      </c>
      <c r="C282" s="1">
        <v>3.016</v>
      </c>
      <c r="D282" s="20">
        <v>581100</v>
      </c>
      <c r="E282" s="17">
        <v>1000000</v>
      </c>
      <c r="F282" s="1">
        <v>361</v>
      </c>
      <c r="G282" s="31">
        <v>0</v>
      </c>
      <c r="H282" s="38">
        <v>0.25</v>
      </c>
      <c r="I282" s="1">
        <v>132</v>
      </c>
      <c r="J282" s="1">
        <v>15</v>
      </c>
      <c r="K282" s="1">
        <v>78</v>
      </c>
      <c r="L282" s="1">
        <v>1042</v>
      </c>
      <c r="M282" s="1">
        <v>83</v>
      </c>
      <c r="N282" s="1">
        <v>199</v>
      </c>
      <c r="O282" s="1">
        <v>29</v>
      </c>
      <c r="P282" s="1">
        <v>23</v>
      </c>
      <c r="Q282" s="1">
        <v>-3</v>
      </c>
      <c r="R282" s="29">
        <f t="shared" si="91"/>
        <v>0.7</v>
      </c>
      <c r="S282" s="13">
        <f t="shared" si="92"/>
        <v>0</v>
      </c>
      <c r="T282" s="3">
        <v>43</v>
      </c>
      <c r="U282" s="31">
        <v>0</v>
      </c>
      <c r="V282" s="4">
        <v>0.25190839999999998</v>
      </c>
      <c r="W282" s="3">
        <v>15</v>
      </c>
      <c r="X282" s="3">
        <v>2</v>
      </c>
      <c r="Y282" s="3">
        <v>8</v>
      </c>
      <c r="Z282" s="3">
        <v>144</v>
      </c>
      <c r="AA282" s="3">
        <v>12</v>
      </c>
      <c r="AB282" s="3">
        <v>29</v>
      </c>
      <c r="AC282" s="3">
        <v>2</v>
      </c>
      <c r="AD282" s="3">
        <v>0</v>
      </c>
      <c r="AE282" s="3">
        <v>-7</v>
      </c>
      <c r="AF282" s="49">
        <f t="shared" si="99"/>
        <v>-0.63170150000000003</v>
      </c>
      <c r="AG282" s="13">
        <f t="shared" si="93"/>
        <v>0</v>
      </c>
      <c r="AH282" s="54">
        <v>-6.0000076999999999E-2</v>
      </c>
      <c r="AI282" s="15">
        <v>1.3920188</v>
      </c>
      <c r="AJ282" s="15">
        <v>-1.08</v>
      </c>
      <c r="AK282" s="55">
        <v>-0.18340300000000001</v>
      </c>
      <c r="AL282" s="1">
        <v>361</v>
      </c>
      <c r="AM282" s="3">
        <v>43</v>
      </c>
      <c r="AN282" s="1">
        <v>0</v>
      </c>
      <c r="AO282" s="3">
        <v>15</v>
      </c>
      <c r="AP282" s="3">
        <v>2</v>
      </c>
      <c r="AQ282" s="3">
        <v>8</v>
      </c>
      <c r="AR282" s="3">
        <v>144</v>
      </c>
      <c r="AS282" s="3">
        <v>12</v>
      </c>
      <c r="AT282" s="3">
        <v>29</v>
      </c>
      <c r="AU282" s="3">
        <v>2</v>
      </c>
      <c r="AV282" s="3">
        <v>0</v>
      </c>
      <c r="AW282" s="3">
        <v>-7</v>
      </c>
      <c r="AX282" s="3"/>
      <c r="AY282" s="3"/>
      <c r="AZ282" s="3"/>
      <c r="BA282" s="3"/>
      <c r="BB282" s="3"/>
      <c r="BC282" s="3"/>
      <c r="BD282" s="3"/>
      <c r="BE282" s="3"/>
      <c r="BF282" s="3"/>
      <c r="BH282" s="1" t="s">
        <v>353</v>
      </c>
      <c r="BI282" s="1" t="s">
        <v>137</v>
      </c>
    </row>
    <row r="283" spans="1:62">
      <c r="A283" s="1" t="s">
        <v>376</v>
      </c>
      <c r="B283" s="1">
        <v>2015</v>
      </c>
      <c r="C283" s="1">
        <v>3.0030000000000001</v>
      </c>
      <c r="D283" s="20">
        <v>600000</v>
      </c>
      <c r="E283" s="17">
        <v>1000000</v>
      </c>
      <c r="F283" s="1">
        <v>375</v>
      </c>
      <c r="G283" s="31">
        <v>0</v>
      </c>
      <c r="H283" s="38">
        <v>0.24742268000000001</v>
      </c>
      <c r="I283" s="1">
        <v>124</v>
      </c>
      <c r="J283" s="1">
        <v>34</v>
      </c>
      <c r="K283" s="1">
        <v>118</v>
      </c>
      <c r="L283" s="1">
        <v>1184</v>
      </c>
      <c r="M283" s="1">
        <v>90</v>
      </c>
      <c r="N283" s="1">
        <v>349</v>
      </c>
      <c r="O283" s="1">
        <v>58</v>
      </c>
      <c r="P283" s="1">
        <v>2</v>
      </c>
      <c r="Q283" s="1">
        <v>-2</v>
      </c>
      <c r="R283" s="29">
        <f t="shared" si="91"/>
        <v>0.2</v>
      </c>
      <c r="S283" s="13">
        <f t="shared" si="92"/>
        <v>0</v>
      </c>
      <c r="T283" s="3">
        <v>64</v>
      </c>
      <c r="U283" s="31">
        <v>0</v>
      </c>
      <c r="V283" s="4">
        <v>0.30208333999999998</v>
      </c>
      <c r="W283" s="3">
        <v>14</v>
      </c>
      <c r="X283" s="3">
        <v>5</v>
      </c>
      <c r="Y283" s="3">
        <v>16</v>
      </c>
      <c r="Z283" s="3">
        <v>107</v>
      </c>
      <c r="AA283" s="3">
        <v>10</v>
      </c>
      <c r="AB283" s="3">
        <v>31</v>
      </c>
      <c r="AC283" s="3">
        <v>6</v>
      </c>
      <c r="AD283" s="3">
        <v>0</v>
      </c>
      <c r="AE283" s="3">
        <v>0</v>
      </c>
      <c r="AF283" s="49">
        <f t="shared" si="99"/>
        <v>0.69910850000000002</v>
      </c>
      <c r="AG283" s="13">
        <f t="shared" si="93"/>
        <v>0</v>
      </c>
      <c r="AH283" s="54">
        <v>0.66</v>
      </c>
      <c r="AI283" s="15">
        <v>-0.34448200000000001</v>
      </c>
      <c r="AJ283" s="15">
        <v>0.81</v>
      </c>
      <c r="AK283" s="55">
        <v>0.58821699999999999</v>
      </c>
      <c r="AL283" s="1">
        <v>375</v>
      </c>
      <c r="AM283" s="3">
        <v>64</v>
      </c>
      <c r="AN283" s="1">
        <v>0</v>
      </c>
      <c r="AO283" s="3">
        <v>14</v>
      </c>
      <c r="AP283" s="3">
        <v>5</v>
      </c>
      <c r="AQ283" s="3">
        <v>16</v>
      </c>
      <c r="AR283" s="3">
        <v>107</v>
      </c>
      <c r="AS283" s="3">
        <v>10</v>
      </c>
      <c r="AT283" s="3">
        <v>31</v>
      </c>
      <c r="AU283" s="3">
        <v>6</v>
      </c>
      <c r="AV283" s="3">
        <v>0</v>
      </c>
      <c r="AW283" s="3">
        <v>0</v>
      </c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1:62">
      <c r="A284" s="1" t="s">
        <v>39</v>
      </c>
      <c r="B284" s="1">
        <v>2015</v>
      </c>
      <c r="C284" s="1">
        <v>3.024</v>
      </c>
      <c r="D284" s="20">
        <v>517500</v>
      </c>
      <c r="E284" s="17">
        <v>1000000</v>
      </c>
      <c r="F284" s="1">
        <v>417</v>
      </c>
      <c r="G284" s="31">
        <v>0</v>
      </c>
      <c r="H284" s="38">
        <v>0.24406458</v>
      </c>
      <c r="I284" s="1">
        <v>121</v>
      </c>
      <c r="J284" s="1">
        <v>19</v>
      </c>
      <c r="K284" s="1">
        <v>92</v>
      </c>
      <c r="L284" s="1">
        <v>1144</v>
      </c>
      <c r="M284" s="1">
        <v>62</v>
      </c>
      <c r="N284" s="1">
        <v>323</v>
      </c>
      <c r="O284" s="1">
        <v>50</v>
      </c>
      <c r="P284" s="1">
        <v>21</v>
      </c>
      <c r="Q284" s="1">
        <v>7</v>
      </c>
      <c r="R284" s="29">
        <f t="shared" si="91"/>
        <v>0.6</v>
      </c>
      <c r="S284" s="13">
        <f t="shared" si="92"/>
        <v>0</v>
      </c>
      <c r="T284" s="3">
        <v>106</v>
      </c>
      <c r="U284" s="31">
        <v>0</v>
      </c>
      <c r="V284" s="4">
        <v>0.25098039999999999</v>
      </c>
      <c r="W284" s="3">
        <v>30</v>
      </c>
      <c r="X284" s="3">
        <v>2</v>
      </c>
      <c r="Y284" s="3">
        <v>17</v>
      </c>
      <c r="Z284" s="3">
        <v>281</v>
      </c>
      <c r="AA284" s="3">
        <v>21</v>
      </c>
      <c r="AB284" s="3">
        <v>67</v>
      </c>
      <c r="AC284" s="3">
        <v>13</v>
      </c>
      <c r="AD284" s="3">
        <v>4</v>
      </c>
      <c r="AE284" s="3">
        <v>-6</v>
      </c>
      <c r="AF284" s="49">
        <f t="shared" si="99"/>
        <v>-0.86266399999999988</v>
      </c>
      <c r="AG284" s="13">
        <f t="shared" si="93"/>
        <v>0</v>
      </c>
      <c r="AH284" s="54">
        <v>0.71</v>
      </c>
      <c r="AI284" s="15">
        <v>0.40093672000000002</v>
      </c>
      <c r="AJ284" s="15">
        <v>-1.1299999999999999</v>
      </c>
      <c r="AK284" s="55">
        <v>-0.59532799999999997</v>
      </c>
      <c r="AL284" s="1">
        <v>417</v>
      </c>
      <c r="AM284" s="3">
        <v>106</v>
      </c>
      <c r="AN284" s="1">
        <v>0</v>
      </c>
      <c r="AO284" s="3">
        <v>30</v>
      </c>
      <c r="AP284" s="3">
        <v>2</v>
      </c>
      <c r="AQ284" s="3">
        <v>17</v>
      </c>
      <c r="AR284" s="3">
        <v>281</v>
      </c>
      <c r="AS284" s="3">
        <v>21</v>
      </c>
      <c r="AT284" s="3">
        <v>67</v>
      </c>
      <c r="AU284" s="3">
        <v>13</v>
      </c>
      <c r="AV284" s="3">
        <v>4</v>
      </c>
      <c r="AW284" s="3">
        <v>-6</v>
      </c>
      <c r="AX284" s="3"/>
      <c r="AY284" s="3"/>
      <c r="AZ284" s="3"/>
      <c r="BA284" s="3"/>
      <c r="BB284" s="3"/>
      <c r="BC284" s="3"/>
      <c r="BD284" s="3"/>
      <c r="BE284" s="3"/>
      <c r="BF284" s="3"/>
      <c r="BI284" s="1" t="s">
        <v>40</v>
      </c>
    </row>
    <row r="285" spans="1:62">
      <c r="A285" s="1" t="s">
        <v>863</v>
      </c>
      <c r="B285" s="1">
        <v>2019</v>
      </c>
      <c r="C285" s="1">
        <v>3.0539999999999998</v>
      </c>
      <c r="D285" s="20">
        <v>782000</v>
      </c>
      <c r="E285" s="17">
        <v>1000000</v>
      </c>
      <c r="F285" s="1">
        <v>382</v>
      </c>
      <c r="G285" s="31">
        <v>0</v>
      </c>
      <c r="H285" s="38">
        <v>0.2402464</v>
      </c>
      <c r="I285" s="1">
        <v>115</v>
      </c>
      <c r="J285" s="1">
        <v>17</v>
      </c>
      <c r="K285" s="1">
        <v>75</v>
      </c>
      <c r="L285" s="1">
        <v>1101</v>
      </c>
      <c r="M285" s="1">
        <v>89</v>
      </c>
      <c r="N285" s="1">
        <v>191</v>
      </c>
      <c r="O285" s="1">
        <v>46</v>
      </c>
      <c r="P285" s="1">
        <v>6</v>
      </c>
      <c r="Q285" s="1">
        <v>7</v>
      </c>
      <c r="R285" s="29">
        <f t="shared" si="91"/>
        <v>1.4</v>
      </c>
      <c r="S285" s="13">
        <f t="shared" si="92"/>
        <v>0</v>
      </c>
      <c r="T285" s="3">
        <v>89</v>
      </c>
      <c r="U285" s="31">
        <v>0</v>
      </c>
      <c r="V285" s="4">
        <v>0.2254902</v>
      </c>
      <c r="W285" s="3">
        <v>31</v>
      </c>
      <c r="X285" s="3">
        <v>5</v>
      </c>
      <c r="Y285" s="3">
        <v>20</v>
      </c>
      <c r="Z285" s="3">
        <v>231</v>
      </c>
      <c r="AA285" s="3">
        <v>18</v>
      </c>
      <c r="AB285" s="3">
        <v>60</v>
      </c>
      <c r="AC285" s="3">
        <v>13</v>
      </c>
      <c r="AD285" s="3">
        <v>2</v>
      </c>
      <c r="AE285" s="3">
        <v>3</v>
      </c>
      <c r="AF285" s="49">
        <f t="shared" si="99"/>
        <v>0.28941249999999996</v>
      </c>
      <c r="AG285" s="13">
        <f t="shared" si="93"/>
        <v>0</v>
      </c>
      <c r="AH285" s="54">
        <v>2.35</v>
      </c>
      <c r="AI285" s="15">
        <v>0.39014320000000002</v>
      </c>
      <c r="AJ285" s="15">
        <v>0.31</v>
      </c>
      <c r="AK285" s="55">
        <v>0.26882499999999998</v>
      </c>
      <c r="AL285" s="1">
        <v>382</v>
      </c>
      <c r="AM285" s="3">
        <v>89</v>
      </c>
      <c r="AN285" s="1">
        <v>0</v>
      </c>
      <c r="AO285" s="3">
        <v>31</v>
      </c>
      <c r="AP285" s="3">
        <v>5</v>
      </c>
      <c r="AQ285" s="3">
        <v>20</v>
      </c>
      <c r="AR285" s="3">
        <v>231</v>
      </c>
      <c r="AS285" s="3">
        <v>18</v>
      </c>
      <c r="AT285" s="3">
        <v>60</v>
      </c>
      <c r="AU285" s="3">
        <v>13</v>
      </c>
      <c r="AV285" s="3">
        <v>2</v>
      </c>
      <c r="AW285" s="3">
        <v>3</v>
      </c>
      <c r="AX285" s="3"/>
      <c r="AY285" s="3"/>
      <c r="AZ285" s="3"/>
      <c r="BA285" s="3"/>
      <c r="BB285" s="3"/>
      <c r="BC285" s="3"/>
      <c r="BD285" s="3"/>
      <c r="BE285" s="3"/>
      <c r="BF285" s="3"/>
      <c r="BI285" s="1" t="s">
        <v>864</v>
      </c>
    </row>
    <row r="286" spans="1:62">
      <c r="A286" s="1" t="s">
        <v>159</v>
      </c>
      <c r="B286" s="1">
        <v>2018</v>
      </c>
      <c r="C286" s="1">
        <v>3.0129999999999999</v>
      </c>
      <c r="D286" s="20">
        <v>561500</v>
      </c>
      <c r="E286" s="17">
        <v>1000000</v>
      </c>
      <c r="F286" s="1">
        <v>374</v>
      </c>
      <c r="G286" s="31">
        <v>17</v>
      </c>
      <c r="H286" s="38">
        <v>0.23429179999999999</v>
      </c>
      <c r="I286" s="1">
        <v>117</v>
      </c>
      <c r="J286" s="1">
        <v>20</v>
      </c>
      <c r="K286" s="1">
        <v>79</v>
      </c>
      <c r="L286" s="1">
        <v>1034</v>
      </c>
      <c r="M286" s="1">
        <v>74</v>
      </c>
      <c r="N286" s="1">
        <v>239</v>
      </c>
      <c r="O286" s="1">
        <v>43</v>
      </c>
      <c r="P286" s="1">
        <v>28</v>
      </c>
      <c r="Q286" s="1">
        <v>-4</v>
      </c>
      <c r="R286" s="29">
        <f t="shared" si="91"/>
        <v>0.1</v>
      </c>
      <c r="S286" s="13">
        <f t="shared" si="92"/>
        <v>0</v>
      </c>
      <c r="T286" s="3">
        <v>142</v>
      </c>
      <c r="U286" s="31">
        <v>0</v>
      </c>
      <c r="V286" s="4">
        <v>0.23429950999999999</v>
      </c>
      <c r="W286" s="3">
        <v>52</v>
      </c>
      <c r="X286" s="3">
        <v>15</v>
      </c>
      <c r="Y286" s="3">
        <v>40</v>
      </c>
      <c r="Z286" s="3">
        <v>451</v>
      </c>
      <c r="AA286" s="3">
        <v>27</v>
      </c>
      <c r="AB286" s="3">
        <v>113</v>
      </c>
      <c r="AC286" s="3">
        <v>16</v>
      </c>
      <c r="AD286" s="3">
        <v>8</v>
      </c>
      <c r="AE286" s="3">
        <v>1</v>
      </c>
      <c r="AF286" s="49">
        <f t="shared" si="99"/>
        <v>0.32911500000000005</v>
      </c>
      <c r="AG286" s="13">
        <f t="shared" si="93"/>
        <v>0</v>
      </c>
      <c r="AH286" s="54">
        <v>-0.5</v>
      </c>
      <c r="AI286" s="15">
        <v>0.76460969999999995</v>
      </c>
      <c r="AJ286" s="15">
        <v>0.53</v>
      </c>
      <c r="AK286" s="55">
        <v>0.12823000000000001</v>
      </c>
      <c r="AL286" s="1">
        <v>374</v>
      </c>
      <c r="AM286" s="3">
        <v>142</v>
      </c>
      <c r="AN286" s="1">
        <v>0</v>
      </c>
      <c r="AO286" s="3">
        <v>52</v>
      </c>
      <c r="AP286" s="3">
        <v>15</v>
      </c>
      <c r="AQ286" s="3">
        <v>40</v>
      </c>
      <c r="AR286" s="3">
        <v>451</v>
      </c>
      <c r="AS286" s="3">
        <v>27</v>
      </c>
      <c r="AT286" s="3">
        <v>113</v>
      </c>
      <c r="AU286" s="3">
        <v>16</v>
      </c>
      <c r="AV286" s="3">
        <v>8</v>
      </c>
      <c r="AW286" s="3">
        <v>1</v>
      </c>
      <c r="AX286" s="3"/>
      <c r="AY286" s="3"/>
      <c r="AZ286" s="3"/>
      <c r="BA286" s="3"/>
      <c r="BB286" s="3"/>
      <c r="BC286" s="3"/>
      <c r="BD286" s="3"/>
      <c r="BE286" s="3"/>
      <c r="BF286" s="3"/>
      <c r="BG286" s="2" t="s">
        <v>56</v>
      </c>
    </row>
    <row r="287" spans="1:62">
      <c r="A287" s="1" t="s">
        <v>450</v>
      </c>
      <c r="B287" s="1">
        <v>2017</v>
      </c>
      <c r="C287" s="1">
        <v>3.1059999999999999</v>
      </c>
      <c r="D287" s="20">
        <v>548200</v>
      </c>
      <c r="E287" s="17">
        <v>1000000</v>
      </c>
      <c r="F287" s="1">
        <v>448</v>
      </c>
      <c r="G287" s="31">
        <v>30</v>
      </c>
      <c r="H287" s="38">
        <v>0.22787784</v>
      </c>
      <c r="I287" s="1">
        <v>127</v>
      </c>
      <c r="J287" s="1">
        <v>20</v>
      </c>
      <c r="K287" s="1">
        <v>142</v>
      </c>
      <c r="L287" s="1">
        <v>1397</v>
      </c>
      <c r="M287" s="1">
        <v>86</v>
      </c>
      <c r="N287" s="1">
        <v>297</v>
      </c>
      <c r="O287" s="1">
        <v>57</v>
      </c>
      <c r="P287" s="1">
        <v>6</v>
      </c>
      <c r="Q287" s="1">
        <v>26</v>
      </c>
      <c r="R287" s="29">
        <f t="shared" si="91"/>
        <v>1.6</v>
      </c>
      <c r="S287" s="13">
        <f t="shared" si="92"/>
        <v>0</v>
      </c>
      <c r="T287" s="3">
        <v>143</v>
      </c>
      <c r="U287" s="31">
        <v>0</v>
      </c>
      <c r="V287" s="4">
        <v>0.23684210999999999</v>
      </c>
      <c r="W287" s="3">
        <v>37</v>
      </c>
      <c r="X287" s="3">
        <v>9</v>
      </c>
      <c r="Y287" s="3">
        <v>62</v>
      </c>
      <c r="Z287" s="3">
        <v>459</v>
      </c>
      <c r="AA287" s="3">
        <v>31</v>
      </c>
      <c r="AB287" s="3">
        <v>96</v>
      </c>
      <c r="AC287" s="3">
        <v>21</v>
      </c>
      <c r="AD287" s="3">
        <v>3</v>
      </c>
      <c r="AE287" s="3">
        <v>5</v>
      </c>
      <c r="AF287" s="49">
        <f t="shared" si="99"/>
        <v>0.36969999999999997</v>
      </c>
      <c r="AG287" s="13">
        <f t="shared" si="93"/>
        <v>0</v>
      </c>
      <c r="AH287" s="54">
        <v>3.44</v>
      </c>
      <c r="AI287" s="15">
        <v>-0.20369592</v>
      </c>
      <c r="AJ287" s="15">
        <v>0.95</v>
      </c>
      <c r="AK287" s="55">
        <v>-0.21060000000000001</v>
      </c>
      <c r="AL287" s="1">
        <v>448</v>
      </c>
      <c r="AM287" s="3">
        <v>143</v>
      </c>
      <c r="AN287" s="1">
        <v>0</v>
      </c>
      <c r="AO287" s="3">
        <v>37</v>
      </c>
      <c r="AP287" s="3">
        <v>9</v>
      </c>
      <c r="AQ287" s="3">
        <v>62</v>
      </c>
      <c r="AR287" s="3">
        <v>459</v>
      </c>
      <c r="AS287" s="3">
        <v>31</v>
      </c>
      <c r="AT287" s="3">
        <v>96</v>
      </c>
      <c r="AU287" s="3">
        <v>21</v>
      </c>
      <c r="AV287" s="3">
        <v>3</v>
      </c>
      <c r="AW287" s="3">
        <v>5</v>
      </c>
      <c r="AX287" s="3"/>
      <c r="AY287" s="3"/>
      <c r="AZ287" s="3"/>
      <c r="BA287" s="3"/>
      <c r="BB287" s="3"/>
      <c r="BC287" s="3"/>
      <c r="BD287" s="3"/>
      <c r="BE287" s="3"/>
      <c r="BF287" s="3"/>
      <c r="BI287" s="1" t="s">
        <v>451</v>
      </c>
    </row>
    <row r="288" spans="1:62">
      <c r="A288" s="1" t="s">
        <v>292</v>
      </c>
      <c r="B288" s="1">
        <v>2012</v>
      </c>
      <c r="C288" s="1">
        <v>3.133</v>
      </c>
      <c r="D288" s="20">
        <v>492800</v>
      </c>
      <c r="E288" s="17">
        <v>1000000</v>
      </c>
      <c r="F288" s="1">
        <v>432</v>
      </c>
      <c r="G288" s="31">
        <v>15</v>
      </c>
      <c r="H288" s="38">
        <v>0.22497933000000001</v>
      </c>
      <c r="I288" s="1">
        <v>156</v>
      </c>
      <c r="J288" s="1">
        <v>28</v>
      </c>
      <c r="K288" s="1">
        <v>122</v>
      </c>
      <c r="L288" s="1">
        <v>1372</v>
      </c>
      <c r="M288" s="1">
        <v>103</v>
      </c>
      <c r="N288" s="1">
        <v>321</v>
      </c>
      <c r="O288" s="1">
        <v>61</v>
      </c>
      <c r="P288" s="1">
        <v>32</v>
      </c>
      <c r="Q288" s="1">
        <v>24</v>
      </c>
      <c r="R288" s="29">
        <f t="shared" si="91"/>
        <v>5.7</v>
      </c>
      <c r="S288" s="13">
        <f t="shared" si="92"/>
        <v>0</v>
      </c>
      <c r="T288" s="3">
        <v>112</v>
      </c>
      <c r="U288" s="31">
        <v>15</v>
      </c>
      <c r="V288" s="4">
        <v>0.21262458000000001</v>
      </c>
      <c r="W288" s="3">
        <v>36</v>
      </c>
      <c r="X288" s="3">
        <v>6</v>
      </c>
      <c r="Y288" s="3">
        <v>32</v>
      </c>
      <c r="Z288" s="3">
        <v>342</v>
      </c>
      <c r="AA288" s="3">
        <v>27</v>
      </c>
      <c r="AB288" s="3">
        <v>75</v>
      </c>
      <c r="AC288" s="3">
        <v>14</v>
      </c>
      <c r="AD288" s="3">
        <v>5</v>
      </c>
      <c r="AE288" s="3">
        <v>5</v>
      </c>
      <c r="AF288" s="49">
        <f t="shared" si="99"/>
        <v>0.67747049999999998</v>
      </c>
      <c r="AG288" s="13">
        <f t="shared" si="93"/>
        <v>0</v>
      </c>
      <c r="AH288" s="54">
        <v>6.94</v>
      </c>
      <c r="AI288" s="15">
        <v>4.5280430000000003</v>
      </c>
      <c r="AJ288" s="15">
        <v>1.1299999999999999</v>
      </c>
      <c r="AK288" s="55">
        <v>0.224941</v>
      </c>
      <c r="AL288" s="1">
        <v>432</v>
      </c>
      <c r="AM288" s="3">
        <v>112</v>
      </c>
      <c r="AN288" s="1">
        <v>15</v>
      </c>
      <c r="AO288" s="3">
        <v>36</v>
      </c>
      <c r="AP288" s="3">
        <v>6</v>
      </c>
      <c r="AQ288" s="3">
        <v>32</v>
      </c>
      <c r="AR288" s="3">
        <v>342</v>
      </c>
      <c r="AS288" s="3">
        <v>27</v>
      </c>
      <c r="AT288" s="3">
        <v>75</v>
      </c>
      <c r="AU288" s="3">
        <v>14</v>
      </c>
      <c r="AV288" s="3">
        <v>5</v>
      </c>
      <c r="AW288" s="3">
        <v>5</v>
      </c>
      <c r="AX288" s="3"/>
      <c r="AY288" s="3"/>
      <c r="AZ288" s="3"/>
      <c r="BA288" s="3"/>
      <c r="BB288" s="3"/>
      <c r="BC288" s="3"/>
      <c r="BD288" s="3"/>
      <c r="BE288" s="3"/>
      <c r="BF288" s="3"/>
      <c r="BI288" s="1" t="s">
        <v>77</v>
      </c>
    </row>
    <row r="289" spans="1:62">
      <c r="A289" s="1" t="s">
        <v>344</v>
      </c>
      <c r="B289" s="1">
        <v>2012</v>
      </c>
      <c r="C289" s="1">
        <v>3.036</v>
      </c>
      <c r="D289" s="20">
        <v>491700</v>
      </c>
      <c r="E289" s="17">
        <v>1000000</v>
      </c>
      <c r="F289" s="1">
        <v>258</v>
      </c>
      <c r="G289" s="31">
        <v>0</v>
      </c>
      <c r="H289" s="38">
        <v>0.21960784</v>
      </c>
      <c r="I289" s="1">
        <v>93</v>
      </c>
      <c r="J289" s="1">
        <v>5</v>
      </c>
      <c r="K289" s="1">
        <v>60</v>
      </c>
      <c r="L289" s="1">
        <v>877</v>
      </c>
      <c r="M289" s="1">
        <v>96</v>
      </c>
      <c r="N289" s="1">
        <v>190</v>
      </c>
      <c r="O289" s="1">
        <v>39</v>
      </c>
      <c r="P289" s="1">
        <v>16</v>
      </c>
      <c r="Q289" s="1">
        <v>-24</v>
      </c>
      <c r="R289" s="29">
        <f t="shared" si="91"/>
        <v>-0.6</v>
      </c>
      <c r="S289" s="13">
        <f t="shared" si="92"/>
        <v>0</v>
      </c>
      <c r="T289" s="3">
        <v>70</v>
      </c>
      <c r="U289" s="31">
        <v>0</v>
      </c>
      <c r="V289" s="4">
        <v>0.22564102999999999</v>
      </c>
      <c r="W289" s="3">
        <v>27</v>
      </c>
      <c r="X289" s="3">
        <v>0</v>
      </c>
      <c r="Y289" s="3">
        <v>13</v>
      </c>
      <c r="Z289" s="3">
        <v>235</v>
      </c>
      <c r="AA289" s="3">
        <v>36</v>
      </c>
      <c r="AB289" s="3">
        <v>44</v>
      </c>
      <c r="AC289" s="3">
        <v>8</v>
      </c>
      <c r="AD289" s="3">
        <v>4</v>
      </c>
      <c r="AE289" s="3">
        <v>-12</v>
      </c>
      <c r="AF289" s="49">
        <f t="shared" si="99"/>
        <v>-0.25272800000000001</v>
      </c>
      <c r="AG289" s="13">
        <f t="shared" si="93"/>
        <v>0</v>
      </c>
      <c r="AH289" s="54">
        <v>1.77</v>
      </c>
      <c r="AI289" s="15">
        <v>-2.8702462</v>
      </c>
      <c r="AJ289" s="15">
        <v>0.25</v>
      </c>
      <c r="AK289" s="55">
        <v>-0.75545600000000002</v>
      </c>
      <c r="AL289" s="1">
        <v>258</v>
      </c>
      <c r="AM289" s="3">
        <v>70</v>
      </c>
      <c r="AN289" s="1">
        <v>0</v>
      </c>
      <c r="AO289" s="3">
        <v>27</v>
      </c>
      <c r="AP289" s="3">
        <v>0</v>
      </c>
      <c r="AQ289" s="3">
        <v>13</v>
      </c>
      <c r="AR289" s="3">
        <v>235</v>
      </c>
      <c r="AS289" s="3">
        <v>36</v>
      </c>
      <c r="AT289" s="3">
        <v>44</v>
      </c>
      <c r="AU289" s="3">
        <v>8</v>
      </c>
      <c r="AV289" s="3">
        <v>4</v>
      </c>
      <c r="AW289" s="3">
        <v>-12</v>
      </c>
      <c r="AX289" s="3"/>
      <c r="AY289" s="3"/>
      <c r="AZ289" s="3"/>
      <c r="BA289" s="3"/>
      <c r="BB289" s="3"/>
      <c r="BC289" s="3"/>
      <c r="BD289" s="3"/>
      <c r="BE289" s="3"/>
      <c r="BF289" s="3"/>
      <c r="BH289" s="1" t="s">
        <v>137</v>
      </c>
    </row>
    <row r="290" spans="1:62">
      <c r="A290" s="1" t="s">
        <v>143</v>
      </c>
      <c r="B290" s="1">
        <v>2013</v>
      </c>
      <c r="C290" s="1">
        <v>3.0910000000000002</v>
      </c>
      <c r="D290" s="20">
        <v>515100</v>
      </c>
      <c r="E290" s="17">
        <v>1000000</v>
      </c>
      <c r="F290" s="1">
        <v>255</v>
      </c>
      <c r="G290" s="31">
        <v>0</v>
      </c>
      <c r="H290" s="38">
        <v>0.21395349999999999</v>
      </c>
      <c r="I290" s="1">
        <v>67</v>
      </c>
      <c r="J290" s="1">
        <v>8</v>
      </c>
      <c r="K290" s="1">
        <v>51</v>
      </c>
      <c r="L290" s="1">
        <v>734</v>
      </c>
      <c r="M290" s="1">
        <v>59</v>
      </c>
      <c r="N290" s="1">
        <v>97</v>
      </c>
      <c r="O290" s="1">
        <v>24</v>
      </c>
      <c r="P290" s="1">
        <v>6</v>
      </c>
      <c r="Q290" s="1">
        <v>40</v>
      </c>
      <c r="R290" s="29">
        <f t="shared" si="91"/>
        <v>4.3</v>
      </c>
      <c r="S290" s="13">
        <f t="shared" si="92"/>
        <v>0</v>
      </c>
      <c r="T290" s="3">
        <v>109</v>
      </c>
      <c r="U290" s="31">
        <v>0</v>
      </c>
      <c r="V290" s="4">
        <v>0.21088435</v>
      </c>
      <c r="W290" s="3">
        <v>28</v>
      </c>
      <c r="X290" s="3">
        <v>4</v>
      </c>
      <c r="Y290" s="3">
        <v>25</v>
      </c>
      <c r="Z290" s="3">
        <v>340</v>
      </c>
      <c r="AA290" s="3">
        <v>30</v>
      </c>
      <c r="AB290" s="3">
        <v>49</v>
      </c>
      <c r="AC290" s="3">
        <v>6</v>
      </c>
      <c r="AD290" s="3">
        <v>4</v>
      </c>
      <c r="AE290" s="3">
        <v>9</v>
      </c>
      <c r="AF290" s="49">
        <f t="shared" si="99"/>
        <v>1.34063</v>
      </c>
      <c r="AG290" s="13">
        <f t="shared" si="93"/>
        <v>0</v>
      </c>
      <c r="AH290" s="54">
        <v>1.54</v>
      </c>
      <c r="AI290" s="15">
        <v>7.148085</v>
      </c>
      <c r="AJ290" s="15">
        <v>-0.05</v>
      </c>
      <c r="AK290" s="55">
        <v>2.7312599999999998</v>
      </c>
      <c r="AL290" s="1">
        <v>255</v>
      </c>
      <c r="AM290" s="3">
        <v>109</v>
      </c>
      <c r="AN290" s="1">
        <v>0</v>
      </c>
      <c r="AO290" s="3">
        <v>28</v>
      </c>
      <c r="AP290" s="3">
        <v>4</v>
      </c>
      <c r="AQ290" s="3">
        <v>25</v>
      </c>
      <c r="AR290" s="3">
        <v>340</v>
      </c>
      <c r="AS290" s="3">
        <v>30</v>
      </c>
      <c r="AT290" s="3">
        <v>49</v>
      </c>
      <c r="AU290" s="3">
        <v>6</v>
      </c>
      <c r="AV290" s="3">
        <v>4</v>
      </c>
      <c r="AW290" s="3">
        <v>9</v>
      </c>
      <c r="AX290" s="3"/>
      <c r="AY290" s="3"/>
      <c r="AZ290" s="3"/>
      <c r="BA290" s="3"/>
      <c r="BB290" s="3"/>
      <c r="BC290" s="3"/>
      <c r="BD290" s="3"/>
      <c r="BE290" s="3"/>
      <c r="BF290" s="3"/>
      <c r="BG290" s="2" t="s">
        <v>144</v>
      </c>
    </row>
    <row r="291" spans="1:62">
      <c r="A291" s="1" t="s">
        <v>321</v>
      </c>
      <c r="B291" s="1">
        <v>2014</v>
      </c>
      <c r="C291" s="1">
        <v>2.1509999999999998</v>
      </c>
      <c r="D291" s="20">
        <v>506000</v>
      </c>
      <c r="E291" s="17">
        <v>995000</v>
      </c>
      <c r="F291" s="1">
        <v>254</v>
      </c>
      <c r="G291" s="31">
        <v>45</v>
      </c>
      <c r="H291" s="38">
        <v>0.24177631999999999</v>
      </c>
      <c r="I291" s="1">
        <v>73</v>
      </c>
      <c r="J291" s="1">
        <v>11</v>
      </c>
      <c r="K291" s="1">
        <v>55</v>
      </c>
      <c r="L291" s="1">
        <v>671</v>
      </c>
      <c r="M291" s="1">
        <v>52</v>
      </c>
      <c r="N291" s="1">
        <v>171</v>
      </c>
      <c r="O291" s="1">
        <v>20</v>
      </c>
      <c r="P291" s="1">
        <v>12</v>
      </c>
      <c r="Q291" s="1">
        <v>13</v>
      </c>
      <c r="R291" s="29">
        <f t="shared" si="91"/>
        <v>2.2999999999999998</v>
      </c>
      <c r="S291" s="13">
        <f t="shared" si="92"/>
        <v>0</v>
      </c>
      <c r="T291" s="3">
        <v>106</v>
      </c>
      <c r="U291" s="31">
        <v>22</v>
      </c>
      <c r="V291" s="4">
        <v>0.25</v>
      </c>
      <c r="W291" s="3">
        <v>37</v>
      </c>
      <c r="X291" s="3">
        <v>5</v>
      </c>
      <c r="Y291" s="3">
        <v>21</v>
      </c>
      <c r="Z291" s="3">
        <v>293</v>
      </c>
      <c r="AA291" s="3">
        <v>26</v>
      </c>
      <c r="AB291" s="3">
        <v>74</v>
      </c>
      <c r="AC291" s="3">
        <v>10</v>
      </c>
      <c r="AD291" s="3">
        <v>4</v>
      </c>
      <c r="AE291" s="3">
        <v>4</v>
      </c>
      <c r="AF291" s="49">
        <f t="shared" si="99"/>
        <v>1.5464850000000001</v>
      </c>
      <c r="AG291" s="13">
        <f t="shared" si="93"/>
        <v>0</v>
      </c>
      <c r="AH291" s="54">
        <v>2.8700000999999999</v>
      </c>
      <c r="AI291" s="15">
        <v>1.6730399</v>
      </c>
      <c r="AJ291" s="15">
        <v>1.71</v>
      </c>
      <c r="AK291" s="55">
        <v>1.38297</v>
      </c>
      <c r="AL291" s="1">
        <v>254</v>
      </c>
      <c r="AM291" s="3">
        <v>106</v>
      </c>
      <c r="AN291" s="1">
        <v>22</v>
      </c>
      <c r="AO291" s="3">
        <v>37</v>
      </c>
      <c r="AP291" s="3">
        <v>5</v>
      </c>
      <c r="AQ291" s="3">
        <v>21</v>
      </c>
      <c r="AR291" s="3">
        <v>293</v>
      </c>
      <c r="AS291" s="3">
        <v>26</v>
      </c>
      <c r="AT291" s="3">
        <v>74</v>
      </c>
      <c r="AU291" s="3">
        <v>10</v>
      </c>
      <c r="AV291" s="3">
        <v>4</v>
      </c>
      <c r="AW291" s="3">
        <v>4</v>
      </c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1:62">
      <c r="A292" s="1" t="s">
        <v>251</v>
      </c>
      <c r="B292" s="1">
        <v>2014</v>
      </c>
      <c r="C292" s="1">
        <v>3.0190000000000001</v>
      </c>
      <c r="D292" s="20">
        <v>505300</v>
      </c>
      <c r="E292" s="17">
        <v>975000</v>
      </c>
      <c r="F292" s="1">
        <v>199</v>
      </c>
      <c r="G292" s="31">
        <v>20</v>
      </c>
      <c r="H292" s="38">
        <v>0.22558923</v>
      </c>
      <c r="I292" s="1">
        <v>53</v>
      </c>
      <c r="J292" s="1">
        <v>17</v>
      </c>
      <c r="K292" s="1">
        <v>63</v>
      </c>
      <c r="L292" s="1">
        <v>659</v>
      </c>
      <c r="M292" s="1">
        <v>38</v>
      </c>
      <c r="N292" s="1">
        <v>165</v>
      </c>
      <c r="O292" s="1">
        <v>21</v>
      </c>
      <c r="P292" s="1">
        <v>0</v>
      </c>
      <c r="Q292" s="1">
        <v>20</v>
      </c>
      <c r="R292" s="29">
        <f t="shared" si="91"/>
        <v>2.1</v>
      </c>
      <c r="S292" s="13">
        <f t="shared" si="92"/>
        <v>0</v>
      </c>
      <c r="T292" s="3">
        <v>55</v>
      </c>
      <c r="U292" s="31">
        <v>0</v>
      </c>
      <c r="V292" s="4">
        <v>0.23529412</v>
      </c>
      <c r="W292" s="3">
        <v>22</v>
      </c>
      <c r="X292" s="3">
        <v>6</v>
      </c>
      <c r="Y292" s="3">
        <v>19</v>
      </c>
      <c r="Z292" s="3">
        <v>190</v>
      </c>
      <c r="AA292" s="3">
        <v>14</v>
      </c>
      <c r="AB292" s="3">
        <v>37</v>
      </c>
      <c r="AC292" s="3">
        <v>6</v>
      </c>
      <c r="AD292" s="3">
        <v>0</v>
      </c>
      <c r="AE292" s="3">
        <v>1</v>
      </c>
      <c r="AF292" s="49">
        <f t="shared" si="99"/>
        <v>0.84286499999999998</v>
      </c>
      <c r="AG292" s="13">
        <f t="shared" si="93"/>
        <v>0</v>
      </c>
      <c r="AH292" s="54">
        <v>0.86</v>
      </c>
      <c r="AI292" s="15">
        <v>3.2772453000000001</v>
      </c>
      <c r="AJ292" s="15">
        <v>0.5</v>
      </c>
      <c r="AK292" s="55">
        <v>1.18573</v>
      </c>
      <c r="AL292" s="1">
        <v>199</v>
      </c>
      <c r="AM292" s="3">
        <v>55</v>
      </c>
      <c r="AN292" s="1">
        <v>0</v>
      </c>
      <c r="AO292" s="3">
        <v>22</v>
      </c>
      <c r="AP292" s="3">
        <v>6</v>
      </c>
      <c r="AQ292" s="3">
        <v>19</v>
      </c>
      <c r="AR292" s="3">
        <v>190</v>
      </c>
      <c r="AS292" s="3">
        <v>14</v>
      </c>
      <c r="AT292" s="3">
        <v>37</v>
      </c>
      <c r="AU292" s="3">
        <v>6</v>
      </c>
      <c r="AV292" s="3">
        <v>0</v>
      </c>
      <c r="AW292" s="3">
        <v>1</v>
      </c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1:62">
      <c r="A293" s="11" t="s">
        <v>114</v>
      </c>
      <c r="B293" s="11">
        <v>2011</v>
      </c>
      <c r="C293" s="11">
        <v>3.05</v>
      </c>
      <c r="D293" s="21">
        <v>443000</v>
      </c>
      <c r="E293" s="18">
        <v>967500</v>
      </c>
      <c r="F293" s="1">
        <v>307</v>
      </c>
      <c r="G293" s="61">
        <v>35</v>
      </c>
      <c r="H293" s="39">
        <v>0.25354969999999999</v>
      </c>
      <c r="I293" s="11">
        <v>124</v>
      </c>
      <c r="J293" s="11">
        <v>2</v>
      </c>
      <c r="K293" s="11">
        <v>76</v>
      </c>
      <c r="L293" s="11">
        <v>1099</v>
      </c>
      <c r="M293" s="11">
        <v>79</v>
      </c>
      <c r="N293" s="11">
        <v>128</v>
      </c>
      <c r="O293" s="11">
        <v>33</v>
      </c>
      <c r="P293" s="11">
        <v>62</v>
      </c>
      <c r="Q293" s="11">
        <v>-13</v>
      </c>
      <c r="R293" s="29">
        <f t="shared" si="91"/>
        <v>1.2</v>
      </c>
      <c r="S293" s="13">
        <f t="shared" si="92"/>
        <v>0</v>
      </c>
      <c r="T293" s="3">
        <v>118</v>
      </c>
      <c r="U293" s="31">
        <v>0</v>
      </c>
      <c r="V293" s="14">
        <v>0.25526314999999999</v>
      </c>
      <c r="W293" s="13">
        <v>50</v>
      </c>
      <c r="X293" s="13">
        <v>0</v>
      </c>
      <c r="Y293" s="13">
        <v>26</v>
      </c>
      <c r="Z293" s="13">
        <v>429</v>
      </c>
      <c r="AA293" s="13">
        <v>30</v>
      </c>
      <c r="AB293" s="13">
        <v>45</v>
      </c>
      <c r="AC293" s="13">
        <v>6</v>
      </c>
      <c r="AD293" s="13">
        <v>21</v>
      </c>
      <c r="AE293" s="13">
        <v>-1</v>
      </c>
      <c r="AF293" s="49">
        <f t="shared" si="99"/>
        <v>0.55058950000000006</v>
      </c>
      <c r="AG293" s="13">
        <f t="shared" si="93"/>
        <v>0</v>
      </c>
      <c r="AH293" s="54">
        <v>1.0900000000000001</v>
      </c>
      <c r="AI293" s="15">
        <v>1.2996795000000001</v>
      </c>
      <c r="AJ293" s="15">
        <v>0.51</v>
      </c>
      <c r="AK293" s="55">
        <v>0.59117900000000001</v>
      </c>
      <c r="AL293" s="1">
        <v>307</v>
      </c>
      <c r="AM293" s="3">
        <v>118</v>
      </c>
      <c r="AN293" s="1">
        <v>0</v>
      </c>
      <c r="AO293" s="13">
        <v>50</v>
      </c>
      <c r="AP293" s="13">
        <v>0</v>
      </c>
      <c r="AQ293" s="13">
        <v>26</v>
      </c>
      <c r="AR293" s="13">
        <v>429</v>
      </c>
      <c r="AS293" s="13">
        <v>30</v>
      </c>
      <c r="AT293" s="13">
        <v>45</v>
      </c>
      <c r="AU293" s="13">
        <v>6</v>
      </c>
      <c r="AV293" s="13">
        <v>21</v>
      </c>
      <c r="AW293" s="13">
        <v>-1</v>
      </c>
      <c r="AX293" s="13"/>
      <c r="AY293" s="13"/>
      <c r="AZ293" s="13"/>
      <c r="BA293" s="13"/>
      <c r="BB293" s="13"/>
      <c r="BC293" s="13"/>
      <c r="BD293" s="13"/>
      <c r="BE293" s="13"/>
      <c r="BF293" s="13"/>
      <c r="BG293" s="12"/>
      <c r="BH293" s="12"/>
      <c r="BI293" s="12"/>
      <c r="BJ293" s="12"/>
    </row>
    <row r="294" spans="1:62">
      <c r="A294" s="1" t="s">
        <v>561</v>
      </c>
      <c r="B294" s="1">
        <v>2018</v>
      </c>
      <c r="C294" s="1">
        <v>2.161</v>
      </c>
      <c r="D294" s="20">
        <v>550000</v>
      </c>
      <c r="E294" s="17">
        <v>960000</v>
      </c>
      <c r="F294" s="1">
        <v>228</v>
      </c>
      <c r="G294" s="31">
        <v>24</v>
      </c>
      <c r="H294" s="38">
        <v>0.22564935999999999</v>
      </c>
      <c r="I294" s="1">
        <v>76</v>
      </c>
      <c r="J294" s="1">
        <v>6</v>
      </c>
      <c r="K294" s="1">
        <v>73</v>
      </c>
      <c r="L294" s="1">
        <v>712</v>
      </c>
      <c r="M294" s="1">
        <v>80</v>
      </c>
      <c r="N294" s="1">
        <v>141</v>
      </c>
      <c r="O294" s="1">
        <v>27</v>
      </c>
      <c r="P294" s="1">
        <v>6</v>
      </c>
      <c r="Q294" s="1">
        <v>18</v>
      </c>
      <c r="R294" s="29">
        <f t="shared" si="91"/>
        <v>2</v>
      </c>
      <c r="S294" s="13">
        <f t="shared" si="92"/>
        <v>0</v>
      </c>
      <c r="T294" s="3">
        <v>74</v>
      </c>
      <c r="U294" s="31">
        <v>0</v>
      </c>
      <c r="V294" s="4">
        <v>0.17032968000000001</v>
      </c>
      <c r="W294" s="3">
        <v>19</v>
      </c>
      <c r="X294" s="3">
        <v>3</v>
      </c>
      <c r="Y294" s="3">
        <v>27</v>
      </c>
      <c r="Z294" s="3">
        <v>216</v>
      </c>
      <c r="AA294" s="3">
        <v>26</v>
      </c>
      <c r="AB294" s="3">
        <v>33</v>
      </c>
      <c r="AC294" s="3">
        <v>4</v>
      </c>
      <c r="AD294" s="3">
        <v>2</v>
      </c>
      <c r="AE294" s="3">
        <v>14</v>
      </c>
      <c r="AF294" s="49">
        <f t="shared" si="99"/>
        <v>0.65899700000000005</v>
      </c>
      <c r="AG294" s="13">
        <f t="shared" si="93"/>
        <v>0</v>
      </c>
      <c r="AH294" s="54">
        <v>1.0699999</v>
      </c>
      <c r="AI294" s="15">
        <v>2.9086699999999999</v>
      </c>
      <c r="AJ294" s="15">
        <v>0.48</v>
      </c>
      <c r="AK294" s="55">
        <v>0.83799400000000002</v>
      </c>
      <c r="AL294" s="1">
        <v>228</v>
      </c>
      <c r="AM294" s="3">
        <v>74</v>
      </c>
      <c r="AN294" s="1">
        <v>0</v>
      </c>
      <c r="AO294" s="3">
        <v>19</v>
      </c>
      <c r="AP294" s="3">
        <v>3</v>
      </c>
      <c r="AQ294" s="3">
        <v>27</v>
      </c>
      <c r="AR294" s="3">
        <v>216</v>
      </c>
      <c r="AS294" s="3">
        <v>26</v>
      </c>
      <c r="AT294" s="3">
        <v>33</v>
      </c>
      <c r="AU294" s="3">
        <v>4</v>
      </c>
      <c r="AV294" s="3">
        <v>2</v>
      </c>
      <c r="AW294" s="3">
        <v>14</v>
      </c>
      <c r="AX294" s="3"/>
      <c r="AY294" s="3"/>
      <c r="AZ294" s="3"/>
      <c r="BA294" s="3"/>
      <c r="BB294" s="3"/>
      <c r="BC294" s="3"/>
      <c r="BD294" s="3"/>
      <c r="BE294" s="3"/>
      <c r="BF294" s="3"/>
      <c r="BG294" s="2" t="s">
        <v>333</v>
      </c>
      <c r="BH294" s="1" t="s">
        <v>494</v>
      </c>
    </row>
    <row r="295" spans="1:62">
      <c r="A295" s="1" t="s">
        <v>305</v>
      </c>
      <c r="B295" s="1">
        <v>2013</v>
      </c>
      <c r="C295" s="1">
        <v>3.1709999999999998</v>
      </c>
      <c r="D295" s="20">
        <v>503500</v>
      </c>
      <c r="E295" s="17">
        <v>950000</v>
      </c>
      <c r="F295" s="1">
        <v>393</v>
      </c>
      <c r="G295" s="31">
        <v>217</v>
      </c>
      <c r="H295" s="38">
        <v>0.26990839999999999</v>
      </c>
      <c r="I295" s="1">
        <v>197</v>
      </c>
      <c r="J295" s="1">
        <v>21</v>
      </c>
      <c r="K295" s="1">
        <v>117</v>
      </c>
      <c r="L295" s="1">
        <v>1582</v>
      </c>
      <c r="M295" s="1">
        <v>134</v>
      </c>
      <c r="N295" s="1">
        <v>265</v>
      </c>
      <c r="O295" s="1">
        <v>82</v>
      </c>
      <c r="P295" s="1">
        <v>27</v>
      </c>
      <c r="Q295" s="1">
        <v>-33</v>
      </c>
      <c r="R295" s="29">
        <f t="shared" si="91"/>
        <v>0.5</v>
      </c>
      <c r="S295" s="13">
        <f t="shared" si="92"/>
        <v>0</v>
      </c>
      <c r="T295" s="3">
        <v>70</v>
      </c>
      <c r="U295" s="31">
        <v>84</v>
      </c>
      <c r="V295" s="4">
        <v>0.25641027</v>
      </c>
      <c r="W295" s="3">
        <v>10</v>
      </c>
      <c r="X295" s="3">
        <v>1</v>
      </c>
      <c r="Y295" s="3">
        <v>10</v>
      </c>
      <c r="Z295" s="3">
        <v>214</v>
      </c>
      <c r="AA295" s="3">
        <v>17</v>
      </c>
      <c r="AB295" s="3">
        <v>43</v>
      </c>
      <c r="AC295" s="3">
        <v>10</v>
      </c>
      <c r="AD295" s="3">
        <v>2</v>
      </c>
      <c r="AE295" s="3">
        <v>-4</v>
      </c>
      <c r="AF295" s="49">
        <f t="shared" si="99"/>
        <v>-6.4482249999999991E-2</v>
      </c>
      <c r="AG295" s="13">
        <f t="shared" si="93"/>
        <v>0</v>
      </c>
      <c r="AH295" s="54">
        <v>-0.73999990000000004</v>
      </c>
      <c r="AI295" s="15">
        <v>1.7365633</v>
      </c>
      <c r="AJ295" s="15">
        <v>-0.15</v>
      </c>
      <c r="AK295" s="55">
        <v>2.1035499999999999E-2</v>
      </c>
      <c r="AL295" s="1">
        <v>393</v>
      </c>
      <c r="AM295" s="3">
        <v>70</v>
      </c>
      <c r="AN295" s="1">
        <v>84</v>
      </c>
      <c r="AO295" s="3">
        <v>10</v>
      </c>
      <c r="AP295" s="3">
        <v>1</v>
      </c>
      <c r="AQ295" s="3">
        <v>10</v>
      </c>
      <c r="AR295" s="3">
        <v>214</v>
      </c>
      <c r="AS295" s="3">
        <v>17</v>
      </c>
      <c r="AT295" s="3">
        <v>43</v>
      </c>
      <c r="AU295" s="3">
        <v>10</v>
      </c>
      <c r="AV295" s="3">
        <v>2</v>
      </c>
      <c r="AW295" s="3">
        <v>-4</v>
      </c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1:62">
      <c r="A296" s="1" t="s">
        <v>361</v>
      </c>
      <c r="B296" s="1">
        <v>2013</v>
      </c>
      <c r="C296" s="1">
        <v>2.1219999999999999</v>
      </c>
      <c r="D296" s="20">
        <v>491000</v>
      </c>
      <c r="E296" s="17">
        <v>950000</v>
      </c>
      <c r="F296" s="1">
        <v>255</v>
      </c>
      <c r="G296" s="31">
        <v>83</v>
      </c>
      <c r="H296" s="38">
        <v>0.26806834000000002</v>
      </c>
      <c r="I296" s="1">
        <v>91</v>
      </c>
      <c r="J296" s="1">
        <v>16</v>
      </c>
      <c r="K296" s="1">
        <v>93</v>
      </c>
      <c r="L296" s="1">
        <v>820</v>
      </c>
      <c r="M296" s="1">
        <v>48</v>
      </c>
      <c r="N296" s="1">
        <v>189</v>
      </c>
      <c r="O296" s="1">
        <v>36</v>
      </c>
      <c r="P296" s="1">
        <v>8</v>
      </c>
      <c r="Q296" s="1">
        <v>-31</v>
      </c>
      <c r="R296" s="29">
        <f t="shared" si="91"/>
        <v>-2.1</v>
      </c>
      <c r="S296" s="13">
        <f t="shared" si="92"/>
        <v>0</v>
      </c>
      <c r="T296" s="3">
        <v>64</v>
      </c>
      <c r="U296" s="31">
        <v>19</v>
      </c>
      <c r="V296" s="4">
        <v>0.22748815</v>
      </c>
      <c r="W296" s="3">
        <v>19</v>
      </c>
      <c r="X296" s="3">
        <v>3</v>
      </c>
      <c r="Y296" s="3">
        <v>24</v>
      </c>
      <c r="Z296" s="3">
        <v>227</v>
      </c>
      <c r="AA296" s="3">
        <v>13</v>
      </c>
      <c r="AB296" s="3">
        <v>66</v>
      </c>
      <c r="AC296" s="3">
        <v>4</v>
      </c>
      <c r="AD296" s="3">
        <v>2</v>
      </c>
      <c r="AE296" s="3">
        <v>-4</v>
      </c>
      <c r="AF296" s="49">
        <f t="shared" si="99"/>
        <v>-0.68016555000000001</v>
      </c>
      <c r="AG296" s="13">
        <f t="shared" si="93"/>
        <v>0</v>
      </c>
      <c r="AH296" s="54">
        <v>-2.52</v>
      </c>
      <c r="AI296" s="15">
        <v>-1.6284430999999999</v>
      </c>
      <c r="AJ296" s="15">
        <v>-0.76</v>
      </c>
      <c r="AK296" s="55">
        <v>-0.60033110000000001</v>
      </c>
      <c r="AL296" s="1">
        <v>255</v>
      </c>
      <c r="AM296" s="3">
        <v>64</v>
      </c>
      <c r="AN296" s="1">
        <v>19</v>
      </c>
      <c r="AO296" s="3">
        <v>19</v>
      </c>
      <c r="AP296" s="3">
        <v>3</v>
      </c>
      <c r="AQ296" s="3">
        <v>24</v>
      </c>
      <c r="AR296" s="3">
        <v>227</v>
      </c>
      <c r="AS296" s="3">
        <v>13</v>
      </c>
      <c r="AT296" s="3">
        <v>66</v>
      </c>
      <c r="AU296" s="3">
        <v>4</v>
      </c>
      <c r="AV296" s="3">
        <v>2</v>
      </c>
      <c r="AW296" s="3">
        <v>-4</v>
      </c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1:62">
      <c r="A297" s="1" t="s">
        <v>623</v>
      </c>
      <c r="B297" s="1">
        <v>2017</v>
      </c>
      <c r="C297" s="1">
        <v>3.0569999999999999</v>
      </c>
      <c r="D297" s="20">
        <v>573500</v>
      </c>
      <c r="E297" s="17">
        <v>950000</v>
      </c>
      <c r="F297" s="1">
        <v>273</v>
      </c>
      <c r="G297" s="31">
        <v>152</v>
      </c>
      <c r="H297" s="38">
        <v>0.26403641999999999</v>
      </c>
      <c r="I297" s="1">
        <v>61</v>
      </c>
      <c r="J297" s="1">
        <v>9</v>
      </c>
      <c r="K297" s="1">
        <v>75</v>
      </c>
      <c r="L297" s="1">
        <v>755</v>
      </c>
      <c r="M297" s="1">
        <v>79</v>
      </c>
      <c r="N297" s="1">
        <v>92</v>
      </c>
      <c r="O297" s="1">
        <v>42</v>
      </c>
      <c r="P297" s="1">
        <v>4</v>
      </c>
      <c r="Q297" s="1">
        <v>-10</v>
      </c>
      <c r="R297" s="29">
        <f t="shared" si="91"/>
        <v>1.6</v>
      </c>
      <c r="S297" s="13">
        <f t="shared" si="92"/>
        <v>0</v>
      </c>
      <c r="T297" s="3">
        <v>73</v>
      </c>
      <c r="U297" s="31">
        <v>0</v>
      </c>
      <c r="V297" s="4">
        <v>0.28799999999999998</v>
      </c>
      <c r="W297" s="3">
        <v>18</v>
      </c>
      <c r="X297" s="3">
        <v>5</v>
      </c>
      <c r="Y297" s="3">
        <v>22</v>
      </c>
      <c r="Z297" s="3">
        <v>151</v>
      </c>
      <c r="AA297" s="3">
        <v>20</v>
      </c>
      <c r="AB297" s="3">
        <v>18</v>
      </c>
      <c r="AC297" s="3">
        <v>8</v>
      </c>
      <c r="AD297" s="3">
        <v>0</v>
      </c>
      <c r="AE297" s="3">
        <v>-7</v>
      </c>
      <c r="AF297" s="49">
        <f t="shared" si="99"/>
        <v>0.57565599999999995</v>
      </c>
      <c r="AG297" s="13">
        <f t="shared" si="93"/>
        <v>0</v>
      </c>
      <c r="AH297" s="54">
        <v>1.43</v>
      </c>
      <c r="AI297" s="15">
        <v>1.7018070000000001</v>
      </c>
      <c r="AJ297" s="15">
        <v>0.37</v>
      </c>
      <c r="AK297" s="55">
        <v>0.78131200000000001</v>
      </c>
      <c r="AL297" s="1">
        <v>273</v>
      </c>
      <c r="AM297" s="3">
        <v>73</v>
      </c>
      <c r="AN297" s="1">
        <v>0</v>
      </c>
      <c r="AO297" s="3">
        <v>18</v>
      </c>
      <c r="AP297" s="3">
        <v>5</v>
      </c>
      <c r="AQ297" s="3">
        <v>22</v>
      </c>
      <c r="AR297" s="3">
        <v>151</v>
      </c>
      <c r="AS297" s="3">
        <v>20</v>
      </c>
      <c r="AT297" s="3">
        <v>18</v>
      </c>
      <c r="AU297" s="3">
        <v>8</v>
      </c>
      <c r="AV297" s="3">
        <v>0</v>
      </c>
      <c r="AW297" s="3">
        <v>-7</v>
      </c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1:62">
      <c r="A298" s="1" t="s">
        <v>540</v>
      </c>
      <c r="B298" s="1">
        <v>2017</v>
      </c>
      <c r="C298" s="1">
        <v>2.1339999999999999</v>
      </c>
      <c r="D298" s="20">
        <v>549500</v>
      </c>
      <c r="E298" s="17">
        <v>950000</v>
      </c>
      <c r="F298" s="1">
        <v>306</v>
      </c>
      <c r="G298" s="31">
        <v>18</v>
      </c>
      <c r="H298" s="38">
        <v>0.23735408</v>
      </c>
      <c r="I298" s="1">
        <v>69</v>
      </c>
      <c r="J298" s="1">
        <v>11</v>
      </c>
      <c r="K298" s="1">
        <v>55</v>
      </c>
      <c r="L298" s="1">
        <v>583</v>
      </c>
      <c r="M298" s="1">
        <v>57</v>
      </c>
      <c r="N298" s="1">
        <v>109</v>
      </c>
      <c r="O298" s="1">
        <v>28</v>
      </c>
      <c r="P298" s="1">
        <v>4</v>
      </c>
      <c r="Q298" s="1">
        <v>-2</v>
      </c>
      <c r="R298" s="29">
        <f t="shared" si="91"/>
        <v>0.3</v>
      </c>
      <c r="S298" s="13">
        <f t="shared" si="92"/>
        <v>0</v>
      </c>
      <c r="T298" s="3">
        <v>119</v>
      </c>
      <c r="U298" s="31">
        <v>0</v>
      </c>
      <c r="V298" s="4">
        <v>0.22564102999999999</v>
      </c>
      <c r="W298" s="3">
        <v>28</v>
      </c>
      <c r="X298" s="3">
        <v>3</v>
      </c>
      <c r="Y298" s="3">
        <v>18</v>
      </c>
      <c r="Z298" s="3">
        <v>237</v>
      </c>
      <c r="AA298" s="3">
        <v>34</v>
      </c>
      <c r="AB298" s="3">
        <v>44</v>
      </c>
      <c r="AC298" s="3">
        <v>12</v>
      </c>
      <c r="AD298" s="3">
        <v>0</v>
      </c>
      <c r="AE298" s="3">
        <v>0</v>
      </c>
      <c r="AF298" s="49">
        <f t="shared" si="99"/>
        <v>0.35261165999999999</v>
      </c>
      <c r="AG298" s="13">
        <f t="shared" si="93"/>
        <v>0</v>
      </c>
      <c r="AH298" s="54">
        <v>-0.3</v>
      </c>
      <c r="AI298" s="15">
        <v>0.93785346000000003</v>
      </c>
      <c r="AJ298" s="15">
        <v>0.28000000000000003</v>
      </c>
      <c r="AK298" s="55">
        <v>0.42522332000000002</v>
      </c>
      <c r="AL298" s="1">
        <v>306</v>
      </c>
      <c r="AM298" s="3">
        <v>119</v>
      </c>
      <c r="AN298" s="1">
        <v>0</v>
      </c>
      <c r="AO298" s="3">
        <v>28</v>
      </c>
      <c r="AP298" s="3">
        <v>3</v>
      </c>
      <c r="AQ298" s="3">
        <v>18</v>
      </c>
      <c r="AR298" s="3">
        <v>237</v>
      </c>
      <c r="AS298" s="3">
        <v>34</v>
      </c>
      <c r="AT298" s="3">
        <v>44</v>
      </c>
      <c r="AU298" s="3">
        <v>12</v>
      </c>
      <c r="AV298" s="3">
        <v>0</v>
      </c>
      <c r="AW298" s="3">
        <v>0</v>
      </c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1:62">
      <c r="A299" s="1" t="s">
        <v>161</v>
      </c>
      <c r="B299" s="1">
        <v>2013</v>
      </c>
      <c r="C299" s="1">
        <v>2.1379999999999999</v>
      </c>
      <c r="D299" s="20">
        <v>496500</v>
      </c>
      <c r="E299" s="17">
        <v>950000</v>
      </c>
      <c r="F299" s="1">
        <v>191</v>
      </c>
      <c r="G299" s="31">
        <v>125</v>
      </c>
      <c r="H299" s="38">
        <v>0.22828282</v>
      </c>
      <c r="I299" s="1">
        <v>56</v>
      </c>
      <c r="J299" s="1">
        <v>9</v>
      </c>
      <c r="K299" s="1">
        <v>52</v>
      </c>
      <c r="L299" s="1">
        <v>564</v>
      </c>
      <c r="M299" s="1">
        <v>58</v>
      </c>
      <c r="N299" s="1">
        <v>124</v>
      </c>
      <c r="O299" s="1">
        <v>26</v>
      </c>
      <c r="P299" s="1">
        <v>0</v>
      </c>
      <c r="Q299" s="1">
        <v>0</v>
      </c>
      <c r="R299" s="29">
        <f t="shared" si="91"/>
        <v>1.6</v>
      </c>
      <c r="S299" s="13">
        <f t="shared" si="92"/>
        <v>0</v>
      </c>
      <c r="T299" s="3">
        <v>100</v>
      </c>
      <c r="U299" s="31">
        <v>0</v>
      </c>
      <c r="V299" s="4">
        <v>0.24909746999999999</v>
      </c>
      <c r="W299" s="3">
        <v>38</v>
      </c>
      <c r="X299" s="3">
        <v>7</v>
      </c>
      <c r="Y299" s="3">
        <v>32</v>
      </c>
      <c r="Z299" s="3">
        <v>311</v>
      </c>
      <c r="AA299" s="3">
        <v>30</v>
      </c>
      <c r="AB299" s="3">
        <v>65</v>
      </c>
      <c r="AC299" s="3">
        <v>15</v>
      </c>
      <c r="AD299" s="3">
        <v>0</v>
      </c>
      <c r="AE299" s="3">
        <v>-2</v>
      </c>
      <c r="AF299" s="49">
        <f t="shared" si="99"/>
        <v>1.573895</v>
      </c>
      <c r="AG299" s="13">
        <f t="shared" si="93"/>
        <v>0</v>
      </c>
      <c r="AH299" s="54">
        <v>1.07</v>
      </c>
      <c r="AI299" s="15">
        <v>2.1527799999999999</v>
      </c>
      <c r="AJ299" s="15">
        <v>1.5</v>
      </c>
      <c r="AK299" s="55">
        <v>1.6477900000000001</v>
      </c>
      <c r="AL299" s="1">
        <v>191</v>
      </c>
      <c r="AM299" s="3">
        <v>100</v>
      </c>
      <c r="AN299" s="1">
        <v>0</v>
      </c>
      <c r="AO299" s="3">
        <v>38</v>
      </c>
      <c r="AP299" s="3">
        <v>7</v>
      </c>
      <c r="AQ299" s="3">
        <v>32</v>
      </c>
      <c r="AR299" s="3">
        <v>311</v>
      </c>
      <c r="AS299" s="3">
        <v>30</v>
      </c>
      <c r="AT299" s="3">
        <v>65</v>
      </c>
      <c r="AU299" s="3">
        <v>15</v>
      </c>
      <c r="AV299" s="3">
        <v>0</v>
      </c>
      <c r="AW299" s="3">
        <v>-2</v>
      </c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1:62">
      <c r="A300" s="1" t="s">
        <v>628</v>
      </c>
      <c r="B300" s="1">
        <v>2018</v>
      </c>
      <c r="C300" s="1">
        <v>2.1509999999999998</v>
      </c>
      <c r="D300" s="20">
        <v>600000</v>
      </c>
      <c r="E300" s="17">
        <v>950000</v>
      </c>
      <c r="F300" s="1">
        <v>213</v>
      </c>
      <c r="G300" s="31">
        <v>40</v>
      </c>
      <c r="H300" s="38">
        <v>0.22262773999999999</v>
      </c>
      <c r="I300" s="1">
        <v>63</v>
      </c>
      <c r="J300" s="1">
        <v>23</v>
      </c>
      <c r="K300" s="1">
        <v>65</v>
      </c>
      <c r="L300" s="1">
        <v>622</v>
      </c>
      <c r="M300" s="1">
        <v>56</v>
      </c>
      <c r="N300" s="1">
        <v>174</v>
      </c>
      <c r="O300" s="1">
        <v>29</v>
      </c>
      <c r="P300" s="1">
        <v>0</v>
      </c>
      <c r="Q300" s="1">
        <v>5</v>
      </c>
      <c r="R300" s="29">
        <f t="shared" si="91"/>
        <v>2.5</v>
      </c>
      <c r="S300" s="13">
        <f t="shared" si="92"/>
        <v>0</v>
      </c>
      <c r="T300" s="3">
        <v>52</v>
      </c>
      <c r="U300" s="31">
        <v>0</v>
      </c>
      <c r="V300" s="4">
        <v>0.29285714000000002</v>
      </c>
      <c r="W300" s="3">
        <v>15</v>
      </c>
      <c r="X300" s="3">
        <v>4</v>
      </c>
      <c r="Y300" s="3">
        <v>16</v>
      </c>
      <c r="Z300" s="3">
        <v>156</v>
      </c>
      <c r="AA300" s="3">
        <v>12</v>
      </c>
      <c r="AB300" s="3">
        <v>32</v>
      </c>
      <c r="AC300" s="3">
        <v>10</v>
      </c>
      <c r="AD300" s="3">
        <v>0</v>
      </c>
      <c r="AE300" s="3">
        <v>-5</v>
      </c>
      <c r="AF300" s="49">
        <f t="shared" si="99"/>
        <v>0.66083199999999997</v>
      </c>
      <c r="AG300" s="13">
        <f t="shared" si="93"/>
        <v>0</v>
      </c>
      <c r="AH300" s="54">
        <v>2.74</v>
      </c>
      <c r="AI300" s="15">
        <v>2.3418640000000002</v>
      </c>
      <c r="AJ300" s="15">
        <v>0.82</v>
      </c>
      <c r="AK300" s="55">
        <v>0.501664</v>
      </c>
      <c r="AL300" s="1">
        <v>213</v>
      </c>
      <c r="AM300" s="3">
        <v>52</v>
      </c>
      <c r="AN300" s="1">
        <v>0</v>
      </c>
      <c r="AO300" s="3">
        <v>15</v>
      </c>
      <c r="AP300" s="3">
        <v>4</v>
      </c>
      <c r="AQ300" s="3">
        <v>16</v>
      </c>
      <c r="AR300" s="3">
        <v>156</v>
      </c>
      <c r="AS300" s="3">
        <v>12</v>
      </c>
      <c r="AT300" s="3">
        <v>32</v>
      </c>
      <c r="AU300" s="3">
        <v>10</v>
      </c>
      <c r="AV300" s="3">
        <v>0</v>
      </c>
      <c r="AW300" s="3">
        <v>-5</v>
      </c>
      <c r="AX300" s="3"/>
      <c r="AY300" s="3"/>
      <c r="AZ300" s="3"/>
      <c r="BA300" s="3"/>
      <c r="BB300" s="3"/>
      <c r="BC300" s="3"/>
      <c r="BD300" s="3"/>
      <c r="BE300" s="3"/>
      <c r="BF300" s="3"/>
      <c r="BI300" s="1" t="s">
        <v>629</v>
      </c>
    </row>
    <row r="301" spans="1:62">
      <c r="A301" s="1" t="s">
        <v>397</v>
      </c>
      <c r="B301" s="1">
        <v>2013</v>
      </c>
      <c r="C301" s="1">
        <v>2.1480000000000001</v>
      </c>
      <c r="D301" s="20">
        <v>510000</v>
      </c>
      <c r="E301" s="17">
        <v>950000</v>
      </c>
      <c r="F301" s="1">
        <v>192</v>
      </c>
      <c r="G301" s="31">
        <v>28</v>
      </c>
      <c r="H301" s="38">
        <v>0.20037807999999999</v>
      </c>
      <c r="I301" s="1">
        <v>61</v>
      </c>
      <c r="J301" s="1">
        <v>22</v>
      </c>
      <c r="K301" s="1">
        <v>53</v>
      </c>
      <c r="L301" s="1">
        <v>592</v>
      </c>
      <c r="M301" s="1">
        <v>47</v>
      </c>
      <c r="N301" s="1">
        <v>201</v>
      </c>
      <c r="O301" s="1">
        <v>23</v>
      </c>
      <c r="P301" s="1">
        <v>2</v>
      </c>
      <c r="Q301" s="1">
        <v>18</v>
      </c>
      <c r="R301" s="29">
        <f t="shared" si="91"/>
        <v>2.5</v>
      </c>
      <c r="S301" s="13">
        <f t="shared" si="92"/>
        <v>0</v>
      </c>
      <c r="T301" s="3">
        <v>84</v>
      </c>
      <c r="U301" s="31">
        <v>28</v>
      </c>
      <c r="V301" s="4">
        <v>0.1953125</v>
      </c>
      <c r="W301" s="3">
        <v>24</v>
      </c>
      <c r="X301" s="3">
        <v>10</v>
      </c>
      <c r="Y301" s="3">
        <v>24</v>
      </c>
      <c r="Z301" s="3">
        <v>275</v>
      </c>
      <c r="AA301" s="3">
        <v>14</v>
      </c>
      <c r="AB301" s="3">
        <v>94</v>
      </c>
      <c r="AC301" s="3">
        <v>11</v>
      </c>
      <c r="AD301" s="3">
        <v>0</v>
      </c>
      <c r="AE301" s="3">
        <v>1</v>
      </c>
      <c r="AF301" s="49">
        <f t="shared" si="99"/>
        <v>9.5478499999999994E-2</v>
      </c>
      <c r="AG301" s="13">
        <f t="shared" si="93"/>
        <v>0</v>
      </c>
      <c r="AH301" s="54">
        <v>1.64</v>
      </c>
      <c r="AI301" s="15">
        <v>3.4577040000000001</v>
      </c>
      <c r="AJ301" s="15">
        <v>-0.11</v>
      </c>
      <c r="AK301" s="55">
        <v>0.30095699999999997</v>
      </c>
      <c r="AL301" s="1">
        <v>192</v>
      </c>
      <c r="AM301" s="3">
        <v>84</v>
      </c>
      <c r="AN301" s="1">
        <v>28</v>
      </c>
      <c r="AO301" s="3">
        <v>24</v>
      </c>
      <c r="AP301" s="3">
        <v>10</v>
      </c>
      <c r="AQ301" s="3">
        <v>24</v>
      </c>
      <c r="AR301" s="3">
        <v>275</v>
      </c>
      <c r="AS301" s="3">
        <v>14</v>
      </c>
      <c r="AT301" s="3">
        <v>94</v>
      </c>
      <c r="AU301" s="3">
        <v>11</v>
      </c>
      <c r="AV301" s="3">
        <v>0</v>
      </c>
      <c r="AW301" s="3">
        <v>1</v>
      </c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1:62">
      <c r="A302" s="1" t="s">
        <v>418</v>
      </c>
      <c r="B302" s="1">
        <v>2016</v>
      </c>
      <c r="C302" s="1">
        <v>3.0009999999999999</v>
      </c>
      <c r="D302" s="20">
        <v>516900</v>
      </c>
      <c r="E302" s="17">
        <v>937500</v>
      </c>
      <c r="F302" s="1">
        <v>198</v>
      </c>
      <c r="G302" s="31">
        <v>51</v>
      </c>
      <c r="H302" s="38">
        <v>0.21157685000000001</v>
      </c>
      <c r="I302" s="1">
        <v>58</v>
      </c>
      <c r="J302" s="1">
        <v>12</v>
      </c>
      <c r="K302" s="1">
        <v>61</v>
      </c>
      <c r="L302" s="1">
        <v>555</v>
      </c>
      <c r="M302" s="1">
        <v>46</v>
      </c>
      <c r="N302" s="1">
        <v>152</v>
      </c>
      <c r="O302" s="1">
        <v>20</v>
      </c>
      <c r="P302" s="1">
        <v>5</v>
      </c>
      <c r="Q302" s="1">
        <v>-11</v>
      </c>
      <c r="R302" s="29">
        <f t="shared" si="91"/>
        <v>-0.5</v>
      </c>
      <c r="S302" s="13">
        <f t="shared" si="92"/>
        <v>0</v>
      </c>
      <c r="T302" s="3">
        <v>56</v>
      </c>
      <c r="U302" s="31">
        <v>51</v>
      </c>
      <c r="V302" s="4">
        <v>0.28378379999999997</v>
      </c>
      <c r="W302" s="3">
        <v>21</v>
      </c>
      <c r="X302" s="3">
        <v>6</v>
      </c>
      <c r="Y302" s="3">
        <v>28</v>
      </c>
      <c r="Z302" s="3">
        <v>166</v>
      </c>
      <c r="AA302" s="3">
        <v>16</v>
      </c>
      <c r="AB302" s="3">
        <v>44</v>
      </c>
      <c r="AC302" s="3">
        <v>5</v>
      </c>
      <c r="AD302" s="3">
        <v>4</v>
      </c>
      <c r="AE302" s="3">
        <v>0</v>
      </c>
      <c r="AF302" s="49">
        <f t="shared" si="99"/>
        <v>1.1335364999999999</v>
      </c>
      <c r="AG302" s="13">
        <f t="shared" si="93"/>
        <v>0</v>
      </c>
      <c r="AH302" s="54">
        <v>-0.13000004000000001</v>
      </c>
      <c r="AI302" s="15">
        <v>-0.85986799999999997</v>
      </c>
      <c r="AJ302" s="15">
        <v>1.29</v>
      </c>
      <c r="AK302" s="55">
        <v>0.97707299999999997</v>
      </c>
      <c r="AL302" s="1">
        <v>198</v>
      </c>
      <c r="AM302" s="3">
        <v>56</v>
      </c>
      <c r="AN302" s="1">
        <v>51</v>
      </c>
      <c r="AO302" s="3">
        <v>21</v>
      </c>
      <c r="AP302" s="3">
        <v>6</v>
      </c>
      <c r="AQ302" s="3">
        <v>28</v>
      </c>
      <c r="AR302" s="3">
        <v>166</v>
      </c>
      <c r="AS302" s="3">
        <v>16</v>
      </c>
      <c r="AT302" s="3">
        <v>44</v>
      </c>
      <c r="AU302" s="3">
        <v>5</v>
      </c>
      <c r="AV302" s="3">
        <v>4</v>
      </c>
      <c r="AW302" s="3">
        <v>0</v>
      </c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1:62">
      <c r="A303" s="11" t="s">
        <v>52</v>
      </c>
      <c r="B303" s="11">
        <v>2011</v>
      </c>
      <c r="C303" s="11">
        <v>3.0960000000000001</v>
      </c>
      <c r="D303" s="21">
        <v>560000</v>
      </c>
      <c r="E303" s="18">
        <v>930000</v>
      </c>
      <c r="F303" s="1">
        <v>362</v>
      </c>
      <c r="G303" s="61">
        <v>0</v>
      </c>
      <c r="H303" s="39">
        <v>0.24261603000000001</v>
      </c>
      <c r="I303" s="11">
        <v>116</v>
      </c>
      <c r="J303" s="11">
        <v>6</v>
      </c>
      <c r="K303" s="11">
        <v>92</v>
      </c>
      <c r="L303" s="11">
        <v>1032</v>
      </c>
      <c r="M303" s="11">
        <v>61</v>
      </c>
      <c r="N303" s="11">
        <v>137</v>
      </c>
      <c r="O303" s="11">
        <v>43</v>
      </c>
      <c r="P303" s="11">
        <v>14</v>
      </c>
      <c r="Q303" s="11">
        <v>6</v>
      </c>
      <c r="R303" s="29">
        <f t="shared" si="91"/>
        <v>1</v>
      </c>
      <c r="S303" s="13">
        <f t="shared" si="92"/>
        <v>0</v>
      </c>
      <c r="T303" s="3">
        <v>99</v>
      </c>
      <c r="U303" s="61">
        <v>0</v>
      </c>
      <c r="V303" s="14">
        <v>0.24908425000000001</v>
      </c>
      <c r="W303" s="13">
        <v>39</v>
      </c>
      <c r="X303" s="13">
        <v>1</v>
      </c>
      <c r="Y303" s="13">
        <v>30</v>
      </c>
      <c r="Z303" s="13">
        <v>300</v>
      </c>
      <c r="AA303" s="13">
        <v>18</v>
      </c>
      <c r="AB303" s="13">
        <v>41</v>
      </c>
      <c r="AC303" s="13">
        <v>14</v>
      </c>
      <c r="AD303" s="13">
        <v>3</v>
      </c>
      <c r="AE303" s="13">
        <v>-9</v>
      </c>
      <c r="AF303" s="49">
        <f t="shared" si="99"/>
        <v>-0.38456950000000001</v>
      </c>
      <c r="AG303" s="13">
        <f t="shared" si="93"/>
        <v>0</v>
      </c>
      <c r="AH303" s="54">
        <v>1.28</v>
      </c>
      <c r="AI303" s="15">
        <v>0.63761365000000003</v>
      </c>
      <c r="AJ303" s="15">
        <v>-0.56999999999999995</v>
      </c>
      <c r="AK303" s="55">
        <v>-0.19913900000000001</v>
      </c>
      <c r="AL303" s="1">
        <v>362</v>
      </c>
      <c r="AM303" s="3">
        <v>99</v>
      </c>
      <c r="AN303" s="11">
        <v>0</v>
      </c>
      <c r="AO303" s="13">
        <v>39</v>
      </c>
      <c r="AP303" s="13">
        <v>1</v>
      </c>
      <c r="AQ303" s="13">
        <v>30</v>
      </c>
      <c r="AR303" s="13">
        <v>300</v>
      </c>
      <c r="AS303" s="13">
        <v>18</v>
      </c>
      <c r="AT303" s="13">
        <v>41</v>
      </c>
      <c r="AU303" s="13">
        <v>14</v>
      </c>
      <c r="AV303" s="13">
        <v>3</v>
      </c>
      <c r="AW303" s="13">
        <v>-9</v>
      </c>
      <c r="AX303" s="13"/>
      <c r="AY303" s="13"/>
      <c r="AZ303" s="13"/>
      <c r="BA303" s="13"/>
      <c r="BB303" s="13"/>
      <c r="BC303" s="13"/>
      <c r="BD303" s="13"/>
      <c r="BE303" s="13"/>
      <c r="BF303" s="13"/>
      <c r="BG303" s="12"/>
      <c r="BH303" s="12"/>
      <c r="BI303" s="12"/>
      <c r="BJ303" s="12"/>
    </row>
    <row r="304" spans="1:62">
      <c r="A304" s="1" t="s">
        <v>202</v>
      </c>
      <c r="B304" s="1">
        <v>2012</v>
      </c>
      <c r="C304" s="1">
        <v>2.1480000000000001</v>
      </c>
      <c r="D304" s="20">
        <v>495200</v>
      </c>
      <c r="E304" s="17">
        <v>930000</v>
      </c>
      <c r="F304" s="1">
        <v>319</v>
      </c>
      <c r="G304" s="31">
        <v>0</v>
      </c>
      <c r="H304" s="38">
        <v>0.224</v>
      </c>
      <c r="I304" s="1">
        <v>110</v>
      </c>
      <c r="J304" s="1">
        <v>17</v>
      </c>
      <c r="K304" s="1">
        <v>85</v>
      </c>
      <c r="L304" s="1">
        <v>1109</v>
      </c>
      <c r="M304" s="1">
        <v>95</v>
      </c>
      <c r="N304" s="1">
        <v>219</v>
      </c>
      <c r="O304" s="1">
        <v>62</v>
      </c>
      <c r="P304" s="1">
        <v>4</v>
      </c>
      <c r="Q304" s="1">
        <v>-1</v>
      </c>
      <c r="R304" s="29">
        <f t="shared" si="91"/>
        <v>0.2</v>
      </c>
      <c r="S304" s="13">
        <f t="shared" si="92"/>
        <v>0</v>
      </c>
      <c r="T304" s="3">
        <v>90</v>
      </c>
      <c r="U304" s="31">
        <v>0</v>
      </c>
      <c r="V304" s="4">
        <v>0.21886792999999999</v>
      </c>
      <c r="W304" s="3">
        <v>26</v>
      </c>
      <c r="X304" s="3">
        <v>4</v>
      </c>
      <c r="Y304" s="3">
        <v>28</v>
      </c>
      <c r="Z304" s="3">
        <v>303</v>
      </c>
      <c r="AA304" s="3">
        <v>36</v>
      </c>
      <c r="AB304" s="3">
        <v>55</v>
      </c>
      <c r="AC304" s="3">
        <v>20</v>
      </c>
      <c r="AD304" s="3">
        <v>0</v>
      </c>
      <c r="AE304" s="3">
        <v>4</v>
      </c>
      <c r="AF304" s="49">
        <f t="shared" si="99"/>
        <v>0.73056499999999991</v>
      </c>
      <c r="AG304" s="13">
        <f t="shared" si="93"/>
        <v>0</v>
      </c>
      <c r="AH304" s="54">
        <v>0.85999994999999996</v>
      </c>
      <c r="AI304" s="15">
        <v>-0.43472855999999999</v>
      </c>
      <c r="AJ304" s="15">
        <v>0.39</v>
      </c>
      <c r="AK304" s="55">
        <v>1.0711299999999999</v>
      </c>
      <c r="AL304" s="1">
        <v>319</v>
      </c>
      <c r="AM304" s="3">
        <v>90</v>
      </c>
      <c r="AN304" s="1">
        <v>0</v>
      </c>
      <c r="AO304" s="3">
        <v>26</v>
      </c>
      <c r="AP304" s="3">
        <v>4</v>
      </c>
      <c r="AQ304" s="3">
        <v>28</v>
      </c>
      <c r="AR304" s="3">
        <v>303</v>
      </c>
      <c r="AS304" s="3">
        <v>36</v>
      </c>
      <c r="AT304" s="3">
        <v>55</v>
      </c>
      <c r="AU304" s="3">
        <v>20</v>
      </c>
      <c r="AV304" s="3">
        <v>0</v>
      </c>
      <c r="AW304" s="3">
        <v>4</v>
      </c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1:62">
      <c r="A305" s="1" t="s">
        <v>179</v>
      </c>
      <c r="B305" s="1">
        <v>2013</v>
      </c>
      <c r="C305" s="1">
        <v>3.028</v>
      </c>
      <c r="D305" s="20">
        <v>520500</v>
      </c>
      <c r="E305" s="17">
        <v>930000</v>
      </c>
      <c r="F305" s="1">
        <v>311</v>
      </c>
      <c r="G305" s="31">
        <v>19</v>
      </c>
      <c r="H305" s="38">
        <v>0.21780822</v>
      </c>
      <c r="I305" s="1">
        <v>79</v>
      </c>
      <c r="J305" s="1">
        <v>12</v>
      </c>
      <c r="K305" s="1">
        <v>69</v>
      </c>
      <c r="L305" s="1">
        <v>806</v>
      </c>
      <c r="M305" s="1">
        <v>54</v>
      </c>
      <c r="N305" s="1">
        <v>211</v>
      </c>
      <c r="O305" s="1">
        <v>24</v>
      </c>
      <c r="P305" s="1">
        <v>46</v>
      </c>
      <c r="Q305" s="1">
        <v>10</v>
      </c>
      <c r="R305" s="29">
        <f t="shared" si="91"/>
        <v>1.4</v>
      </c>
      <c r="S305" s="13">
        <f t="shared" si="92"/>
        <v>0</v>
      </c>
      <c r="T305" s="3">
        <v>111</v>
      </c>
      <c r="U305" s="31">
        <v>0</v>
      </c>
      <c r="V305" s="4">
        <v>0.20866141999999999</v>
      </c>
      <c r="W305" s="3">
        <v>27</v>
      </c>
      <c r="X305" s="3">
        <v>2</v>
      </c>
      <c r="Y305" s="3">
        <v>19</v>
      </c>
      <c r="Z305" s="3">
        <v>275</v>
      </c>
      <c r="AA305" s="3">
        <v>16</v>
      </c>
      <c r="AB305" s="3">
        <v>67</v>
      </c>
      <c r="AC305" s="3">
        <v>7</v>
      </c>
      <c r="AD305" s="3">
        <v>22</v>
      </c>
      <c r="AE305" s="3">
        <v>9</v>
      </c>
      <c r="AF305" s="49">
        <f t="shared" si="99"/>
        <v>0.39012050569000001</v>
      </c>
      <c r="AG305" s="13">
        <f t="shared" si="93"/>
        <v>0</v>
      </c>
      <c r="AH305" s="54">
        <v>1.99</v>
      </c>
      <c r="AI305" s="15">
        <v>0.83286106999999998</v>
      </c>
      <c r="AJ305" s="15">
        <v>0.78</v>
      </c>
      <c r="AK305" s="55">
        <v>2.4101138000000001E-4</v>
      </c>
      <c r="AL305" s="1">
        <v>311</v>
      </c>
      <c r="AM305" s="3">
        <v>111</v>
      </c>
      <c r="AN305" s="1">
        <v>0</v>
      </c>
      <c r="AO305" s="3">
        <v>27</v>
      </c>
      <c r="AP305" s="3">
        <v>2</v>
      </c>
      <c r="AQ305" s="3">
        <v>19</v>
      </c>
      <c r="AR305" s="3">
        <v>275</v>
      </c>
      <c r="AS305" s="3">
        <v>16</v>
      </c>
      <c r="AT305" s="3">
        <v>67</v>
      </c>
      <c r="AU305" s="3">
        <v>7</v>
      </c>
      <c r="AV305" s="3">
        <v>22</v>
      </c>
      <c r="AW305" s="3">
        <v>9</v>
      </c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1:62">
      <c r="A306" s="1" t="s">
        <v>142</v>
      </c>
      <c r="B306" s="1">
        <v>2012</v>
      </c>
      <c r="C306" s="1">
        <v>3.0710000000000002</v>
      </c>
      <c r="D306" s="20">
        <v>525000</v>
      </c>
      <c r="E306" s="17">
        <v>925000</v>
      </c>
      <c r="F306" s="1">
        <v>225</v>
      </c>
      <c r="G306" s="31">
        <v>215</v>
      </c>
      <c r="H306" s="38">
        <v>0.27256944999999999</v>
      </c>
      <c r="I306" s="1">
        <v>72</v>
      </c>
      <c r="J306" s="1">
        <v>5</v>
      </c>
      <c r="K306" s="1">
        <v>57</v>
      </c>
      <c r="L306" s="1">
        <v>619</v>
      </c>
      <c r="M306" s="1">
        <v>25</v>
      </c>
      <c r="N306" s="1">
        <v>82</v>
      </c>
      <c r="O306" s="1">
        <v>27</v>
      </c>
      <c r="P306" s="1">
        <v>10</v>
      </c>
      <c r="Q306" s="1">
        <v>-14</v>
      </c>
      <c r="R306" s="29">
        <f t="shared" si="91"/>
        <v>0.4</v>
      </c>
      <c r="S306" s="13">
        <f t="shared" si="92"/>
        <v>0</v>
      </c>
      <c r="T306" s="3">
        <v>112</v>
      </c>
      <c r="U306" s="31">
        <v>0</v>
      </c>
      <c r="V306" s="4">
        <v>0.26959245999999998</v>
      </c>
      <c r="W306" s="3">
        <v>30</v>
      </c>
      <c r="X306" s="3">
        <v>5</v>
      </c>
      <c r="Y306" s="3">
        <v>34</v>
      </c>
      <c r="Z306" s="3">
        <v>344</v>
      </c>
      <c r="AA306" s="3">
        <v>13</v>
      </c>
      <c r="AB306" s="3">
        <v>44</v>
      </c>
      <c r="AC306" s="3">
        <v>13</v>
      </c>
      <c r="AD306" s="3">
        <v>5</v>
      </c>
      <c r="AE306" s="3">
        <v>-5</v>
      </c>
      <c r="AF306" s="49">
        <f t="shared" si="99"/>
        <v>0.80231750000000002</v>
      </c>
      <c r="AG306" s="13">
        <f t="shared" si="93"/>
        <v>0</v>
      </c>
      <c r="AH306" s="54">
        <v>0.68</v>
      </c>
      <c r="AI306" s="15">
        <v>0.17970876</v>
      </c>
      <c r="AJ306" s="15">
        <v>0.97</v>
      </c>
      <c r="AK306" s="55">
        <v>0.63463499999999995</v>
      </c>
      <c r="AL306" s="1">
        <v>225</v>
      </c>
      <c r="AM306" s="3">
        <v>112</v>
      </c>
      <c r="AN306" s="1">
        <v>0</v>
      </c>
      <c r="AO306" s="3">
        <v>30</v>
      </c>
      <c r="AP306" s="3">
        <v>5</v>
      </c>
      <c r="AQ306" s="3">
        <v>34</v>
      </c>
      <c r="AR306" s="3">
        <v>344</v>
      </c>
      <c r="AS306" s="3">
        <v>13</v>
      </c>
      <c r="AT306" s="3">
        <v>44</v>
      </c>
      <c r="AU306" s="3">
        <v>13</v>
      </c>
      <c r="AV306" s="3">
        <v>5</v>
      </c>
      <c r="AW306" s="3">
        <v>-5</v>
      </c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1:62">
      <c r="A307" s="1" t="s">
        <v>686</v>
      </c>
      <c r="B307" s="1">
        <v>2018</v>
      </c>
      <c r="C307" s="1">
        <v>2.1640000000000001</v>
      </c>
      <c r="D307" s="20">
        <v>563500</v>
      </c>
      <c r="E307" s="17">
        <v>910000</v>
      </c>
      <c r="F307" s="1">
        <v>191</v>
      </c>
      <c r="G307" s="31">
        <v>150</v>
      </c>
      <c r="H307" s="38">
        <v>0.25594149999999999</v>
      </c>
      <c r="I307" s="1">
        <v>85</v>
      </c>
      <c r="J307" s="1">
        <v>8</v>
      </c>
      <c r="K307" s="1">
        <v>54</v>
      </c>
      <c r="L307" s="1">
        <v>597</v>
      </c>
      <c r="M307" s="1">
        <v>46</v>
      </c>
      <c r="N307" s="1">
        <v>154</v>
      </c>
      <c r="O307" s="1">
        <v>27</v>
      </c>
      <c r="P307" s="1">
        <v>10</v>
      </c>
      <c r="Q307" s="1">
        <v>-17</v>
      </c>
      <c r="R307" s="29">
        <f t="shared" si="91"/>
        <v>0.8</v>
      </c>
      <c r="S307" s="13">
        <f t="shared" si="92"/>
        <v>0</v>
      </c>
      <c r="T307" s="3">
        <v>82</v>
      </c>
      <c r="U307" s="31">
        <v>11</v>
      </c>
      <c r="V307" s="4">
        <v>0.22916666999999999</v>
      </c>
      <c r="W307" s="3">
        <v>28</v>
      </c>
      <c r="X307" s="3">
        <v>3</v>
      </c>
      <c r="Y307" s="3">
        <v>18</v>
      </c>
      <c r="Z307" s="3">
        <v>207</v>
      </c>
      <c r="AA307" s="3">
        <v>15</v>
      </c>
      <c r="AB307" s="3">
        <v>57</v>
      </c>
      <c r="AC307" s="3">
        <v>10</v>
      </c>
      <c r="AD307" s="3">
        <v>6</v>
      </c>
      <c r="AE307" s="3">
        <v>-1</v>
      </c>
      <c r="AF307" s="49">
        <f t="shared" si="99"/>
        <v>-0.13721</v>
      </c>
      <c r="AG307" s="13">
        <f t="shared" si="93"/>
        <v>0</v>
      </c>
      <c r="AH307" s="54">
        <v>0.64</v>
      </c>
      <c r="AI307" s="15">
        <v>1.04817</v>
      </c>
      <c r="AJ307" s="15">
        <v>-0.03</v>
      </c>
      <c r="AK307" s="55">
        <v>-0.24442</v>
      </c>
      <c r="AL307" s="1">
        <v>191</v>
      </c>
      <c r="AM307" s="3">
        <v>82</v>
      </c>
      <c r="AN307" s="1">
        <v>11</v>
      </c>
      <c r="AO307" s="3">
        <v>28</v>
      </c>
      <c r="AP307" s="3">
        <v>3</v>
      </c>
      <c r="AQ307" s="3">
        <v>18</v>
      </c>
      <c r="AR307" s="3">
        <v>207</v>
      </c>
      <c r="AS307" s="3">
        <v>15</v>
      </c>
      <c r="AT307" s="3">
        <v>57</v>
      </c>
      <c r="AU307" s="3">
        <v>10</v>
      </c>
      <c r="AV307" s="3">
        <v>6</v>
      </c>
      <c r="AW307" s="3">
        <v>-1</v>
      </c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1:62">
      <c r="A308" s="31" t="s">
        <v>528</v>
      </c>
      <c r="B308" s="1">
        <v>2018</v>
      </c>
      <c r="C308" s="1">
        <v>3.0830000000000002</v>
      </c>
      <c r="D308" s="20">
        <v>569600</v>
      </c>
      <c r="E308" s="17">
        <v>910000</v>
      </c>
      <c r="F308" s="1">
        <v>409</v>
      </c>
      <c r="G308" s="31">
        <v>0</v>
      </c>
      <c r="H308" s="38">
        <v>0.24827585999999999</v>
      </c>
      <c r="I308" s="1">
        <v>84</v>
      </c>
      <c r="J308" s="1">
        <v>10</v>
      </c>
      <c r="K308" s="1">
        <v>57</v>
      </c>
      <c r="L308" s="1">
        <v>860</v>
      </c>
      <c r="M308" s="1">
        <v>106</v>
      </c>
      <c r="N308" s="1">
        <v>169</v>
      </c>
      <c r="O308" s="1">
        <v>32</v>
      </c>
      <c r="P308" s="1">
        <v>6</v>
      </c>
      <c r="Q308" s="1">
        <v>-7</v>
      </c>
      <c r="R308" s="29">
        <f t="shared" si="91"/>
        <v>2.7</v>
      </c>
      <c r="S308" s="13">
        <f t="shared" si="92"/>
        <v>0</v>
      </c>
      <c r="T308" s="3">
        <v>114</v>
      </c>
      <c r="U308" s="31">
        <v>0</v>
      </c>
      <c r="V308" s="4">
        <v>0.22099447</v>
      </c>
      <c r="W308" s="3">
        <v>15</v>
      </c>
      <c r="X308" s="3">
        <v>3</v>
      </c>
      <c r="Y308" s="3">
        <v>15</v>
      </c>
      <c r="Z308" s="3">
        <v>208</v>
      </c>
      <c r="AA308" s="3">
        <v>20</v>
      </c>
      <c r="AB308" s="3">
        <v>37</v>
      </c>
      <c r="AC308" s="3">
        <v>6</v>
      </c>
      <c r="AD308" s="3">
        <v>3</v>
      </c>
      <c r="AE308" s="3">
        <v>0</v>
      </c>
      <c r="AF308" s="49">
        <f t="shared" si="99"/>
        <v>0.2199845</v>
      </c>
      <c r="AG308" s="13">
        <f t="shared" si="93"/>
        <v>0</v>
      </c>
      <c r="AH308" s="54">
        <v>2.3999999000000001</v>
      </c>
      <c r="AI308" s="15">
        <v>3.0895144999999999</v>
      </c>
      <c r="AJ308" s="15">
        <v>0.06</v>
      </c>
      <c r="AK308" s="55">
        <v>0.379969</v>
      </c>
      <c r="AL308" s="1">
        <v>409</v>
      </c>
      <c r="AM308" s="3">
        <v>114</v>
      </c>
      <c r="AN308" s="1">
        <v>0</v>
      </c>
      <c r="AO308" s="3">
        <v>15</v>
      </c>
      <c r="AP308" s="3">
        <v>3</v>
      </c>
      <c r="AQ308" s="3">
        <v>15</v>
      </c>
      <c r="AR308" s="3">
        <v>208</v>
      </c>
      <c r="AS308" s="3">
        <v>20</v>
      </c>
      <c r="AT308" s="3">
        <v>37</v>
      </c>
      <c r="AU308" s="3">
        <v>6</v>
      </c>
      <c r="AV308" s="3">
        <v>3</v>
      </c>
      <c r="AW308" s="3">
        <v>0</v>
      </c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1:62">
      <c r="A309" s="1" t="s">
        <v>419</v>
      </c>
      <c r="B309" s="1">
        <v>2017</v>
      </c>
      <c r="C309" s="1">
        <v>3.1139999999999999</v>
      </c>
      <c r="D309" s="20">
        <v>545000</v>
      </c>
      <c r="E309" s="17">
        <v>905000</v>
      </c>
      <c r="F309" s="1">
        <v>231</v>
      </c>
      <c r="G309" s="31">
        <v>156</v>
      </c>
      <c r="H309" s="38">
        <v>0.22510822</v>
      </c>
      <c r="I309" s="1">
        <v>70</v>
      </c>
      <c r="J309" s="1">
        <v>20</v>
      </c>
      <c r="K309" s="1">
        <v>83</v>
      </c>
      <c r="L309" s="1">
        <v>741</v>
      </c>
      <c r="M309" s="1">
        <v>33</v>
      </c>
      <c r="N309" s="1">
        <v>142</v>
      </c>
      <c r="O309" s="1">
        <v>42</v>
      </c>
      <c r="P309" s="1">
        <v>2</v>
      </c>
      <c r="Q309" s="1">
        <v>6</v>
      </c>
      <c r="R309" s="29">
        <f t="shared" si="91"/>
        <v>1.3</v>
      </c>
      <c r="S309" s="13">
        <f t="shared" si="92"/>
        <v>0</v>
      </c>
      <c r="T309" s="3">
        <v>57</v>
      </c>
      <c r="U309" s="31">
        <v>46</v>
      </c>
      <c r="V309" s="4">
        <v>0.20134228000000001</v>
      </c>
      <c r="W309" s="3">
        <v>14</v>
      </c>
      <c r="X309" s="3">
        <v>3</v>
      </c>
      <c r="Y309" s="3">
        <v>10</v>
      </c>
      <c r="Z309" s="3">
        <v>161</v>
      </c>
      <c r="AA309" s="3">
        <v>9</v>
      </c>
      <c r="AB309" s="3">
        <v>26</v>
      </c>
      <c r="AC309" s="3">
        <v>11</v>
      </c>
      <c r="AD309" s="3">
        <v>0</v>
      </c>
      <c r="AE309" s="3">
        <v>3</v>
      </c>
      <c r="AF309" s="49">
        <f t="shared" si="99"/>
        <v>3.3466750000000003E-2</v>
      </c>
      <c r="AG309" s="13">
        <f t="shared" si="93"/>
        <v>0</v>
      </c>
      <c r="AH309" s="54">
        <v>1.71</v>
      </c>
      <c r="AI309" s="15">
        <v>0.92115957000000004</v>
      </c>
      <c r="AJ309" s="15">
        <v>0.02</v>
      </c>
      <c r="AK309" s="55">
        <v>4.6933500000000003E-2</v>
      </c>
      <c r="AL309" s="1">
        <v>231</v>
      </c>
      <c r="AM309" s="3">
        <v>57</v>
      </c>
      <c r="AN309" s="1">
        <v>46</v>
      </c>
      <c r="AO309" s="3">
        <v>14</v>
      </c>
      <c r="AP309" s="3">
        <v>3</v>
      </c>
      <c r="AQ309" s="3">
        <v>10</v>
      </c>
      <c r="AR309" s="3">
        <v>161</v>
      </c>
      <c r="AS309" s="3">
        <v>9</v>
      </c>
      <c r="AT309" s="3">
        <v>26</v>
      </c>
      <c r="AU309" s="3">
        <v>11</v>
      </c>
      <c r="AV309" s="3">
        <v>0</v>
      </c>
      <c r="AW309" s="3">
        <v>3</v>
      </c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1:62">
      <c r="A310" s="1" t="s">
        <v>86</v>
      </c>
      <c r="B310" s="1">
        <v>2014</v>
      </c>
      <c r="C310" s="1">
        <v>3.0049999999999999</v>
      </c>
      <c r="D310" s="20">
        <v>502000</v>
      </c>
      <c r="E310" s="17">
        <v>900000</v>
      </c>
      <c r="F310" s="1">
        <v>317</v>
      </c>
      <c r="G310" s="31">
        <v>33</v>
      </c>
      <c r="H310" s="38">
        <v>0.28050053000000003</v>
      </c>
      <c r="I310" s="1">
        <v>89</v>
      </c>
      <c r="J310" s="1">
        <v>8</v>
      </c>
      <c r="K310" s="1">
        <v>106</v>
      </c>
      <c r="L310" s="1">
        <v>1020</v>
      </c>
      <c r="M310" s="1">
        <v>44</v>
      </c>
      <c r="N310" s="1">
        <v>135</v>
      </c>
      <c r="O310" s="1">
        <v>58</v>
      </c>
      <c r="P310" s="1">
        <v>7</v>
      </c>
      <c r="Q310" s="1">
        <v>-29</v>
      </c>
      <c r="R310" s="29">
        <f t="shared" si="91"/>
        <v>-3.3</v>
      </c>
      <c r="S310" s="13">
        <f t="shared" si="92"/>
        <v>0</v>
      </c>
      <c r="T310" s="3">
        <v>69</v>
      </c>
      <c r="U310" s="31">
        <v>33</v>
      </c>
      <c r="V310" s="4">
        <v>0.25490197999999997</v>
      </c>
      <c r="W310" s="3">
        <v>10</v>
      </c>
      <c r="X310" s="3">
        <v>0</v>
      </c>
      <c r="Y310" s="3">
        <v>16</v>
      </c>
      <c r="Z310" s="3">
        <v>165</v>
      </c>
      <c r="AA310" s="3">
        <v>9</v>
      </c>
      <c r="AB310" s="3">
        <v>27</v>
      </c>
      <c r="AC310" s="3">
        <v>10</v>
      </c>
      <c r="AD310" s="3">
        <v>0</v>
      </c>
      <c r="AE310" s="3">
        <v>-6</v>
      </c>
      <c r="AF310" s="49">
        <f t="shared" si="99"/>
        <v>-0.88726349999999998</v>
      </c>
      <c r="AG310" s="13">
        <f t="shared" si="93"/>
        <v>0</v>
      </c>
      <c r="AH310" s="54">
        <v>-3.04</v>
      </c>
      <c r="AI310" s="15">
        <v>-3.484855</v>
      </c>
      <c r="AJ310" s="15">
        <v>-0.63</v>
      </c>
      <c r="AK310" s="55">
        <v>-1.1445270000000001</v>
      </c>
      <c r="AL310" s="1">
        <v>317</v>
      </c>
      <c r="AM310" s="3">
        <v>69</v>
      </c>
      <c r="AN310" s="1">
        <v>33</v>
      </c>
      <c r="AO310" s="3">
        <v>10</v>
      </c>
      <c r="AP310" s="3">
        <v>0</v>
      </c>
      <c r="AQ310" s="3">
        <v>16</v>
      </c>
      <c r="AR310" s="3">
        <v>165</v>
      </c>
      <c r="AS310" s="3">
        <v>9</v>
      </c>
      <c r="AT310" s="3">
        <v>27</v>
      </c>
      <c r="AU310" s="3">
        <v>10</v>
      </c>
      <c r="AV310" s="3">
        <v>0</v>
      </c>
      <c r="AW310" s="3">
        <v>-6</v>
      </c>
      <c r="AX310" s="3"/>
      <c r="AY310" s="3"/>
      <c r="AZ310" s="3"/>
      <c r="BA310" s="3"/>
      <c r="BB310" s="3"/>
      <c r="BC310" s="3"/>
      <c r="BD310" s="3"/>
      <c r="BE310" s="3"/>
      <c r="BF310" s="3"/>
      <c r="BI310" s="1" t="s">
        <v>78</v>
      </c>
    </row>
    <row r="311" spans="1:62">
      <c r="A311" s="1" t="s">
        <v>160</v>
      </c>
      <c r="B311" s="1">
        <v>2012</v>
      </c>
      <c r="C311" s="1">
        <v>3.0009999999999999</v>
      </c>
      <c r="D311" s="20">
        <v>482000</v>
      </c>
      <c r="E311" s="17">
        <v>900000</v>
      </c>
      <c r="F311" s="1">
        <v>294</v>
      </c>
      <c r="G311" s="31">
        <v>68</v>
      </c>
      <c r="H311" s="38">
        <v>0.25855514000000002</v>
      </c>
      <c r="I311" s="1">
        <v>96</v>
      </c>
      <c r="J311" s="1">
        <v>7</v>
      </c>
      <c r="K311" s="1">
        <v>50</v>
      </c>
      <c r="L311" s="1">
        <v>894</v>
      </c>
      <c r="M311" s="1">
        <v>73</v>
      </c>
      <c r="N311" s="1">
        <v>125</v>
      </c>
      <c r="O311" s="1">
        <v>21</v>
      </c>
      <c r="P311" s="1">
        <v>11</v>
      </c>
      <c r="Q311" s="1">
        <v>10</v>
      </c>
      <c r="R311" s="29">
        <f t="shared" si="91"/>
        <v>0.7</v>
      </c>
      <c r="S311" s="13">
        <f t="shared" si="92"/>
        <v>0</v>
      </c>
      <c r="T311" s="3">
        <v>86</v>
      </c>
      <c r="U311" s="31">
        <v>45</v>
      </c>
      <c r="V311" s="4">
        <v>0.26222223</v>
      </c>
      <c r="W311" s="3">
        <v>29</v>
      </c>
      <c r="X311" s="3">
        <v>3</v>
      </c>
      <c r="Y311" s="3">
        <v>12</v>
      </c>
      <c r="Z311" s="3">
        <v>251</v>
      </c>
      <c r="AA311" s="3">
        <v>16</v>
      </c>
      <c r="AB311" s="3">
        <v>39</v>
      </c>
      <c r="AC311" s="3">
        <v>9</v>
      </c>
      <c r="AD311" s="3">
        <v>4</v>
      </c>
      <c r="AE311" s="3">
        <v>-6</v>
      </c>
      <c r="AF311" s="49">
        <f t="shared" si="99"/>
        <v>-0.12743099999999999</v>
      </c>
      <c r="AG311" s="13">
        <f t="shared" si="93"/>
        <v>0</v>
      </c>
      <c r="AH311" s="54">
        <v>1.37</v>
      </c>
      <c r="AI311" s="15">
        <v>7.0010050000000002E-3</v>
      </c>
      <c r="AJ311" s="15">
        <v>-0.37</v>
      </c>
      <c r="AK311" s="55">
        <v>0.115138</v>
      </c>
      <c r="AL311" s="1">
        <v>294</v>
      </c>
      <c r="AM311" s="3">
        <v>86</v>
      </c>
      <c r="AN311" s="1">
        <v>45</v>
      </c>
      <c r="AO311" s="3">
        <v>29</v>
      </c>
      <c r="AP311" s="3">
        <v>3</v>
      </c>
      <c r="AQ311" s="3">
        <v>12</v>
      </c>
      <c r="AR311" s="3">
        <v>251</v>
      </c>
      <c r="AS311" s="3">
        <v>16</v>
      </c>
      <c r="AT311" s="3">
        <v>39</v>
      </c>
      <c r="AU311" s="3">
        <v>9</v>
      </c>
      <c r="AV311" s="3">
        <v>4</v>
      </c>
      <c r="AW311" s="3">
        <v>-6</v>
      </c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62">
      <c r="A312" s="1" t="s">
        <v>48</v>
      </c>
      <c r="B312" s="1">
        <v>2015</v>
      </c>
      <c r="C312" s="1">
        <v>3.0489999999999999</v>
      </c>
      <c r="D312" s="20">
        <v>520000</v>
      </c>
      <c r="E312" s="17">
        <v>900000</v>
      </c>
      <c r="F312" s="1">
        <v>277</v>
      </c>
      <c r="G312" s="31">
        <v>0</v>
      </c>
      <c r="H312" s="38">
        <v>0.24190801000000001</v>
      </c>
      <c r="I312" s="1">
        <v>68</v>
      </c>
      <c r="J312" s="1">
        <v>4</v>
      </c>
      <c r="K312" s="1">
        <v>38</v>
      </c>
      <c r="L312" s="1">
        <v>650</v>
      </c>
      <c r="M312" s="1">
        <v>40</v>
      </c>
      <c r="N312" s="1">
        <v>143</v>
      </c>
      <c r="O312" s="1">
        <v>14</v>
      </c>
      <c r="P312" s="1">
        <v>25</v>
      </c>
      <c r="Q312" s="1">
        <v>2</v>
      </c>
      <c r="R312" s="29">
        <f t="shared" si="91"/>
        <v>1</v>
      </c>
      <c r="S312" s="13">
        <f t="shared" si="92"/>
        <v>0</v>
      </c>
      <c r="T312" s="3">
        <v>109</v>
      </c>
      <c r="U312" s="31">
        <v>0</v>
      </c>
      <c r="V312" s="4">
        <v>0.25543477999999997</v>
      </c>
      <c r="W312" s="3">
        <v>25</v>
      </c>
      <c r="X312" s="3">
        <v>2</v>
      </c>
      <c r="Y312" s="3">
        <v>15</v>
      </c>
      <c r="Z312" s="3">
        <v>203</v>
      </c>
      <c r="AA312" s="3">
        <v>11</v>
      </c>
      <c r="AB312" s="3">
        <v>46</v>
      </c>
      <c r="AC312" s="3">
        <v>5</v>
      </c>
      <c r="AD312" s="3">
        <v>10</v>
      </c>
      <c r="AE312" s="3">
        <v>3</v>
      </c>
      <c r="AF312" s="49">
        <f t="shared" si="99"/>
        <v>0.61359149999999996</v>
      </c>
      <c r="AG312" s="13">
        <f t="shared" si="93"/>
        <v>0</v>
      </c>
      <c r="AH312" s="54">
        <v>1.67</v>
      </c>
      <c r="AI312" s="15">
        <v>0.40707070000000001</v>
      </c>
      <c r="AJ312" s="15">
        <v>0.73</v>
      </c>
      <c r="AK312" s="55">
        <v>0.49718299999999999</v>
      </c>
      <c r="AL312" s="1">
        <v>277</v>
      </c>
      <c r="AM312" s="3">
        <v>109</v>
      </c>
      <c r="AN312" s="1">
        <v>0</v>
      </c>
      <c r="AO312" s="3">
        <v>25</v>
      </c>
      <c r="AP312" s="3">
        <v>2</v>
      </c>
      <c r="AQ312" s="3">
        <v>15</v>
      </c>
      <c r="AR312" s="3">
        <v>203</v>
      </c>
      <c r="AS312" s="3">
        <v>11</v>
      </c>
      <c r="AT312" s="3">
        <v>46</v>
      </c>
      <c r="AU312" s="3">
        <v>5</v>
      </c>
      <c r="AV312" s="3">
        <v>10</v>
      </c>
      <c r="AW312" s="3">
        <v>3</v>
      </c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1:62">
      <c r="A313" s="11" t="s">
        <v>62</v>
      </c>
      <c r="B313" s="11">
        <v>2011</v>
      </c>
      <c r="C313" s="11">
        <v>2.149</v>
      </c>
      <c r="D313" s="21">
        <v>423000</v>
      </c>
      <c r="E313" s="18">
        <v>900000</v>
      </c>
      <c r="F313" s="11">
        <v>287</v>
      </c>
      <c r="G313" s="61">
        <v>0</v>
      </c>
      <c r="H313" s="39">
        <v>0.24048443</v>
      </c>
      <c r="I313" s="11">
        <v>75</v>
      </c>
      <c r="J313" s="11">
        <v>16</v>
      </c>
      <c r="K313" s="11">
        <v>58</v>
      </c>
      <c r="L313" s="11">
        <v>626</v>
      </c>
      <c r="M313" s="11">
        <v>29</v>
      </c>
      <c r="N313" s="11">
        <v>87</v>
      </c>
      <c r="O313" s="11">
        <v>15</v>
      </c>
      <c r="P313" s="11">
        <v>6</v>
      </c>
      <c r="Q313" s="11">
        <v>22</v>
      </c>
      <c r="R313" s="29">
        <f t="shared" si="91"/>
        <v>1.8</v>
      </c>
      <c r="S313" s="13">
        <f t="shared" si="92"/>
        <v>0</v>
      </c>
      <c r="T313" s="13">
        <v>112</v>
      </c>
      <c r="U313" s="61">
        <v>0</v>
      </c>
      <c r="V313" s="14">
        <v>0.24513619</v>
      </c>
      <c r="W313" s="13">
        <v>35</v>
      </c>
      <c r="X313" s="13">
        <v>7</v>
      </c>
      <c r="Y313" s="13">
        <v>28</v>
      </c>
      <c r="Z313" s="13">
        <v>281</v>
      </c>
      <c r="AA313" s="13">
        <v>14</v>
      </c>
      <c r="AB313" s="13">
        <v>32</v>
      </c>
      <c r="AC313" s="13">
        <v>8</v>
      </c>
      <c r="AD313" s="13">
        <v>2</v>
      </c>
      <c r="AE313" s="13">
        <v>3</v>
      </c>
      <c r="AF313" s="49">
        <f t="shared" si="99"/>
        <v>0.44964550000000003</v>
      </c>
      <c r="AG313" s="13">
        <f t="shared" si="93"/>
        <v>0</v>
      </c>
      <c r="AH313" s="54">
        <v>2.27</v>
      </c>
      <c r="AI313" s="15">
        <v>1.4130358000000001</v>
      </c>
      <c r="AJ313" s="15">
        <v>0.56000000000000005</v>
      </c>
      <c r="AK313" s="55">
        <v>0.33929100000000001</v>
      </c>
      <c r="AL313" s="11">
        <v>287</v>
      </c>
      <c r="AM313" s="13">
        <v>112</v>
      </c>
      <c r="AN313" s="1">
        <v>0</v>
      </c>
      <c r="AO313" s="3">
        <v>35</v>
      </c>
      <c r="AP313" s="3">
        <v>7</v>
      </c>
      <c r="AQ313" s="3">
        <v>28</v>
      </c>
      <c r="AR313" s="3">
        <v>281</v>
      </c>
      <c r="AS313" s="3">
        <v>14</v>
      </c>
      <c r="AT313" s="3">
        <v>32</v>
      </c>
      <c r="AU313" s="3">
        <v>8</v>
      </c>
      <c r="AV313" s="3">
        <v>2</v>
      </c>
      <c r="AW313" s="3">
        <v>3</v>
      </c>
      <c r="AX313" s="3"/>
      <c r="AY313" s="3"/>
      <c r="AZ313" s="3"/>
      <c r="BA313" s="3"/>
      <c r="BB313" s="3"/>
      <c r="BC313" s="3"/>
      <c r="BD313" s="3"/>
      <c r="BE313" s="3"/>
      <c r="BF313" s="3"/>
      <c r="BG313" s="12"/>
      <c r="BH313" s="12"/>
      <c r="BI313" s="12"/>
      <c r="BJ313" s="12"/>
    </row>
    <row r="314" spans="1:62">
      <c r="A314" s="1" t="s">
        <v>622</v>
      </c>
      <c r="B314" s="1">
        <v>2017</v>
      </c>
      <c r="C314" s="1">
        <v>3.0030000000000001</v>
      </c>
      <c r="D314" s="20">
        <v>555000</v>
      </c>
      <c r="E314" s="17">
        <v>900000</v>
      </c>
      <c r="F314" s="1">
        <v>383</v>
      </c>
      <c r="G314" s="31">
        <v>0</v>
      </c>
      <c r="H314" s="38">
        <v>0.23366159</v>
      </c>
      <c r="I314" s="1">
        <v>118</v>
      </c>
      <c r="J314" s="1">
        <v>15</v>
      </c>
      <c r="K314" s="1">
        <v>98</v>
      </c>
      <c r="L314" s="1">
        <v>1278</v>
      </c>
      <c r="M314" s="1">
        <v>137</v>
      </c>
      <c r="N314" s="1">
        <v>255</v>
      </c>
      <c r="O314" s="1">
        <v>48</v>
      </c>
      <c r="P314" s="1">
        <v>22</v>
      </c>
      <c r="Q314" s="1">
        <v>-7</v>
      </c>
      <c r="R314" s="29">
        <f t="shared" si="91"/>
        <v>0.1</v>
      </c>
      <c r="S314" s="13">
        <f t="shared" si="92"/>
        <v>0</v>
      </c>
      <c r="T314" s="3">
        <v>89</v>
      </c>
      <c r="U314" s="31">
        <v>0</v>
      </c>
      <c r="V314" s="4">
        <v>0.21505377000000001</v>
      </c>
      <c r="W314" s="3">
        <v>15</v>
      </c>
      <c r="X314" s="3">
        <v>2</v>
      </c>
      <c r="Y314" s="3">
        <v>17</v>
      </c>
      <c r="Z314" s="3">
        <v>215</v>
      </c>
      <c r="AA314" s="3">
        <v>27</v>
      </c>
      <c r="AB314" s="3">
        <v>48</v>
      </c>
      <c r="AC314" s="3">
        <v>9</v>
      </c>
      <c r="AD314" s="3">
        <v>3</v>
      </c>
      <c r="AE314" s="3">
        <v>-8</v>
      </c>
      <c r="AF314" s="49">
        <f t="shared" si="99"/>
        <v>-0.75699450000000001</v>
      </c>
      <c r="AG314" s="13">
        <f t="shared" si="93"/>
        <v>0</v>
      </c>
      <c r="AH314" s="54">
        <v>0.39000002</v>
      </c>
      <c r="AI314" s="15">
        <v>-0.15458009</v>
      </c>
      <c r="AJ314" s="15">
        <v>-1.01</v>
      </c>
      <c r="AK314" s="55">
        <v>-0.50398900000000002</v>
      </c>
      <c r="AL314" s="1">
        <v>383</v>
      </c>
      <c r="AM314" s="3">
        <v>89</v>
      </c>
      <c r="AN314" s="1">
        <v>0</v>
      </c>
      <c r="AO314" s="3">
        <v>15</v>
      </c>
      <c r="AP314" s="3">
        <v>2</v>
      </c>
      <c r="AQ314" s="3">
        <v>17</v>
      </c>
      <c r="AR314" s="3">
        <v>215</v>
      </c>
      <c r="AS314" s="3">
        <v>27</v>
      </c>
      <c r="AT314" s="3">
        <v>48</v>
      </c>
      <c r="AU314" s="3">
        <v>9</v>
      </c>
      <c r="AV314" s="3">
        <v>3</v>
      </c>
      <c r="AW314" s="3">
        <v>-8</v>
      </c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1:62">
      <c r="A315" s="1" t="s">
        <v>320</v>
      </c>
      <c r="B315" s="1">
        <v>2015</v>
      </c>
      <c r="C315" s="1">
        <v>3.0179999999999998</v>
      </c>
      <c r="D315" s="20">
        <v>518200</v>
      </c>
      <c r="E315" s="17">
        <v>900000</v>
      </c>
      <c r="F315" s="1">
        <v>277</v>
      </c>
      <c r="G315" s="31">
        <v>15</v>
      </c>
      <c r="H315" s="38">
        <v>0.2279534</v>
      </c>
      <c r="I315" s="1">
        <v>58</v>
      </c>
      <c r="J315" s="1">
        <v>24</v>
      </c>
      <c r="K315" s="1">
        <v>91</v>
      </c>
      <c r="L315" s="1">
        <v>649</v>
      </c>
      <c r="M315" s="1">
        <v>40</v>
      </c>
      <c r="N315" s="1">
        <v>178</v>
      </c>
      <c r="O315" s="1">
        <v>32</v>
      </c>
      <c r="P315" s="1">
        <v>3</v>
      </c>
      <c r="Q315" s="1">
        <v>-16</v>
      </c>
      <c r="R315" s="29">
        <f t="shared" si="91"/>
        <v>-1.8</v>
      </c>
      <c r="S315" s="13">
        <f t="shared" si="92"/>
        <v>0</v>
      </c>
      <c r="T315" s="3">
        <v>97</v>
      </c>
      <c r="U315" s="31">
        <v>15</v>
      </c>
      <c r="V315" s="4">
        <v>0.20320854999999999</v>
      </c>
      <c r="W315" s="3">
        <v>14</v>
      </c>
      <c r="X315" s="3">
        <v>6</v>
      </c>
      <c r="Y315" s="3">
        <v>27</v>
      </c>
      <c r="Z315" s="3">
        <v>200</v>
      </c>
      <c r="AA315" s="3">
        <v>11</v>
      </c>
      <c r="AB315" s="3">
        <v>45</v>
      </c>
      <c r="AC315" s="3">
        <v>12</v>
      </c>
      <c r="AD315" s="3">
        <v>0</v>
      </c>
      <c r="AE315" s="3">
        <v>-5</v>
      </c>
      <c r="AF315" s="49">
        <f t="shared" si="99"/>
        <v>-1.0972090000000001</v>
      </c>
      <c r="AG315" s="13">
        <f t="shared" si="93"/>
        <v>0</v>
      </c>
      <c r="AH315" s="54">
        <v>-2.2599999999999998</v>
      </c>
      <c r="AI315" s="15">
        <v>-1.2426881999999999</v>
      </c>
      <c r="AJ315" s="15">
        <v>-1.31</v>
      </c>
      <c r="AK315" s="55">
        <v>-0.88441800000000004</v>
      </c>
      <c r="AL315" s="1">
        <v>277</v>
      </c>
      <c r="AM315" s="3">
        <v>97</v>
      </c>
      <c r="AN315" s="1">
        <v>15</v>
      </c>
      <c r="AO315" s="3">
        <v>14</v>
      </c>
      <c r="AP315" s="3">
        <v>6</v>
      </c>
      <c r="AQ315" s="3">
        <v>27</v>
      </c>
      <c r="AR315" s="3">
        <v>200</v>
      </c>
      <c r="AS315" s="3">
        <v>11</v>
      </c>
      <c r="AT315" s="3">
        <v>45</v>
      </c>
      <c r="AU315" s="3">
        <v>12</v>
      </c>
      <c r="AV315" s="3">
        <v>0</v>
      </c>
      <c r="AW315" s="3">
        <v>-5</v>
      </c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1:62">
      <c r="A316" s="1" t="s">
        <v>284</v>
      </c>
      <c r="B316" s="1">
        <v>2016</v>
      </c>
      <c r="C316" s="1">
        <v>3.1120000000000001</v>
      </c>
      <c r="D316" s="20">
        <v>514000</v>
      </c>
      <c r="E316" s="17">
        <v>900000</v>
      </c>
      <c r="F316" s="1">
        <v>398</v>
      </c>
      <c r="G316" s="31">
        <v>30</v>
      </c>
      <c r="H316" s="38">
        <v>0.22373949000000001</v>
      </c>
      <c r="I316" s="1">
        <v>125</v>
      </c>
      <c r="J316" s="1">
        <v>30</v>
      </c>
      <c r="K316" s="1">
        <v>116</v>
      </c>
      <c r="L316" s="1">
        <v>1085</v>
      </c>
      <c r="M316" s="1">
        <v>119</v>
      </c>
      <c r="N316" s="1">
        <v>351</v>
      </c>
      <c r="O316" s="1">
        <v>58</v>
      </c>
      <c r="P316" s="1">
        <v>20</v>
      </c>
      <c r="Q316" s="1">
        <v>10</v>
      </c>
      <c r="R316" s="29">
        <f t="shared" si="91"/>
        <v>2.8</v>
      </c>
      <c r="S316" s="13">
        <f t="shared" si="92"/>
        <v>0</v>
      </c>
      <c r="T316" s="3">
        <v>125</v>
      </c>
      <c r="U316" s="31">
        <v>0</v>
      </c>
      <c r="V316" s="4">
        <v>0.20895522999999999</v>
      </c>
      <c r="W316" s="3">
        <v>38</v>
      </c>
      <c r="X316" s="3">
        <v>13</v>
      </c>
      <c r="Y316" s="3">
        <v>44</v>
      </c>
      <c r="Z316" s="3">
        <v>392</v>
      </c>
      <c r="AA316" s="3">
        <v>56</v>
      </c>
      <c r="AB316" s="3">
        <v>133</v>
      </c>
      <c r="AC316" s="3">
        <v>18</v>
      </c>
      <c r="AD316" s="3">
        <v>8</v>
      </c>
      <c r="AE316" s="3">
        <v>2</v>
      </c>
      <c r="AF316" s="49">
        <f t="shared" si="99"/>
        <v>0.69327649999999996</v>
      </c>
      <c r="AG316" s="13">
        <f t="shared" si="93"/>
        <v>0</v>
      </c>
      <c r="AH316" s="54">
        <v>3.0800002000000002</v>
      </c>
      <c r="AI316" s="15">
        <v>2.5909689999999999</v>
      </c>
      <c r="AJ316" s="15">
        <v>0.7</v>
      </c>
      <c r="AK316" s="55">
        <v>0.68655299999999997</v>
      </c>
      <c r="AL316" s="1">
        <v>398</v>
      </c>
      <c r="AM316" s="3">
        <v>125</v>
      </c>
      <c r="AN316" s="1">
        <v>0</v>
      </c>
      <c r="AO316" s="3">
        <v>38</v>
      </c>
      <c r="AP316" s="3">
        <v>13</v>
      </c>
      <c r="AQ316" s="3">
        <v>44</v>
      </c>
      <c r="AR316" s="3">
        <v>392</v>
      </c>
      <c r="AS316" s="3">
        <v>56</v>
      </c>
      <c r="AT316" s="3">
        <v>133</v>
      </c>
      <c r="AU316" s="3">
        <v>18</v>
      </c>
      <c r="AV316" s="3">
        <v>8</v>
      </c>
      <c r="AW316" s="3">
        <v>2</v>
      </c>
      <c r="AX316" s="3"/>
      <c r="AY316" s="3"/>
      <c r="AZ316" s="3"/>
      <c r="BA316" s="3"/>
      <c r="BB316" s="3"/>
      <c r="BC316" s="3"/>
      <c r="BD316" s="3"/>
      <c r="BE316" s="3"/>
      <c r="BF316" s="3"/>
      <c r="BG316" s="2" t="s">
        <v>56</v>
      </c>
    </row>
    <row r="317" spans="1:62">
      <c r="A317" s="1" t="s">
        <v>507</v>
      </c>
      <c r="B317" s="1">
        <v>2018</v>
      </c>
      <c r="C317" s="1">
        <v>3.0430000000000001</v>
      </c>
      <c r="D317" s="20">
        <v>558000</v>
      </c>
      <c r="E317" s="17">
        <v>900000</v>
      </c>
      <c r="F317" s="1">
        <v>233</v>
      </c>
      <c r="G317" s="31">
        <v>0</v>
      </c>
      <c r="H317" s="38">
        <v>0.22361359</v>
      </c>
      <c r="I317" s="1">
        <v>54</v>
      </c>
      <c r="J317" s="1">
        <v>14</v>
      </c>
      <c r="K317" s="1">
        <v>52</v>
      </c>
      <c r="L317" s="1">
        <v>604</v>
      </c>
      <c r="M317" s="1">
        <v>33</v>
      </c>
      <c r="N317" s="1">
        <v>165</v>
      </c>
      <c r="O317" s="1">
        <v>27</v>
      </c>
      <c r="P317" s="1">
        <v>0</v>
      </c>
      <c r="Q317" s="1">
        <v>5</v>
      </c>
      <c r="R317" s="29">
        <f t="shared" si="91"/>
        <v>0.8</v>
      </c>
      <c r="S317" s="13">
        <f t="shared" si="92"/>
        <v>0</v>
      </c>
      <c r="T317" s="3">
        <v>87</v>
      </c>
      <c r="U317" s="31">
        <v>0</v>
      </c>
      <c r="V317" s="4">
        <v>0.20192307000000001</v>
      </c>
      <c r="W317" s="3">
        <v>19</v>
      </c>
      <c r="X317" s="3">
        <v>9</v>
      </c>
      <c r="Y317" s="3">
        <v>24</v>
      </c>
      <c r="Z317" s="3">
        <v>223</v>
      </c>
      <c r="AA317" s="3">
        <v>11</v>
      </c>
      <c r="AB317" s="3">
        <v>71</v>
      </c>
      <c r="AC317" s="3">
        <v>9</v>
      </c>
      <c r="AD317" s="3">
        <v>0</v>
      </c>
      <c r="AE317" s="3">
        <v>5</v>
      </c>
      <c r="AF317" s="49">
        <f t="shared" si="99"/>
        <v>0.28994200000000003</v>
      </c>
      <c r="AG317" s="13">
        <f t="shared" si="93"/>
        <v>0</v>
      </c>
      <c r="AH317" s="54">
        <v>-1.9999976999999999E-2</v>
      </c>
      <c r="AI317" s="15">
        <v>1.6628479</v>
      </c>
      <c r="AJ317" s="15">
        <v>-0.33</v>
      </c>
      <c r="AK317" s="55">
        <v>0.90988400000000003</v>
      </c>
      <c r="AL317" s="1">
        <v>233</v>
      </c>
      <c r="AM317" s="3">
        <v>87</v>
      </c>
      <c r="AN317" s="1">
        <v>0</v>
      </c>
      <c r="AO317" s="3">
        <v>19</v>
      </c>
      <c r="AP317" s="3">
        <v>9</v>
      </c>
      <c r="AQ317" s="3">
        <v>24</v>
      </c>
      <c r="AR317" s="3">
        <v>223</v>
      </c>
      <c r="AS317" s="3">
        <v>11</v>
      </c>
      <c r="AT317" s="3">
        <v>71</v>
      </c>
      <c r="AU317" s="3">
        <v>9</v>
      </c>
      <c r="AV317" s="3">
        <v>0</v>
      </c>
      <c r="AW317" s="3">
        <v>5</v>
      </c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1:62">
      <c r="A318" s="11" t="s">
        <v>696</v>
      </c>
      <c r="B318" s="11">
        <v>2019</v>
      </c>
      <c r="C318" s="11">
        <v>3.0990000000000002</v>
      </c>
      <c r="D318" s="21">
        <v>579200</v>
      </c>
      <c r="E318" s="18">
        <v>900000</v>
      </c>
      <c r="F318" s="1">
        <v>215</v>
      </c>
      <c r="G318" s="61">
        <v>111</v>
      </c>
      <c r="H318" s="39">
        <v>0.1983471</v>
      </c>
      <c r="I318" s="11">
        <v>53</v>
      </c>
      <c r="J318" s="11">
        <v>10</v>
      </c>
      <c r="K318" s="11">
        <v>60</v>
      </c>
      <c r="L318" s="11">
        <v>657</v>
      </c>
      <c r="M318" s="11">
        <v>40</v>
      </c>
      <c r="N318" s="11">
        <v>179</v>
      </c>
      <c r="O318" s="11">
        <v>30</v>
      </c>
      <c r="P318" s="11">
        <v>4</v>
      </c>
      <c r="Q318" s="11">
        <v>21</v>
      </c>
      <c r="R318" s="29">
        <f t="shared" si="91"/>
        <v>0.8</v>
      </c>
      <c r="S318" s="13">
        <f t="shared" si="92"/>
        <v>0</v>
      </c>
      <c r="T318" s="3">
        <v>44</v>
      </c>
      <c r="U318" s="31">
        <v>52</v>
      </c>
      <c r="V318" s="14">
        <v>0.15126050999999999</v>
      </c>
      <c r="W318" s="13">
        <v>9</v>
      </c>
      <c r="X318" s="13">
        <v>2</v>
      </c>
      <c r="Y318" s="13">
        <v>9</v>
      </c>
      <c r="Z318" s="13">
        <v>129</v>
      </c>
      <c r="AA318" s="13">
        <v>8</v>
      </c>
      <c r="AB318" s="13">
        <v>33</v>
      </c>
      <c r="AC318" s="13">
        <v>2</v>
      </c>
      <c r="AD318" s="13">
        <v>1</v>
      </c>
      <c r="AE318" s="13">
        <v>3</v>
      </c>
      <c r="AF318" s="49">
        <f t="shared" si="99"/>
        <v>-0.42861899999999997</v>
      </c>
      <c r="AG318" s="13">
        <f t="shared" si="93"/>
        <v>0</v>
      </c>
      <c r="AH318" s="54">
        <v>0.44000002999999999</v>
      </c>
      <c r="AI318" s="15">
        <v>1.2296549999999999</v>
      </c>
      <c r="AJ318" s="15">
        <v>-0.52</v>
      </c>
      <c r="AK318" s="55">
        <v>-0.33723799999999998</v>
      </c>
      <c r="AL318" s="1">
        <v>215</v>
      </c>
      <c r="AM318" s="3">
        <v>44</v>
      </c>
      <c r="AN318" s="1">
        <v>52</v>
      </c>
      <c r="AO318" s="13">
        <v>9</v>
      </c>
      <c r="AP318" s="13">
        <v>2</v>
      </c>
      <c r="AQ318" s="13">
        <v>9</v>
      </c>
      <c r="AR318" s="13">
        <v>129</v>
      </c>
      <c r="AS318" s="13">
        <v>8</v>
      </c>
      <c r="AT318" s="13">
        <v>33</v>
      </c>
      <c r="AU318" s="13">
        <v>2</v>
      </c>
      <c r="AV318" s="13">
        <v>1</v>
      </c>
      <c r="AW318" s="13">
        <v>3</v>
      </c>
      <c r="AX318" s="13"/>
      <c r="AY318" s="13"/>
      <c r="AZ318" s="13"/>
      <c r="BA318" s="13"/>
      <c r="BB318" s="13"/>
      <c r="BC318" s="13"/>
      <c r="BD318" s="13"/>
      <c r="BE318" s="13"/>
      <c r="BF318" s="13"/>
      <c r="BG318" s="12"/>
      <c r="BH318" s="12"/>
      <c r="BI318" s="12"/>
      <c r="BJ318" s="12"/>
    </row>
    <row r="319" spans="1:62">
      <c r="A319" s="1" t="s">
        <v>517</v>
      </c>
      <c r="B319" s="1">
        <v>2018</v>
      </c>
      <c r="C319" s="1">
        <v>3.0529999999999999</v>
      </c>
      <c r="D319" s="20">
        <v>565000</v>
      </c>
      <c r="E319" s="17">
        <v>887500</v>
      </c>
      <c r="F319" s="1">
        <v>298</v>
      </c>
      <c r="G319" s="31">
        <v>95</v>
      </c>
      <c r="H319" s="38">
        <v>0.23329683000000001</v>
      </c>
      <c r="I319" s="1">
        <v>102</v>
      </c>
      <c r="J319" s="1">
        <v>17</v>
      </c>
      <c r="K319" s="1">
        <v>84</v>
      </c>
      <c r="L319" s="1">
        <v>993</v>
      </c>
      <c r="M319" s="1">
        <v>57</v>
      </c>
      <c r="N319" s="1">
        <v>221</v>
      </c>
      <c r="O319" s="1">
        <v>33</v>
      </c>
      <c r="P319" s="1">
        <v>26</v>
      </c>
      <c r="Q319" s="1">
        <v>22</v>
      </c>
      <c r="R319" s="29">
        <f t="shared" si="91"/>
        <v>1.7</v>
      </c>
      <c r="S319" s="13">
        <f t="shared" si="92"/>
        <v>0</v>
      </c>
      <c r="T319" s="3">
        <v>58</v>
      </c>
      <c r="U319" s="31">
        <v>36</v>
      </c>
      <c r="V319" s="4">
        <v>0.24603174999999999</v>
      </c>
      <c r="W319" s="3">
        <v>13</v>
      </c>
      <c r="X319" s="3">
        <v>5</v>
      </c>
      <c r="Y319" s="3">
        <v>16</v>
      </c>
      <c r="Z319" s="3">
        <v>139</v>
      </c>
      <c r="AA319" s="3">
        <v>9</v>
      </c>
      <c r="AB319" s="3">
        <v>41</v>
      </c>
      <c r="AC319" s="3">
        <v>4</v>
      </c>
      <c r="AD319" s="3">
        <v>2</v>
      </c>
      <c r="AE319" s="3">
        <v>2</v>
      </c>
      <c r="AF319" s="49">
        <f t="shared" si="99"/>
        <v>0.26923144999999998</v>
      </c>
      <c r="AG319" s="13">
        <f t="shared" si="93"/>
        <v>0</v>
      </c>
      <c r="AH319" s="54">
        <v>2.58</v>
      </c>
      <c r="AI319" s="15">
        <v>0.73654390000000003</v>
      </c>
      <c r="AJ319" s="15">
        <v>0.31</v>
      </c>
      <c r="AK319" s="55">
        <v>0.2284629</v>
      </c>
      <c r="AL319" s="1">
        <v>298</v>
      </c>
      <c r="AM319" s="3">
        <v>58</v>
      </c>
      <c r="AN319" s="1">
        <v>36</v>
      </c>
      <c r="AO319" s="3">
        <v>13</v>
      </c>
      <c r="AP319" s="3">
        <v>5</v>
      </c>
      <c r="AQ319" s="3">
        <v>16</v>
      </c>
      <c r="AR319" s="3">
        <v>139</v>
      </c>
      <c r="AS319" s="3">
        <v>9</v>
      </c>
      <c r="AT319" s="3">
        <v>41</v>
      </c>
      <c r="AU319" s="3">
        <v>4</v>
      </c>
      <c r="AV319" s="3">
        <v>2</v>
      </c>
      <c r="AW319" s="3">
        <v>2</v>
      </c>
      <c r="AX319" s="3"/>
      <c r="AY319" s="3"/>
      <c r="AZ319" s="3"/>
      <c r="BA319" s="3"/>
      <c r="BB319" s="3"/>
      <c r="BC319" s="3"/>
      <c r="BD319" s="3"/>
      <c r="BE319" s="3"/>
      <c r="BF319" s="3"/>
      <c r="BJ319" s="1" t="s">
        <v>137</v>
      </c>
    </row>
    <row r="320" spans="1:62">
      <c r="A320" s="1" t="s">
        <v>354</v>
      </c>
      <c r="B320" s="1">
        <v>2016</v>
      </c>
      <c r="C320" s="1">
        <v>2.1339999999999999</v>
      </c>
      <c r="D320" s="20">
        <v>514500</v>
      </c>
      <c r="E320" s="17">
        <v>885000</v>
      </c>
      <c r="F320" s="1">
        <v>152</v>
      </c>
      <c r="G320" s="31">
        <v>158</v>
      </c>
      <c r="H320" s="38">
        <v>0.23774508999999999</v>
      </c>
      <c r="I320" s="1">
        <v>50</v>
      </c>
      <c r="J320" s="1">
        <v>14</v>
      </c>
      <c r="K320" s="1">
        <v>54</v>
      </c>
      <c r="L320" s="1">
        <v>446</v>
      </c>
      <c r="M320" s="1">
        <v>27</v>
      </c>
      <c r="N320" s="1">
        <v>136</v>
      </c>
      <c r="O320" s="1">
        <v>19</v>
      </c>
      <c r="P320" s="1">
        <v>5</v>
      </c>
      <c r="Q320" s="1">
        <v>-9</v>
      </c>
      <c r="R320" s="29">
        <f t="shared" si="91"/>
        <v>0.8</v>
      </c>
      <c r="S320" s="13">
        <f t="shared" si="92"/>
        <v>0</v>
      </c>
      <c r="T320" s="3">
        <v>64</v>
      </c>
      <c r="U320" s="31">
        <v>0</v>
      </c>
      <c r="V320" s="4">
        <v>0.24747474</v>
      </c>
      <c r="W320" s="3">
        <v>25</v>
      </c>
      <c r="X320" s="3">
        <v>5</v>
      </c>
      <c r="Y320" s="3">
        <v>16</v>
      </c>
      <c r="Z320" s="3">
        <v>215</v>
      </c>
      <c r="AA320" s="3">
        <v>14</v>
      </c>
      <c r="AB320" s="3">
        <v>67</v>
      </c>
      <c r="AC320" s="3">
        <v>12</v>
      </c>
      <c r="AD320" s="3">
        <v>2</v>
      </c>
      <c r="AE320" s="3">
        <v>-3</v>
      </c>
      <c r="AF320" s="49">
        <f t="shared" si="99"/>
        <v>0.78949099999999994</v>
      </c>
      <c r="AG320" s="13">
        <f t="shared" si="93"/>
        <v>0</v>
      </c>
      <c r="AH320" s="54">
        <v>0.51</v>
      </c>
      <c r="AI320" s="15">
        <v>1.0750588000000001</v>
      </c>
      <c r="AJ320" s="15">
        <v>0.6</v>
      </c>
      <c r="AK320" s="55">
        <v>0.97898200000000002</v>
      </c>
      <c r="AL320" s="1">
        <v>152</v>
      </c>
      <c r="AM320" s="3">
        <v>64</v>
      </c>
      <c r="AN320" s="1">
        <v>0</v>
      </c>
      <c r="AO320" s="3">
        <v>25</v>
      </c>
      <c r="AP320" s="3">
        <v>5</v>
      </c>
      <c r="AQ320" s="3">
        <v>16</v>
      </c>
      <c r="AR320" s="3">
        <v>215</v>
      </c>
      <c r="AS320" s="3">
        <v>14</v>
      </c>
      <c r="AT320" s="3">
        <v>67</v>
      </c>
      <c r="AU320" s="3">
        <v>12</v>
      </c>
      <c r="AV320" s="3">
        <v>2</v>
      </c>
      <c r="AW320" s="3">
        <v>-3</v>
      </c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1:62">
      <c r="A321" s="1" t="s">
        <v>771</v>
      </c>
      <c r="B321" s="1">
        <v>2020</v>
      </c>
      <c r="C321" s="1">
        <v>3.0790000000000002</v>
      </c>
      <c r="D321" s="20">
        <v>573500</v>
      </c>
      <c r="E321" s="17">
        <v>875000</v>
      </c>
      <c r="F321" s="1">
        <f>ROUND(AL321-AM321+(AM321/$BL$2),0)</f>
        <v>371</v>
      </c>
      <c r="G321" s="31">
        <v>0</v>
      </c>
      <c r="H321" s="38">
        <v>0.23020259000000001</v>
      </c>
      <c r="I321" s="3">
        <f t="shared" ref="I321:Q321" si="100">AX321-AO321+W321</f>
        <v>114.8000648000648</v>
      </c>
      <c r="J321" s="3">
        <f t="shared" si="100"/>
        <v>38.600021600021606</v>
      </c>
      <c r="K321" s="3">
        <f t="shared" si="100"/>
        <v>94.200043200043211</v>
      </c>
      <c r="L321" s="3">
        <f t="shared" si="100"/>
        <v>838.00040500040495</v>
      </c>
      <c r="M321" s="3">
        <f t="shared" si="100"/>
        <v>44.600021600021606</v>
      </c>
      <c r="N321" s="3">
        <f t="shared" si="100"/>
        <v>216.80009180009182</v>
      </c>
      <c r="O321" s="3">
        <f t="shared" si="100"/>
        <v>32.800010800010803</v>
      </c>
      <c r="P321" s="3">
        <f t="shared" si="100"/>
        <v>0</v>
      </c>
      <c r="Q321" s="3">
        <f t="shared" si="100"/>
        <v>-9.4000054000054014</v>
      </c>
      <c r="R321" s="29">
        <f t="shared" si="91"/>
        <v>-0.9</v>
      </c>
      <c r="S321" s="13">
        <f t="shared" si="92"/>
        <v>0</v>
      </c>
      <c r="T321" s="3">
        <v>52</v>
      </c>
      <c r="U321" s="70">
        <v>0</v>
      </c>
      <c r="V321" s="4">
        <v>0.27659573999999998</v>
      </c>
      <c r="W321" s="3">
        <f t="shared" ref="W321:AE321" si="101">AO321/$BL$2</f>
        <v>64.800064800064803</v>
      </c>
      <c r="X321" s="3">
        <f t="shared" si="101"/>
        <v>21.600021600021602</v>
      </c>
      <c r="Y321" s="3">
        <f t="shared" si="101"/>
        <v>43.200043200043204</v>
      </c>
      <c r="Z321" s="3">
        <f t="shared" si="101"/>
        <v>405.00040500040501</v>
      </c>
      <c r="AA321" s="3">
        <f t="shared" si="101"/>
        <v>21.600021600021602</v>
      </c>
      <c r="AB321" s="3">
        <f t="shared" si="101"/>
        <v>91.800091800091806</v>
      </c>
      <c r="AC321" s="3">
        <f t="shared" si="101"/>
        <v>10.800010800010801</v>
      </c>
      <c r="AD321" s="3">
        <f t="shared" si="101"/>
        <v>0</v>
      </c>
      <c r="AE321" s="3">
        <f t="shared" si="101"/>
        <v>-5.4000054000054005</v>
      </c>
      <c r="AF321" s="49">
        <f>AVERAGE(AJ321,AK321)/$BL$2</f>
        <v>0.82980802980803003</v>
      </c>
      <c r="AG321" s="13">
        <f t="shared" si="93"/>
        <v>0</v>
      </c>
      <c r="AH321" s="54">
        <v>-1.05</v>
      </c>
      <c r="AI321" s="15">
        <v>-0.72355294000000003</v>
      </c>
      <c r="AJ321" s="15">
        <v>0.34</v>
      </c>
      <c r="AK321" s="55">
        <v>0.27467200000000003</v>
      </c>
      <c r="AL321" s="1">
        <v>283</v>
      </c>
      <c r="AM321" s="3">
        <v>52</v>
      </c>
      <c r="AN321" s="11">
        <v>0</v>
      </c>
      <c r="AO321" s="3">
        <v>24</v>
      </c>
      <c r="AP321" s="3">
        <v>8</v>
      </c>
      <c r="AQ321" s="3">
        <v>16</v>
      </c>
      <c r="AR321" s="3">
        <v>150</v>
      </c>
      <c r="AS321" s="3">
        <v>8</v>
      </c>
      <c r="AT321" s="3">
        <v>34</v>
      </c>
      <c r="AU321" s="3">
        <v>4</v>
      </c>
      <c r="AV321" s="3">
        <v>0</v>
      </c>
      <c r="AW321" s="3">
        <v>-2</v>
      </c>
      <c r="AX321" s="1">
        <v>74</v>
      </c>
      <c r="AY321" s="1">
        <v>25</v>
      </c>
      <c r="AZ321" s="1">
        <v>67</v>
      </c>
      <c r="BA321" s="1">
        <v>583</v>
      </c>
      <c r="BB321" s="1">
        <v>31</v>
      </c>
      <c r="BC321" s="1">
        <v>159</v>
      </c>
      <c r="BD321" s="1">
        <v>26</v>
      </c>
      <c r="BE321" s="1">
        <v>0</v>
      </c>
      <c r="BF321" s="1">
        <v>-6</v>
      </c>
    </row>
    <row r="322" spans="1:62">
      <c r="A322" s="1" t="s">
        <v>624</v>
      </c>
      <c r="B322" s="1">
        <v>2017</v>
      </c>
      <c r="C322" s="1">
        <v>2.129</v>
      </c>
      <c r="D322" s="20">
        <v>544740</v>
      </c>
      <c r="E322" s="17">
        <v>870000</v>
      </c>
      <c r="F322" s="1">
        <v>218</v>
      </c>
      <c r="G322" s="31">
        <v>69</v>
      </c>
      <c r="H322" s="38">
        <v>0.2459605</v>
      </c>
      <c r="I322" s="1">
        <v>78</v>
      </c>
      <c r="J322" s="1">
        <v>17</v>
      </c>
      <c r="K322" s="1">
        <v>55</v>
      </c>
      <c r="L322" s="1">
        <v>608</v>
      </c>
      <c r="M322" s="1">
        <v>40</v>
      </c>
      <c r="N322" s="1">
        <v>178</v>
      </c>
      <c r="O322" s="1">
        <v>26</v>
      </c>
      <c r="P322" s="1">
        <v>12</v>
      </c>
      <c r="Q322" s="1">
        <v>1</v>
      </c>
      <c r="R322" s="29">
        <f t="shared" ref="R322:R348" si="102">ROUND(AVERAGE(AH322,AI322),1)</f>
        <v>0.3</v>
      </c>
      <c r="S322" s="13">
        <f t="shared" ref="S322:S349" si="103">COUNTIF(BG322:BI322,"*AS*")</f>
        <v>0</v>
      </c>
      <c r="T322" s="3">
        <v>63</v>
      </c>
      <c r="U322" s="31">
        <v>0</v>
      </c>
      <c r="V322" s="4">
        <v>0.21705426</v>
      </c>
      <c r="W322" s="3">
        <v>17</v>
      </c>
      <c r="X322" s="3">
        <v>3</v>
      </c>
      <c r="Y322" s="3">
        <v>12</v>
      </c>
      <c r="Z322" s="3">
        <v>144</v>
      </c>
      <c r="AA322" s="3">
        <v>14</v>
      </c>
      <c r="AB322" s="3">
        <v>52</v>
      </c>
      <c r="AC322" s="3">
        <v>6</v>
      </c>
      <c r="AD322" s="3">
        <v>2</v>
      </c>
      <c r="AE322" s="3">
        <v>3</v>
      </c>
      <c r="AF322" s="49">
        <f t="shared" ref="AF322:AF348" si="104">AVERAGE(AJ322,AK322)</f>
        <v>-0.40692600000000001</v>
      </c>
      <c r="AG322" s="13">
        <f t="shared" ref="AG322:AG349" si="105">COUNTIF(BG322,"*AS*")</f>
        <v>0</v>
      </c>
      <c r="AH322" s="54">
        <v>0.3</v>
      </c>
      <c r="AI322" s="15">
        <v>0.38048201999999998</v>
      </c>
      <c r="AJ322" s="15">
        <v>-0.34</v>
      </c>
      <c r="AK322" s="55">
        <v>-0.473852</v>
      </c>
      <c r="AL322" s="1">
        <v>218</v>
      </c>
      <c r="AM322" s="3">
        <v>63</v>
      </c>
      <c r="AN322" s="1">
        <v>0</v>
      </c>
      <c r="AO322" s="3">
        <v>17</v>
      </c>
      <c r="AP322" s="3">
        <v>3</v>
      </c>
      <c r="AQ322" s="3">
        <v>12</v>
      </c>
      <c r="AR322" s="3">
        <v>144</v>
      </c>
      <c r="AS322" s="3">
        <v>14</v>
      </c>
      <c r="AT322" s="3">
        <v>52</v>
      </c>
      <c r="AU322" s="3">
        <v>6</v>
      </c>
      <c r="AV322" s="3">
        <v>2</v>
      </c>
      <c r="AW322" s="3">
        <v>3</v>
      </c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1:62">
      <c r="A323" s="1" t="s">
        <v>252</v>
      </c>
      <c r="B323" s="1">
        <v>2011</v>
      </c>
      <c r="C323" s="1">
        <v>3.0710000000000002</v>
      </c>
      <c r="D323" s="20">
        <v>459000</v>
      </c>
      <c r="E323" s="17">
        <v>865000</v>
      </c>
      <c r="F323" s="1">
        <v>327</v>
      </c>
      <c r="G323" s="31">
        <v>22</v>
      </c>
      <c r="H323" s="38">
        <v>0.25301205999999998</v>
      </c>
      <c r="I323" s="1">
        <v>114</v>
      </c>
      <c r="J323" s="1">
        <v>8</v>
      </c>
      <c r="K323" s="1">
        <v>86</v>
      </c>
      <c r="L323" s="1">
        <v>1043</v>
      </c>
      <c r="M323" s="1">
        <v>104</v>
      </c>
      <c r="N323" s="1">
        <v>198</v>
      </c>
      <c r="O323" s="1">
        <v>35</v>
      </c>
      <c r="P323" s="1">
        <v>13</v>
      </c>
      <c r="Q323" s="1">
        <v>-1</v>
      </c>
      <c r="R323" s="29">
        <f t="shared" si="102"/>
        <v>1.4</v>
      </c>
      <c r="S323" s="13">
        <f t="shared" si="103"/>
        <v>0</v>
      </c>
      <c r="T323" s="3">
        <v>44</v>
      </c>
      <c r="U323" s="31">
        <v>0</v>
      </c>
      <c r="V323" s="4">
        <v>0.23157895000000001</v>
      </c>
      <c r="W323" s="3">
        <v>19</v>
      </c>
      <c r="X323" s="3">
        <v>0</v>
      </c>
      <c r="Y323" s="3">
        <v>7</v>
      </c>
      <c r="Z323" s="3">
        <v>113</v>
      </c>
      <c r="AA323" s="3">
        <v>16</v>
      </c>
      <c r="AB323" s="3">
        <v>32</v>
      </c>
      <c r="AC323" s="3">
        <v>4</v>
      </c>
      <c r="AD323" s="3">
        <v>1</v>
      </c>
      <c r="AE323" s="3">
        <v>5</v>
      </c>
      <c r="AF323" s="49">
        <f t="shared" si="104"/>
        <v>0.69976349999999998</v>
      </c>
      <c r="AG323" s="13">
        <f t="shared" si="105"/>
        <v>0</v>
      </c>
      <c r="AH323" s="54">
        <v>2.17</v>
      </c>
      <c r="AI323" s="15">
        <v>0.53418493</v>
      </c>
      <c r="AJ323" s="15">
        <v>0.79</v>
      </c>
      <c r="AK323" s="55">
        <v>0.60952700000000004</v>
      </c>
      <c r="AL323" s="1">
        <v>327</v>
      </c>
      <c r="AM323" s="3">
        <v>44</v>
      </c>
      <c r="AN323" s="1">
        <v>0</v>
      </c>
      <c r="AO323" s="3">
        <v>19</v>
      </c>
      <c r="AP323" s="3">
        <v>0</v>
      </c>
      <c r="AQ323" s="3">
        <v>7</v>
      </c>
      <c r="AR323" s="3">
        <v>113</v>
      </c>
      <c r="AS323" s="3">
        <v>16</v>
      </c>
      <c r="AT323" s="3">
        <v>32</v>
      </c>
      <c r="AU323" s="3">
        <v>4</v>
      </c>
      <c r="AV323" s="3">
        <v>1</v>
      </c>
      <c r="AW323" s="3">
        <v>5</v>
      </c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1:62">
      <c r="A324" s="1" t="s">
        <v>273</v>
      </c>
      <c r="B324" s="1">
        <v>2013</v>
      </c>
      <c r="C324" s="1">
        <v>3.1190000000000002</v>
      </c>
      <c r="D324" s="20">
        <v>505000</v>
      </c>
      <c r="E324" s="17">
        <v>850000</v>
      </c>
      <c r="F324" s="1">
        <v>335</v>
      </c>
      <c r="G324" s="31">
        <v>137</v>
      </c>
      <c r="H324" s="38">
        <v>0.25408617</v>
      </c>
      <c r="I324" s="1">
        <v>81</v>
      </c>
      <c r="J324" s="1">
        <v>12</v>
      </c>
      <c r="K324" s="1">
        <v>71</v>
      </c>
      <c r="L324" s="1">
        <v>746</v>
      </c>
      <c r="M324" s="1">
        <v>59</v>
      </c>
      <c r="N324" s="1">
        <v>161</v>
      </c>
      <c r="O324" s="1">
        <v>32</v>
      </c>
      <c r="P324" s="1">
        <v>23</v>
      </c>
      <c r="Q324" s="1">
        <v>-15</v>
      </c>
      <c r="R324" s="29">
        <f t="shared" si="102"/>
        <v>-0.4</v>
      </c>
      <c r="S324" s="13">
        <f t="shared" si="103"/>
        <v>0</v>
      </c>
      <c r="T324" s="3">
        <v>97</v>
      </c>
      <c r="U324" s="31">
        <v>0</v>
      </c>
      <c r="V324" s="4">
        <v>0.24401914</v>
      </c>
      <c r="W324" s="3">
        <v>24</v>
      </c>
      <c r="X324" s="3">
        <v>7</v>
      </c>
      <c r="Y324" s="3">
        <v>32</v>
      </c>
      <c r="Z324" s="3">
        <v>239</v>
      </c>
      <c r="AA324" s="3">
        <v>27</v>
      </c>
      <c r="AB324" s="3">
        <v>53</v>
      </c>
      <c r="AC324" s="3">
        <v>12</v>
      </c>
      <c r="AD324" s="3">
        <v>0</v>
      </c>
      <c r="AE324" s="3">
        <v>-10</v>
      </c>
      <c r="AF324" s="49">
        <f t="shared" si="104"/>
        <v>-0.2470628</v>
      </c>
      <c r="AG324" s="13">
        <f t="shared" si="105"/>
        <v>0</v>
      </c>
      <c r="AH324" s="54">
        <v>-0.72</v>
      </c>
      <c r="AI324" s="15">
        <v>-3.9161090000000003E-2</v>
      </c>
      <c r="AJ324" s="15">
        <v>-0.51</v>
      </c>
      <c r="AK324" s="55">
        <v>1.58744E-2</v>
      </c>
      <c r="AL324" s="1">
        <v>335</v>
      </c>
      <c r="AM324" s="3">
        <v>97</v>
      </c>
      <c r="AN324" s="1">
        <v>0</v>
      </c>
      <c r="AO324" s="3">
        <v>24</v>
      </c>
      <c r="AP324" s="3">
        <v>7</v>
      </c>
      <c r="AQ324" s="3">
        <v>32</v>
      </c>
      <c r="AR324" s="3">
        <v>239</v>
      </c>
      <c r="AS324" s="3">
        <v>27</v>
      </c>
      <c r="AT324" s="3">
        <v>53</v>
      </c>
      <c r="AU324" s="3">
        <v>12</v>
      </c>
      <c r="AV324" s="3">
        <v>0</v>
      </c>
      <c r="AW324" s="3">
        <v>-10</v>
      </c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1:62">
      <c r="A325" s="11" t="s">
        <v>547</v>
      </c>
      <c r="B325" s="11">
        <v>2016</v>
      </c>
      <c r="C325" s="11">
        <v>3.0249999999999999</v>
      </c>
      <c r="D325" s="21">
        <v>519000</v>
      </c>
      <c r="E325" s="18">
        <v>850000</v>
      </c>
      <c r="F325" s="1">
        <v>151</v>
      </c>
      <c r="G325" s="61">
        <v>27</v>
      </c>
      <c r="H325" s="39">
        <v>0.24468085000000001</v>
      </c>
      <c r="I325" s="11">
        <v>45</v>
      </c>
      <c r="J325" s="11">
        <v>5</v>
      </c>
      <c r="K325" s="11">
        <v>44</v>
      </c>
      <c r="L325" s="11">
        <v>411</v>
      </c>
      <c r="M325" s="11">
        <v>18</v>
      </c>
      <c r="N325" s="11">
        <v>83</v>
      </c>
      <c r="O325" s="11">
        <v>19</v>
      </c>
      <c r="P325" s="11">
        <v>1</v>
      </c>
      <c r="Q325" s="11">
        <v>-8</v>
      </c>
      <c r="R325" s="29">
        <f t="shared" si="102"/>
        <v>-0.5</v>
      </c>
      <c r="S325" s="13">
        <f t="shared" si="103"/>
        <v>0</v>
      </c>
      <c r="T325" s="3">
        <v>43</v>
      </c>
      <c r="U325" s="31">
        <v>27</v>
      </c>
      <c r="V325" s="14">
        <v>0.23076922999999999</v>
      </c>
      <c r="W325" s="13">
        <v>17</v>
      </c>
      <c r="X325" s="13">
        <v>2</v>
      </c>
      <c r="Y325" s="13">
        <v>14</v>
      </c>
      <c r="Z325" s="13">
        <v>129</v>
      </c>
      <c r="AA325" s="13">
        <v>7</v>
      </c>
      <c r="AB325" s="13">
        <v>28</v>
      </c>
      <c r="AC325" s="13">
        <v>7</v>
      </c>
      <c r="AD325" s="13">
        <v>0</v>
      </c>
      <c r="AE325" s="13">
        <v>3</v>
      </c>
      <c r="AF325" s="49">
        <f t="shared" si="104"/>
        <v>3.5355899999999996E-2</v>
      </c>
      <c r="AG325" s="13">
        <f t="shared" si="105"/>
        <v>0</v>
      </c>
      <c r="AH325" s="54">
        <v>0.43</v>
      </c>
      <c r="AI325" s="15">
        <v>-1.4373994999999999</v>
      </c>
      <c r="AJ325" s="15">
        <v>0.3</v>
      </c>
      <c r="AK325" s="55">
        <v>-0.2292882</v>
      </c>
      <c r="AL325" s="1">
        <v>151</v>
      </c>
      <c r="AM325" s="3">
        <v>43</v>
      </c>
      <c r="AN325" s="1">
        <v>27</v>
      </c>
      <c r="AO325" s="13">
        <v>17</v>
      </c>
      <c r="AP325" s="13">
        <v>2</v>
      </c>
      <c r="AQ325" s="13">
        <v>14</v>
      </c>
      <c r="AR325" s="13">
        <v>129</v>
      </c>
      <c r="AS325" s="13">
        <v>7</v>
      </c>
      <c r="AT325" s="13">
        <v>28</v>
      </c>
      <c r="AU325" s="13">
        <v>7</v>
      </c>
      <c r="AV325" s="13">
        <v>0</v>
      </c>
      <c r="AW325" s="13">
        <v>3</v>
      </c>
      <c r="AX325" s="13"/>
      <c r="AY325" s="13"/>
      <c r="AZ325" s="13"/>
      <c r="BA325" s="13"/>
      <c r="BB325" s="13"/>
      <c r="BC325" s="13"/>
      <c r="BD325" s="13"/>
      <c r="BE325" s="13"/>
      <c r="BF325" s="13"/>
      <c r="BG325" s="12"/>
      <c r="BH325" s="12"/>
      <c r="BI325" s="12"/>
      <c r="BJ325" s="12"/>
    </row>
    <row r="326" spans="1:62">
      <c r="A326" s="1" t="s">
        <v>597</v>
      </c>
      <c r="B326" s="1">
        <v>2016</v>
      </c>
      <c r="C326" s="1">
        <v>3.0449999999999999</v>
      </c>
      <c r="D326" s="20">
        <v>530000</v>
      </c>
      <c r="E326" s="17">
        <v>850000</v>
      </c>
      <c r="F326" s="1">
        <v>371</v>
      </c>
      <c r="G326" s="31">
        <v>88</v>
      </c>
      <c r="H326" s="38">
        <v>0.24047418000000001</v>
      </c>
      <c r="I326" s="1">
        <v>124</v>
      </c>
      <c r="J326" s="1">
        <v>31</v>
      </c>
      <c r="K326" s="1">
        <v>125</v>
      </c>
      <c r="L326" s="1">
        <v>1287</v>
      </c>
      <c r="M326" s="1">
        <v>92</v>
      </c>
      <c r="N326" s="1">
        <v>310</v>
      </c>
      <c r="O326" s="1">
        <v>70</v>
      </c>
      <c r="P326" s="1">
        <v>5</v>
      </c>
      <c r="Q326" s="1">
        <v>-23</v>
      </c>
      <c r="R326" s="29">
        <f t="shared" si="102"/>
        <v>-0.6</v>
      </c>
      <c r="S326" s="13">
        <f t="shared" si="103"/>
        <v>0</v>
      </c>
      <c r="T326" s="3">
        <v>71</v>
      </c>
      <c r="U326" s="31">
        <v>60</v>
      </c>
      <c r="V326" s="4">
        <v>0.21319798000000001</v>
      </c>
      <c r="W326" s="3">
        <v>22</v>
      </c>
      <c r="X326" s="3">
        <v>4</v>
      </c>
      <c r="Y326" s="3">
        <v>18</v>
      </c>
      <c r="Z326" s="3">
        <v>218</v>
      </c>
      <c r="AA326" s="3">
        <v>18</v>
      </c>
      <c r="AB326" s="3">
        <v>54</v>
      </c>
      <c r="AC326" s="3">
        <v>15</v>
      </c>
      <c r="AD326" s="3">
        <v>3</v>
      </c>
      <c r="AE326" s="3">
        <v>-5</v>
      </c>
      <c r="AF326" s="49">
        <f t="shared" si="104"/>
        <v>-0.69354000000000005</v>
      </c>
      <c r="AG326" s="13">
        <f t="shared" si="105"/>
        <v>0</v>
      </c>
      <c r="AH326" s="54">
        <v>-0.96</v>
      </c>
      <c r="AI326" s="15">
        <v>-0.20138499000000001</v>
      </c>
      <c r="AJ326" s="15">
        <v>-0.78</v>
      </c>
      <c r="AK326" s="55">
        <v>-0.60707999999999995</v>
      </c>
      <c r="AL326" s="1">
        <v>371</v>
      </c>
      <c r="AM326" s="3">
        <v>71</v>
      </c>
      <c r="AN326" s="1">
        <v>60</v>
      </c>
      <c r="AO326" s="3">
        <v>22</v>
      </c>
      <c r="AP326" s="3">
        <v>4</v>
      </c>
      <c r="AQ326" s="3">
        <v>18</v>
      </c>
      <c r="AR326" s="3">
        <v>218</v>
      </c>
      <c r="AS326" s="3">
        <v>18</v>
      </c>
      <c r="AT326" s="3">
        <v>54</v>
      </c>
      <c r="AU326" s="3">
        <v>15</v>
      </c>
      <c r="AV326" s="3">
        <v>3</v>
      </c>
      <c r="AW326" s="3">
        <v>-5</v>
      </c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1:62">
      <c r="A327" s="1" t="s">
        <v>332</v>
      </c>
      <c r="B327" s="1">
        <v>2011</v>
      </c>
      <c r="C327" s="1">
        <v>3.0640000000000001</v>
      </c>
      <c r="D327" s="20">
        <v>437500</v>
      </c>
      <c r="E327" s="17">
        <v>850000</v>
      </c>
      <c r="F327" s="1">
        <v>324</v>
      </c>
      <c r="G327" s="31">
        <v>0</v>
      </c>
      <c r="H327" s="38">
        <v>0.22133027</v>
      </c>
      <c r="I327" s="1">
        <v>91</v>
      </c>
      <c r="J327" s="1">
        <v>7</v>
      </c>
      <c r="K327" s="1">
        <v>70</v>
      </c>
      <c r="L327" s="1">
        <v>975</v>
      </c>
      <c r="M327" s="1">
        <v>73</v>
      </c>
      <c r="N327" s="1">
        <v>134</v>
      </c>
      <c r="O327" s="1">
        <v>47</v>
      </c>
      <c r="P327" s="1">
        <v>6</v>
      </c>
      <c r="Q327" s="1">
        <v>20</v>
      </c>
      <c r="R327" s="29">
        <f t="shared" si="102"/>
        <v>0.9</v>
      </c>
      <c r="S327" s="13">
        <f t="shared" si="103"/>
        <v>0</v>
      </c>
      <c r="T327" s="3">
        <v>114</v>
      </c>
      <c r="U327" s="31">
        <v>0</v>
      </c>
      <c r="V327" s="4">
        <v>0.21428572000000001</v>
      </c>
      <c r="W327" s="3">
        <v>27</v>
      </c>
      <c r="X327" s="3">
        <v>0</v>
      </c>
      <c r="Y327" s="3">
        <v>23</v>
      </c>
      <c r="Z327" s="3">
        <v>366</v>
      </c>
      <c r="AA327" s="3">
        <v>18</v>
      </c>
      <c r="AB327" s="3">
        <v>46</v>
      </c>
      <c r="AC327" s="3">
        <v>14</v>
      </c>
      <c r="AD327" s="3">
        <v>3</v>
      </c>
      <c r="AE327" s="3">
        <v>6</v>
      </c>
      <c r="AF327" s="49">
        <f t="shared" si="104"/>
        <v>-0.59183999999999992</v>
      </c>
      <c r="AG327" s="13">
        <f t="shared" si="105"/>
        <v>0</v>
      </c>
      <c r="AH327" s="54">
        <v>1.1500001</v>
      </c>
      <c r="AI327" s="15">
        <v>0.73481799999999997</v>
      </c>
      <c r="AJ327" s="15">
        <v>-0.57999999999999996</v>
      </c>
      <c r="AK327" s="55">
        <v>-0.60367999999999999</v>
      </c>
      <c r="AL327" s="1">
        <v>324</v>
      </c>
      <c r="AM327" s="3">
        <v>114</v>
      </c>
      <c r="AN327" s="1">
        <v>0</v>
      </c>
      <c r="AO327" s="3">
        <v>27</v>
      </c>
      <c r="AP327" s="3">
        <v>0</v>
      </c>
      <c r="AQ327" s="3">
        <v>23</v>
      </c>
      <c r="AR327" s="3">
        <v>366</v>
      </c>
      <c r="AS327" s="3">
        <v>18</v>
      </c>
      <c r="AT327" s="3">
        <v>46</v>
      </c>
      <c r="AU327" s="3">
        <v>14</v>
      </c>
      <c r="AV327" s="3">
        <v>3</v>
      </c>
      <c r="AW327" s="3">
        <v>6</v>
      </c>
      <c r="AX327" s="3"/>
      <c r="AY327" s="3"/>
      <c r="AZ327" s="3"/>
      <c r="BA327" s="3"/>
      <c r="BB327" s="3"/>
      <c r="BC327" s="3"/>
      <c r="BD327" s="3"/>
      <c r="BE327" s="3"/>
      <c r="BF327" s="3"/>
      <c r="BG327" s="2" t="s">
        <v>212</v>
      </c>
      <c r="BI327" s="1" t="s">
        <v>333</v>
      </c>
    </row>
    <row r="328" spans="1:62">
      <c r="A328" s="1" t="s">
        <v>246</v>
      </c>
      <c r="B328" s="1">
        <v>2017</v>
      </c>
      <c r="C328" s="1">
        <v>3.052</v>
      </c>
      <c r="D328" s="20">
        <v>544200</v>
      </c>
      <c r="E328" s="17">
        <v>825000</v>
      </c>
      <c r="F328" s="1">
        <v>302</v>
      </c>
      <c r="G328" s="31">
        <v>64</v>
      </c>
      <c r="H328" s="38">
        <v>0.24593967</v>
      </c>
      <c r="I328" s="1">
        <v>115</v>
      </c>
      <c r="J328" s="1">
        <v>14</v>
      </c>
      <c r="K328" s="1">
        <v>84</v>
      </c>
      <c r="L328" s="1">
        <v>949</v>
      </c>
      <c r="M328" s="1">
        <v>67</v>
      </c>
      <c r="N328" s="1">
        <v>221</v>
      </c>
      <c r="O328" s="1">
        <v>54</v>
      </c>
      <c r="P328" s="1">
        <v>22</v>
      </c>
      <c r="Q328" s="1">
        <v>10</v>
      </c>
      <c r="R328" s="29">
        <f t="shared" si="102"/>
        <v>2</v>
      </c>
      <c r="S328" s="13">
        <f t="shared" si="103"/>
        <v>0</v>
      </c>
      <c r="T328" s="3">
        <v>69</v>
      </c>
      <c r="U328" s="31">
        <v>64</v>
      </c>
      <c r="V328" s="4">
        <v>0.23255814999999999</v>
      </c>
      <c r="W328" s="3">
        <v>26</v>
      </c>
      <c r="X328" s="3">
        <v>3</v>
      </c>
      <c r="Y328" s="3">
        <v>14</v>
      </c>
      <c r="Z328" s="3">
        <v>195</v>
      </c>
      <c r="AA328" s="3">
        <v>20</v>
      </c>
      <c r="AB328" s="3">
        <v>46</v>
      </c>
      <c r="AC328" s="3">
        <v>8</v>
      </c>
      <c r="AD328" s="3">
        <v>2</v>
      </c>
      <c r="AE328" s="3">
        <v>-1</v>
      </c>
      <c r="AF328" s="49">
        <f t="shared" si="104"/>
        <v>-8.0868999999999996E-2</v>
      </c>
      <c r="AG328" s="13">
        <f t="shared" si="105"/>
        <v>0</v>
      </c>
      <c r="AH328" s="54">
        <v>2.3500000999999999</v>
      </c>
      <c r="AI328" s="15">
        <v>1.5983837000000001</v>
      </c>
      <c r="AJ328" s="15">
        <v>-0.04</v>
      </c>
      <c r="AK328" s="55">
        <v>-0.121738</v>
      </c>
      <c r="AL328" s="1">
        <v>302</v>
      </c>
      <c r="AM328" s="3">
        <v>69</v>
      </c>
      <c r="AN328" s="1">
        <v>64</v>
      </c>
      <c r="AO328" s="3">
        <v>26</v>
      </c>
      <c r="AP328" s="3">
        <v>3</v>
      </c>
      <c r="AQ328" s="3">
        <v>14</v>
      </c>
      <c r="AR328" s="3">
        <v>195</v>
      </c>
      <c r="AS328" s="3">
        <v>20</v>
      </c>
      <c r="AT328" s="3">
        <v>46</v>
      </c>
      <c r="AU328" s="3">
        <v>8</v>
      </c>
      <c r="AV328" s="3">
        <v>2</v>
      </c>
      <c r="AW328" s="3">
        <v>-1</v>
      </c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1:62">
      <c r="A329" s="11" t="s">
        <v>247</v>
      </c>
      <c r="B329" s="11">
        <v>2016</v>
      </c>
      <c r="C329" s="11">
        <v>3.0449999999999999</v>
      </c>
      <c r="D329" s="21">
        <v>556000</v>
      </c>
      <c r="E329" s="18">
        <v>805000</v>
      </c>
      <c r="F329" s="11">
        <v>139</v>
      </c>
      <c r="G329" s="61">
        <v>140</v>
      </c>
      <c r="H329" s="39">
        <v>0.22155689000000001</v>
      </c>
      <c r="I329" s="11">
        <v>36</v>
      </c>
      <c r="J329" s="11">
        <v>5</v>
      </c>
      <c r="K329" s="11">
        <v>37</v>
      </c>
      <c r="L329" s="11">
        <v>359</v>
      </c>
      <c r="M329" s="11">
        <v>16</v>
      </c>
      <c r="N329" s="11">
        <v>77</v>
      </c>
      <c r="O329" s="11">
        <v>21</v>
      </c>
      <c r="P329" s="11">
        <v>2</v>
      </c>
      <c r="Q329" s="11">
        <v>-5</v>
      </c>
      <c r="R329" s="29">
        <f t="shared" si="102"/>
        <v>-1.1000000000000001</v>
      </c>
      <c r="S329" s="13">
        <f t="shared" si="103"/>
        <v>0</v>
      </c>
      <c r="T329" s="13">
        <v>62</v>
      </c>
      <c r="U329" s="31">
        <v>0</v>
      </c>
      <c r="V329" s="14">
        <v>0.24242425000000001</v>
      </c>
      <c r="W329" s="13">
        <v>17</v>
      </c>
      <c r="X329" s="13">
        <v>4</v>
      </c>
      <c r="Y329" s="13">
        <v>26</v>
      </c>
      <c r="Z329" s="13">
        <v>176</v>
      </c>
      <c r="AA329" s="13">
        <v>7</v>
      </c>
      <c r="AB329" s="13">
        <v>31</v>
      </c>
      <c r="AC329" s="13">
        <v>11</v>
      </c>
      <c r="AD329" s="13">
        <v>1</v>
      </c>
      <c r="AE329" s="13">
        <v>-1</v>
      </c>
      <c r="AF329" s="49">
        <f t="shared" si="104"/>
        <v>-0.29584300000000002</v>
      </c>
      <c r="AG329" s="13">
        <f t="shared" si="105"/>
        <v>0</v>
      </c>
      <c r="AH329" s="54">
        <v>-1.1299999999999999</v>
      </c>
      <c r="AI329" s="15">
        <v>-0.98181969999999996</v>
      </c>
      <c r="AJ329" s="15">
        <v>-0.17</v>
      </c>
      <c r="AK329" s="55">
        <v>-0.42168600000000001</v>
      </c>
      <c r="AL329" s="11">
        <v>139</v>
      </c>
      <c r="AM329" s="13">
        <v>62</v>
      </c>
      <c r="AN329" s="1">
        <v>0</v>
      </c>
      <c r="AO329" s="13">
        <v>17</v>
      </c>
      <c r="AP329" s="13">
        <v>4</v>
      </c>
      <c r="AQ329" s="13">
        <v>26</v>
      </c>
      <c r="AR329" s="13">
        <v>176</v>
      </c>
      <c r="AS329" s="13">
        <v>7</v>
      </c>
      <c r="AT329" s="13">
        <v>31</v>
      </c>
      <c r="AU329" s="13">
        <v>11</v>
      </c>
      <c r="AV329" s="13">
        <v>1</v>
      </c>
      <c r="AW329" s="13">
        <v>-1</v>
      </c>
      <c r="AX329" s="13"/>
      <c r="AY329" s="13"/>
      <c r="AZ329" s="13"/>
      <c r="BA329" s="13"/>
      <c r="BB329" s="13"/>
      <c r="BC329" s="13"/>
      <c r="BD329" s="13"/>
      <c r="BE329" s="13"/>
      <c r="BF329" s="13"/>
      <c r="BG329" s="12"/>
      <c r="BH329" s="12"/>
      <c r="BI329" s="12"/>
      <c r="BJ329" s="12"/>
    </row>
    <row r="330" spans="1:62">
      <c r="A330" s="1" t="s">
        <v>180</v>
      </c>
      <c r="B330" s="1">
        <v>2012</v>
      </c>
      <c r="C330" s="1">
        <v>3.0720000000000001</v>
      </c>
      <c r="D330" s="20">
        <v>525000</v>
      </c>
      <c r="E330" s="17">
        <v>800000</v>
      </c>
      <c r="F330" s="1">
        <v>375</v>
      </c>
      <c r="G330" s="31">
        <v>28</v>
      </c>
      <c r="H330" s="38">
        <v>0.26357615000000001</v>
      </c>
      <c r="I330" s="1">
        <v>99</v>
      </c>
      <c r="J330" s="1">
        <v>19</v>
      </c>
      <c r="K330" s="1">
        <v>110</v>
      </c>
      <c r="L330" s="1">
        <v>839</v>
      </c>
      <c r="M330" s="1">
        <v>66</v>
      </c>
      <c r="N330" s="1">
        <v>193</v>
      </c>
      <c r="O330" s="1">
        <v>42</v>
      </c>
      <c r="P330" s="1">
        <v>3</v>
      </c>
      <c r="Q330" s="1">
        <v>19</v>
      </c>
      <c r="R330" s="29">
        <f t="shared" si="102"/>
        <v>1.7</v>
      </c>
      <c r="S330" s="13">
        <f t="shared" si="103"/>
        <v>0</v>
      </c>
      <c r="T330" s="3">
        <v>94</v>
      </c>
      <c r="U330" s="31">
        <v>28</v>
      </c>
      <c r="V330" s="4">
        <v>0.25657894999999997</v>
      </c>
      <c r="W330" s="3">
        <v>19</v>
      </c>
      <c r="X330" s="3">
        <v>4</v>
      </c>
      <c r="Y330" s="3">
        <v>30</v>
      </c>
      <c r="Z330" s="3">
        <v>174</v>
      </c>
      <c r="AA330" s="3">
        <v>13</v>
      </c>
      <c r="AB330" s="3">
        <v>42</v>
      </c>
      <c r="AC330" s="3">
        <v>12</v>
      </c>
      <c r="AD330" s="3">
        <v>0</v>
      </c>
      <c r="AE330" s="3">
        <v>5</v>
      </c>
      <c r="AF330" s="49">
        <f t="shared" si="104"/>
        <v>0.30376399999999998</v>
      </c>
      <c r="AG330" s="13">
        <f t="shared" si="105"/>
        <v>0</v>
      </c>
      <c r="AH330" s="54">
        <v>1.84</v>
      </c>
      <c r="AI330" s="15">
        <v>1.6319847999999999</v>
      </c>
      <c r="AJ330" s="15">
        <v>0.49</v>
      </c>
      <c r="AK330" s="55">
        <v>0.11752799999999999</v>
      </c>
      <c r="AL330" s="1">
        <v>375</v>
      </c>
      <c r="AM330" s="3">
        <v>94</v>
      </c>
      <c r="AN330" s="1">
        <v>28</v>
      </c>
      <c r="AO330" s="3">
        <v>19</v>
      </c>
      <c r="AP330" s="3">
        <v>4</v>
      </c>
      <c r="AQ330" s="3">
        <v>30</v>
      </c>
      <c r="AR330" s="3">
        <v>174</v>
      </c>
      <c r="AS330" s="3">
        <v>13</v>
      </c>
      <c r="AT330" s="3">
        <v>42</v>
      </c>
      <c r="AU330" s="3">
        <v>12</v>
      </c>
      <c r="AV330" s="3">
        <v>0</v>
      </c>
      <c r="AW330" s="3">
        <v>5</v>
      </c>
      <c r="AX330" s="3"/>
      <c r="AY330" s="3"/>
      <c r="AZ330" s="3"/>
      <c r="BA330" s="3"/>
      <c r="BB330" s="3"/>
      <c r="BC330" s="3"/>
      <c r="BD330" s="3"/>
      <c r="BE330" s="3"/>
      <c r="BF330" s="3"/>
      <c r="BJ330" s="1" t="s">
        <v>137</v>
      </c>
    </row>
    <row r="331" spans="1:62">
      <c r="A331" s="1" t="s">
        <v>502</v>
      </c>
      <c r="B331" s="1">
        <v>2014</v>
      </c>
      <c r="C331" s="1">
        <v>2.1659999999999999</v>
      </c>
      <c r="D331" s="20">
        <v>512000</v>
      </c>
      <c r="E331" s="17">
        <v>800000</v>
      </c>
      <c r="F331" s="1">
        <v>216</v>
      </c>
      <c r="G331" s="31">
        <v>95</v>
      </c>
      <c r="H331" s="38">
        <v>0.24584104000000001</v>
      </c>
      <c r="I331" s="1">
        <v>38</v>
      </c>
      <c r="J331" s="1">
        <v>9</v>
      </c>
      <c r="K331" s="1">
        <v>82</v>
      </c>
      <c r="L331" s="1">
        <v>578</v>
      </c>
      <c r="M331" s="1">
        <v>23</v>
      </c>
      <c r="N331" s="1">
        <v>142</v>
      </c>
      <c r="O331" s="1">
        <v>29</v>
      </c>
      <c r="P331" s="1">
        <v>0</v>
      </c>
      <c r="Q331" s="1">
        <v>-3</v>
      </c>
      <c r="R331" s="29">
        <f t="shared" si="102"/>
        <v>0.2</v>
      </c>
      <c r="S331" s="13">
        <f t="shared" si="103"/>
        <v>0</v>
      </c>
      <c r="T331" s="3">
        <v>66</v>
      </c>
      <c r="U331" s="31">
        <v>65</v>
      </c>
      <c r="V331" s="4">
        <v>0.19631900999999999</v>
      </c>
      <c r="W331" s="3">
        <v>8</v>
      </c>
      <c r="X331" s="3">
        <v>3</v>
      </c>
      <c r="Y331" s="3">
        <v>28</v>
      </c>
      <c r="Z331" s="3">
        <v>177</v>
      </c>
      <c r="AA331" s="3">
        <v>8</v>
      </c>
      <c r="AB331" s="3">
        <v>55</v>
      </c>
      <c r="AC331" s="3">
        <v>8</v>
      </c>
      <c r="AD331" s="3">
        <v>0</v>
      </c>
      <c r="AE331" s="3">
        <v>1</v>
      </c>
      <c r="AF331" s="49">
        <f t="shared" si="104"/>
        <v>-0.26850400000000002</v>
      </c>
      <c r="AG331" s="13">
        <f t="shared" si="105"/>
        <v>0</v>
      </c>
      <c r="AH331" s="54">
        <v>0.58000004000000005</v>
      </c>
      <c r="AI331" s="15">
        <v>-9.4686999999999993E-2</v>
      </c>
      <c r="AJ331" s="15">
        <v>-0.39</v>
      </c>
      <c r="AK331" s="55">
        <v>-0.147008</v>
      </c>
      <c r="AL331" s="1">
        <v>216</v>
      </c>
      <c r="AM331" s="3">
        <v>66</v>
      </c>
      <c r="AN331" s="1">
        <v>65</v>
      </c>
      <c r="AO331" s="3">
        <v>8</v>
      </c>
      <c r="AP331" s="3">
        <v>3</v>
      </c>
      <c r="AQ331" s="3">
        <v>28</v>
      </c>
      <c r="AR331" s="3">
        <v>177</v>
      </c>
      <c r="AS331" s="3">
        <v>8</v>
      </c>
      <c r="AT331" s="3">
        <v>55</v>
      </c>
      <c r="AU331" s="3">
        <v>8</v>
      </c>
      <c r="AV331" s="3">
        <v>0</v>
      </c>
      <c r="AW331" s="3">
        <v>1</v>
      </c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1:62">
      <c r="A332" s="1" t="s">
        <v>328</v>
      </c>
      <c r="B332" s="1">
        <v>2014</v>
      </c>
      <c r="C332" s="1">
        <v>3.097</v>
      </c>
      <c r="D332" s="20">
        <v>510000</v>
      </c>
      <c r="E332" s="17">
        <v>800000</v>
      </c>
      <c r="F332" s="1">
        <v>183</v>
      </c>
      <c r="G332" s="31">
        <v>64</v>
      </c>
      <c r="H332" s="38">
        <v>0.21029083000000001</v>
      </c>
      <c r="I332" s="1">
        <v>47</v>
      </c>
      <c r="J332" s="1">
        <v>6</v>
      </c>
      <c r="K332" s="1">
        <v>41</v>
      </c>
      <c r="L332" s="1">
        <v>508</v>
      </c>
      <c r="M332" s="1">
        <v>56</v>
      </c>
      <c r="N332" s="1">
        <v>125</v>
      </c>
      <c r="O332" s="1">
        <v>23</v>
      </c>
      <c r="P332" s="1">
        <v>1</v>
      </c>
      <c r="Q332" s="1">
        <v>2</v>
      </c>
      <c r="R332" s="29">
        <f t="shared" si="102"/>
        <v>0.2</v>
      </c>
      <c r="S332" s="13">
        <f t="shared" si="103"/>
        <v>0</v>
      </c>
      <c r="T332" s="3">
        <v>41</v>
      </c>
      <c r="U332" s="31">
        <v>0</v>
      </c>
      <c r="V332" s="4">
        <v>0.24137929999999999</v>
      </c>
      <c r="W332" s="3">
        <v>13</v>
      </c>
      <c r="X332" s="3">
        <v>0</v>
      </c>
      <c r="Y332" s="3">
        <v>11</v>
      </c>
      <c r="Z332" s="3">
        <v>128</v>
      </c>
      <c r="AA332" s="3">
        <v>12</v>
      </c>
      <c r="AB332" s="3">
        <v>29</v>
      </c>
      <c r="AC332" s="3">
        <v>10</v>
      </c>
      <c r="AD332" s="3">
        <v>0</v>
      </c>
      <c r="AE332" s="3">
        <v>0</v>
      </c>
      <c r="AF332" s="49">
        <f t="shared" si="104"/>
        <v>7.4247000000000007E-2</v>
      </c>
      <c r="AG332" s="13">
        <f t="shared" si="105"/>
        <v>0</v>
      </c>
      <c r="AH332" s="54">
        <v>-0.20000003</v>
      </c>
      <c r="AI332" s="15">
        <v>0.62860990000000005</v>
      </c>
      <c r="AJ332" s="15">
        <v>-0.24</v>
      </c>
      <c r="AK332" s="55">
        <v>0.38849400000000001</v>
      </c>
      <c r="AL332" s="1">
        <v>183</v>
      </c>
      <c r="AM332" s="3">
        <v>41</v>
      </c>
      <c r="AN332" s="1">
        <v>0</v>
      </c>
      <c r="AO332" s="3">
        <v>13</v>
      </c>
      <c r="AP332" s="3">
        <v>0</v>
      </c>
      <c r="AQ332" s="3">
        <v>11</v>
      </c>
      <c r="AR332" s="3">
        <v>128</v>
      </c>
      <c r="AS332" s="3">
        <v>12</v>
      </c>
      <c r="AT332" s="3">
        <v>29</v>
      </c>
      <c r="AU332" s="3">
        <v>10</v>
      </c>
      <c r="AV332" s="3">
        <v>0</v>
      </c>
      <c r="AW332" s="3">
        <v>0</v>
      </c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1:62">
      <c r="A333" s="1" t="s">
        <v>478</v>
      </c>
      <c r="B333" s="1">
        <v>2019</v>
      </c>
      <c r="C333" s="1">
        <v>3.0489999999999999</v>
      </c>
      <c r="D333" s="20">
        <v>590100</v>
      </c>
      <c r="E333" s="17">
        <v>800000</v>
      </c>
      <c r="F333" s="11">
        <v>183</v>
      </c>
      <c r="G333" s="31">
        <v>103</v>
      </c>
      <c r="H333" s="38">
        <v>0.20370369999999999</v>
      </c>
      <c r="I333" s="1">
        <v>47</v>
      </c>
      <c r="J333" s="1">
        <v>12</v>
      </c>
      <c r="K333" s="1">
        <v>43</v>
      </c>
      <c r="L333" s="1">
        <v>486</v>
      </c>
      <c r="M333" s="1">
        <v>42</v>
      </c>
      <c r="N333" s="1">
        <v>145</v>
      </c>
      <c r="O333" s="1">
        <v>17</v>
      </c>
      <c r="P333" s="1">
        <v>0</v>
      </c>
      <c r="Q333" s="1">
        <v>14</v>
      </c>
      <c r="R333" s="29">
        <f t="shared" si="102"/>
        <v>1.2</v>
      </c>
      <c r="S333" s="13">
        <f t="shared" si="103"/>
        <v>0</v>
      </c>
      <c r="T333" s="13">
        <v>51</v>
      </c>
      <c r="U333" s="31">
        <v>26</v>
      </c>
      <c r="V333" s="4">
        <v>0.13636364000000001</v>
      </c>
      <c r="W333" s="3">
        <v>7</v>
      </c>
      <c r="X333" s="3">
        <v>1</v>
      </c>
      <c r="Y333" s="3">
        <v>5</v>
      </c>
      <c r="Z333" s="3">
        <v>147</v>
      </c>
      <c r="AA333" s="3">
        <v>12</v>
      </c>
      <c r="AB333" s="3">
        <v>49</v>
      </c>
      <c r="AC333" s="3">
        <v>1</v>
      </c>
      <c r="AD333" s="3">
        <v>0</v>
      </c>
      <c r="AE333" s="3">
        <v>3</v>
      </c>
      <c r="AF333" s="49">
        <f t="shared" si="104"/>
        <v>-0.92015835000000001</v>
      </c>
      <c r="AG333" s="13">
        <f t="shared" si="105"/>
        <v>0</v>
      </c>
      <c r="AH333" s="54">
        <v>-0.18999995</v>
      </c>
      <c r="AI333" s="15">
        <v>2.6560638000000001</v>
      </c>
      <c r="AJ333" s="15">
        <v>-1.52</v>
      </c>
      <c r="AK333" s="55">
        <v>-0.32031670000000001</v>
      </c>
      <c r="AL333" s="11">
        <v>183</v>
      </c>
      <c r="AM333" s="13">
        <v>51</v>
      </c>
      <c r="AN333" s="1">
        <v>26</v>
      </c>
      <c r="AO333" s="3">
        <v>7</v>
      </c>
      <c r="AP333" s="3">
        <v>1</v>
      </c>
      <c r="AQ333" s="3">
        <v>5</v>
      </c>
      <c r="AR333" s="3">
        <v>147</v>
      </c>
      <c r="AS333" s="3">
        <v>12</v>
      </c>
      <c r="AT333" s="3">
        <v>49</v>
      </c>
      <c r="AU333" s="3">
        <v>1</v>
      </c>
      <c r="AV333" s="3">
        <v>0</v>
      </c>
      <c r="AW333" s="3">
        <v>3</v>
      </c>
      <c r="AX333" s="3"/>
      <c r="AY333" s="3"/>
      <c r="AZ333" s="3"/>
      <c r="BA333" s="3"/>
      <c r="BB333" s="3"/>
      <c r="BC333" s="3"/>
      <c r="BD333" s="3"/>
      <c r="BE333" s="3"/>
      <c r="BF333" s="3"/>
      <c r="BH333" s="1" t="s">
        <v>168</v>
      </c>
    </row>
    <row r="334" spans="1:62">
      <c r="A334" s="1" t="s">
        <v>88</v>
      </c>
      <c r="B334" s="1">
        <v>2014</v>
      </c>
      <c r="C334" s="1">
        <v>3.105</v>
      </c>
      <c r="D334" s="20">
        <v>521000</v>
      </c>
      <c r="E334" s="17">
        <v>775000</v>
      </c>
      <c r="F334" s="1">
        <v>190</v>
      </c>
      <c r="G334" s="31">
        <v>17</v>
      </c>
      <c r="H334" s="38">
        <v>0.22494432</v>
      </c>
      <c r="I334" s="1">
        <v>43</v>
      </c>
      <c r="J334" s="1">
        <v>3</v>
      </c>
      <c r="K334" s="1">
        <v>47</v>
      </c>
      <c r="L334" s="1">
        <v>482</v>
      </c>
      <c r="M334" s="1">
        <v>26</v>
      </c>
      <c r="N334" s="1">
        <v>85</v>
      </c>
      <c r="O334" s="1">
        <v>25</v>
      </c>
      <c r="P334" s="1">
        <v>0</v>
      </c>
      <c r="Q334" s="1">
        <v>-14</v>
      </c>
      <c r="R334" s="29">
        <f t="shared" si="102"/>
        <v>-1.7</v>
      </c>
      <c r="S334" s="13">
        <f t="shared" si="103"/>
        <v>0</v>
      </c>
      <c r="T334" s="3">
        <v>50</v>
      </c>
      <c r="U334" s="31">
        <v>0</v>
      </c>
      <c r="V334" s="4">
        <v>0.2</v>
      </c>
      <c r="W334" s="3">
        <v>11</v>
      </c>
      <c r="X334" s="3">
        <v>1</v>
      </c>
      <c r="Y334" s="3">
        <v>17</v>
      </c>
      <c r="Z334" s="3">
        <v>150</v>
      </c>
      <c r="AA334" s="3">
        <v>13</v>
      </c>
      <c r="AB334" s="3">
        <v>28</v>
      </c>
      <c r="AC334" s="3">
        <v>5</v>
      </c>
      <c r="AD334" s="3">
        <v>0</v>
      </c>
      <c r="AE334" s="3">
        <v>-8</v>
      </c>
      <c r="AF334" s="49">
        <f t="shared" si="104"/>
        <v>-1.1106050000000001</v>
      </c>
      <c r="AG334" s="13">
        <f t="shared" si="105"/>
        <v>0</v>
      </c>
      <c r="AH334" s="54">
        <v>-1.9</v>
      </c>
      <c r="AI334" s="15">
        <v>-1.4386213000000001</v>
      </c>
      <c r="AJ334" s="15">
        <v>-0.85</v>
      </c>
      <c r="AK334" s="55">
        <v>-1.37121</v>
      </c>
      <c r="AL334" s="1">
        <v>190</v>
      </c>
      <c r="AM334" s="3">
        <v>50</v>
      </c>
      <c r="AN334" s="1">
        <v>0</v>
      </c>
      <c r="AO334" s="3">
        <v>11</v>
      </c>
      <c r="AP334" s="3">
        <v>1</v>
      </c>
      <c r="AQ334" s="3">
        <v>17</v>
      </c>
      <c r="AR334" s="3">
        <v>150</v>
      </c>
      <c r="AS334" s="3">
        <v>13</v>
      </c>
      <c r="AT334" s="3">
        <v>28</v>
      </c>
      <c r="AU334" s="3">
        <v>5</v>
      </c>
      <c r="AV334" s="3">
        <v>0</v>
      </c>
      <c r="AW334" s="3">
        <v>-8</v>
      </c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1:62">
      <c r="A335" s="1" t="s">
        <v>435</v>
      </c>
      <c r="B335" s="1">
        <v>2013</v>
      </c>
      <c r="C335" s="1">
        <v>2.1360000000000001</v>
      </c>
      <c r="D335" s="20">
        <v>505000</v>
      </c>
      <c r="E335" s="17">
        <v>750000</v>
      </c>
      <c r="F335" s="1">
        <v>193</v>
      </c>
      <c r="G335" s="31">
        <v>64</v>
      </c>
      <c r="H335" s="38">
        <v>0.22283608999999999</v>
      </c>
      <c r="I335" s="1">
        <v>51</v>
      </c>
      <c r="J335" s="1">
        <v>17</v>
      </c>
      <c r="K335" s="1">
        <v>64</v>
      </c>
      <c r="L335" s="1">
        <v>607</v>
      </c>
      <c r="M335" s="1">
        <v>49</v>
      </c>
      <c r="N335" s="1">
        <v>151</v>
      </c>
      <c r="O335" s="1">
        <v>32</v>
      </c>
      <c r="P335" s="1">
        <v>0</v>
      </c>
      <c r="Q335" s="1">
        <v>-15</v>
      </c>
      <c r="R335" s="29">
        <f t="shared" si="102"/>
        <v>-0.2</v>
      </c>
      <c r="S335" s="13">
        <f t="shared" si="103"/>
        <v>0</v>
      </c>
      <c r="T335" s="3">
        <v>41</v>
      </c>
      <c r="U335" s="31">
        <v>64</v>
      </c>
      <c r="V335" s="4">
        <v>0.21739130000000001</v>
      </c>
      <c r="W335" s="3">
        <v>9</v>
      </c>
      <c r="X335" s="3">
        <v>3</v>
      </c>
      <c r="Y335" s="3">
        <v>14</v>
      </c>
      <c r="Z335" s="3">
        <v>122</v>
      </c>
      <c r="AA335" s="3">
        <v>5</v>
      </c>
      <c r="AB335" s="3">
        <v>24</v>
      </c>
      <c r="AC335" s="3">
        <v>6</v>
      </c>
      <c r="AD335" s="3">
        <v>0</v>
      </c>
      <c r="AE335" s="3">
        <v>-9</v>
      </c>
      <c r="AF335" s="49">
        <f t="shared" si="104"/>
        <v>-0.66097950000000005</v>
      </c>
      <c r="AG335" s="13">
        <f t="shared" si="105"/>
        <v>0</v>
      </c>
      <c r="AH335" s="54">
        <v>0.91</v>
      </c>
      <c r="AI335" s="15">
        <v>-1.237625</v>
      </c>
      <c r="AJ335" s="15">
        <v>-0.51</v>
      </c>
      <c r="AK335" s="55">
        <v>-0.81195899999999999</v>
      </c>
      <c r="AL335" s="1">
        <v>193</v>
      </c>
      <c r="AM335" s="3">
        <v>41</v>
      </c>
      <c r="AN335" s="1">
        <v>64</v>
      </c>
      <c r="AO335" s="3">
        <v>9</v>
      </c>
      <c r="AP335" s="3">
        <v>3</v>
      </c>
      <c r="AQ335" s="3">
        <v>14</v>
      </c>
      <c r="AR335" s="3">
        <v>122</v>
      </c>
      <c r="AS335" s="3">
        <v>5</v>
      </c>
      <c r="AT335" s="3">
        <v>24</v>
      </c>
      <c r="AU335" s="3">
        <v>6</v>
      </c>
      <c r="AV335" s="3">
        <v>0</v>
      </c>
      <c r="AW335" s="3">
        <v>-9</v>
      </c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1:62">
      <c r="A336" s="1" t="s">
        <v>126</v>
      </c>
      <c r="B336" s="1">
        <v>2012</v>
      </c>
      <c r="C336" s="1">
        <v>3.1150000000000002</v>
      </c>
      <c r="D336" s="20">
        <v>500000</v>
      </c>
      <c r="E336" s="17">
        <v>750000</v>
      </c>
      <c r="F336" s="1">
        <v>338</v>
      </c>
      <c r="G336" s="31">
        <v>20</v>
      </c>
      <c r="H336" s="38">
        <v>0.21263482</v>
      </c>
      <c r="I336" s="1">
        <v>100</v>
      </c>
      <c r="J336" s="1">
        <v>19</v>
      </c>
      <c r="K336" s="1">
        <v>66</v>
      </c>
      <c r="L336" s="1">
        <v>723</v>
      </c>
      <c r="M336" s="1">
        <v>48</v>
      </c>
      <c r="N336" s="1">
        <v>218</v>
      </c>
      <c r="O336" s="1">
        <v>24</v>
      </c>
      <c r="P336" s="1">
        <v>36</v>
      </c>
      <c r="Q336" s="1">
        <v>5</v>
      </c>
      <c r="R336" s="29">
        <f t="shared" si="102"/>
        <v>-0.3</v>
      </c>
      <c r="S336" s="13">
        <f t="shared" si="103"/>
        <v>0</v>
      </c>
      <c r="T336" s="3">
        <v>102</v>
      </c>
      <c r="U336" s="31">
        <v>0</v>
      </c>
      <c r="V336" s="4">
        <v>0.19473683999999999</v>
      </c>
      <c r="W336" s="3">
        <v>25</v>
      </c>
      <c r="X336" s="3">
        <v>3</v>
      </c>
      <c r="Y336" s="3">
        <v>10</v>
      </c>
      <c r="Z336" s="3">
        <v>209</v>
      </c>
      <c r="AA336" s="3">
        <v>11</v>
      </c>
      <c r="AB336" s="3">
        <v>71</v>
      </c>
      <c r="AC336" s="3">
        <v>6</v>
      </c>
      <c r="AD336" s="3">
        <v>13</v>
      </c>
      <c r="AE336" s="3">
        <v>-1</v>
      </c>
      <c r="AF336" s="49">
        <f t="shared" si="104"/>
        <v>-0.55497300999999999</v>
      </c>
      <c r="AG336" s="13">
        <f t="shared" si="105"/>
        <v>0</v>
      </c>
      <c r="AH336" s="54">
        <v>-4.0000055E-2</v>
      </c>
      <c r="AI336" s="15">
        <v>-0.50783396000000003</v>
      </c>
      <c r="AJ336" s="15">
        <v>-0.65000004</v>
      </c>
      <c r="AK336" s="55">
        <v>-0.45994597999999998</v>
      </c>
      <c r="AL336" s="1">
        <v>338</v>
      </c>
      <c r="AM336" s="3">
        <v>102</v>
      </c>
      <c r="AN336" s="1">
        <v>0</v>
      </c>
      <c r="AO336" s="3">
        <v>25</v>
      </c>
      <c r="AP336" s="3">
        <v>3</v>
      </c>
      <c r="AQ336" s="3">
        <v>10</v>
      </c>
      <c r="AR336" s="3">
        <v>209</v>
      </c>
      <c r="AS336" s="3">
        <v>11</v>
      </c>
      <c r="AT336" s="3">
        <v>71</v>
      </c>
      <c r="AU336" s="3">
        <v>6</v>
      </c>
      <c r="AV336" s="3">
        <v>13</v>
      </c>
      <c r="AW336" s="3">
        <v>-1</v>
      </c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1:62">
      <c r="A337" s="1" t="s">
        <v>209</v>
      </c>
      <c r="B337" s="1">
        <v>2013</v>
      </c>
      <c r="C337" s="1">
        <v>3.17</v>
      </c>
      <c r="D337" s="20">
        <v>523000</v>
      </c>
      <c r="E337" s="17">
        <v>745000</v>
      </c>
      <c r="F337" s="1">
        <v>221</v>
      </c>
      <c r="G337" s="31">
        <v>308</v>
      </c>
      <c r="H337" s="38">
        <v>0.25565216000000002</v>
      </c>
      <c r="I337" s="1">
        <v>61</v>
      </c>
      <c r="J337" s="1">
        <v>6</v>
      </c>
      <c r="K337" s="1">
        <v>60</v>
      </c>
      <c r="L337" s="1">
        <v>611</v>
      </c>
      <c r="M337" s="1">
        <v>22</v>
      </c>
      <c r="N337" s="1">
        <v>116</v>
      </c>
      <c r="O337" s="1">
        <v>39</v>
      </c>
      <c r="P337" s="1">
        <v>2</v>
      </c>
      <c r="Q337" s="1">
        <v>2</v>
      </c>
      <c r="R337" s="29">
        <f t="shared" si="102"/>
        <v>-0.2</v>
      </c>
      <c r="S337" s="13">
        <f t="shared" si="103"/>
        <v>0</v>
      </c>
      <c r="T337" s="3">
        <v>53</v>
      </c>
      <c r="U337" s="31">
        <v>103</v>
      </c>
      <c r="V337" s="4">
        <v>0.26811594</v>
      </c>
      <c r="W337" s="3">
        <v>21</v>
      </c>
      <c r="X337" s="3">
        <v>2</v>
      </c>
      <c r="Y337" s="3">
        <v>14</v>
      </c>
      <c r="Z337" s="3">
        <v>147</v>
      </c>
      <c r="AA337" s="3">
        <v>6</v>
      </c>
      <c r="AB337" s="3">
        <v>33</v>
      </c>
      <c r="AC337" s="3">
        <v>12</v>
      </c>
      <c r="AD337" s="3">
        <v>0</v>
      </c>
      <c r="AE337" s="3">
        <v>-5</v>
      </c>
      <c r="AF337" s="49">
        <f t="shared" si="104"/>
        <v>0.1937825</v>
      </c>
      <c r="AG337" s="13">
        <f t="shared" si="105"/>
        <v>0</v>
      </c>
      <c r="AH337" s="54">
        <v>-0.31999992999999999</v>
      </c>
      <c r="AI337" s="15">
        <v>-6.0725622E-2</v>
      </c>
      <c r="AJ337" s="15">
        <v>-0.06</v>
      </c>
      <c r="AK337" s="55">
        <v>0.44756499999999999</v>
      </c>
      <c r="AL337" s="1">
        <v>221</v>
      </c>
      <c r="AM337" s="3">
        <v>53</v>
      </c>
      <c r="AN337" s="1">
        <v>103</v>
      </c>
      <c r="AO337" s="3">
        <v>21</v>
      </c>
      <c r="AP337" s="3">
        <v>2</v>
      </c>
      <c r="AQ337" s="3">
        <v>14</v>
      </c>
      <c r="AR337" s="3">
        <v>147</v>
      </c>
      <c r="AS337" s="3">
        <v>6</v>
      </c>
      <c r="AT337" s="3">
        <v>33</v>
      </c>
      <c r="AU337" s="3">
        <v>12</v>
      </c>
      <c r="AV337" s="3">
        <v>0</v>
      </c>
      <c r="AW337" s="3">
        <v>-5</v>
      </c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1:62">
      <c r="A338" s="1" t="s">
        <v>700</v>
      </c>
      <c r="B338" s="1">
        <v>2019</v>
      </c>
      <c r="C338" s="1">
        <v>3.0070000000000001</v>
      </c>
      <c r="D338" s="20">
        <v>577000</v>
      </c>
      <c r="E338" s="17">
        <v>725000</v>
      </c>
      <c r="F338" s="1">
        <v>215</v>
      </c>
      <c r="G338" s="31">
        <v>104</v>
      </c>
      <c r="H338" s="38">
        <v>0.25990099999999999</v>
      </c>
      <c r="I338" s="1">
        <v>52</v>
      </c>
      <c r="J338" s="1">
        <v>6</v>
      </c>
      <c r="K338" s="1">
        <v>33</v>
      </c>
      <c r="L338" s="1">
        <v>431</v>
      </c>
      <c r="M338" s="1">
        <v>18</v>
      </c>
      <c r="N338" s="1">
        <v>116</v>
      </c>
      <c r="O338" s="1">
        <v>20</v>
      </c>
      <c r="P338" s="1">
        <v>8</v>
      </c>
      <c r="Q338" s="1">
        <v>8</v>
      </c>
      <c r="R338" s="29">
        <f t="shared" si="102"/>
        <v>0.8</v>
      </c>
      <c r="S338" s="13">
        <f t="shared" si="103"/>
        <v>0</v>
      </c>
      <c r="T338" s="3">
        <v>53</v>
      </c>
      <c r="U338" s="31">
        <v>104</v>
      </c>
      <c r="V338" s="4">
        <v>0.2535211</v>
      </c>
      <c r="W338" s="3">
        <v>15</v>
      </c>
      <c r="X338" s="3">
        <v>1</v>
      </c>
      <c r="Y338" s="3">
        <v>6</v>
      </c>
      <c r="Z338" s="3">
        <v>156</v>
      </c>
      <c r="AA338" s="3">
        <v>9</v>
      </c>
      <c r="AB338" s="3">
        <v>37</v>
      </c>
      <c r="AC338" s="3">
        <v>4</v>
      </c>
      <c r="AD338" s="3">
        <v>4</v>
      </c>
      <c r="AE338" s="3">
        <v>6</v>
      </c>
      <c r="AF338" s="49">
        <f t="shared" si="104"/>
        <v>0.17830400000000002</v>
      </c>
      <c r="AG338" s="13">
        <f t="shared" si="105"/>
        <v>0</v>
      </c>
      <c r="AH338" s="54">
        <v>1.25</v>
      </c>
      <c r="AI338" s="15">
        <v>0.29766609999999999</v>
      </c>
      <c r="AJ338" s="15">
        <v>0.45</v>
      </c>
      <c r="AK338" s="55">
        <v>-9.3392000000000003E-2</v>
      </c>
      <c r="AL338" s="1">
        <v>215</v>
      </c>
      <c r="AM338" s="3">
        <v>53</v>
      </c>
      <c r="AN338" s="1">
        <v>104</v>
      </c>
      <c r="AO338" s="3">
        <v>15</v>
      </c>
      <c r="AP338" s="3">
        <v>1</v>
      </c>
      <c r="AQ338" s="3">
        <v>6</v>
      </c>
      <c r="AR338" s="3">
        <v>156</v>
      </c>
      <c r="AS338" s="3">
        <v>9</v>
      </c>
      <c r="AT338" s="3">
        <v>37</v>
      </c>
      <c r="AU338" s="3">
        <v>4</v>
      </c>
      <c r="AV338" s="3">
        <v>4</v>
      </c>
      <c r="AW338" s="3">
        <v>6</v>
      </c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1:62">
      <c r="A339" s="1" t="s">
        <v>366</v>
      </c>
      <c r="B339" s="1">
        <v>2012</v>
      </c>
      <c r="C339" s="1">
        <v>2.14</v>
      </c>
      <c r="D339" s="20">
        <v>489400</v>
      </c>
      <c r="E339" s="17">
        <v>725000</v>
      </c>
      <c r="F339" s="1">
        <v>247</v>
      </c>
      <c r="G339" s="31">
        <v>111</v>
      </c>
      <c r="H339" s="38">
        <v>0.24581006</v>
      </c>
      <c r="I339" s="1">
        <v>78</v>
      </c>
      <c r="J339" s="1">
        <v>4</v>
      </c>
      <c r="K339" s="1">
        <v>37</v>
      </c>
      <c r="L339" s="1">
        <v>608</v>
      </c>
      <c r="M339" s="1">
        <v>63</v>
      </c>
      <c r="N339" s="1">
        <v>81</v>
      </c>
      <c r="O339" s="1">
        <v>28</v>
      </c>
      <c r="P339" s="1">
        <v>29</v>
      </c>
      <c r="Q339" s="1">
        <v>18</v>
      </c>
      <c r="R339" s="29">
        <f t="shared" si="102"/>
        <v>2.8</v>
      </c>
      <c r="S339" s="13">
        <f t="shared" si="103"/>
        <v>0</v>
      </c>
      <c r="T339" s="3">
        <v>44</v>
      </c>
      <c r="U339" s="31">
        <v>111</v>
      </c>
      <c r="V339" s="4">
        <v>0.25510203999999997</v>
      </c>
      <c r="W339" s="3">
        <v>14</v>
      </c>
      <c r="X339" s="3">
        <v>0</v>
      </c>
      <c r="Y339" s="3">
        <v>5</v>
      </c>
      <c r="Z339" s="3">
        <v>107</v>
      </c>
      <c r="AA339" s="3">
        <v>8</v>
      </c>
      <c r="AB339" s="3">
        <v>14</v>
      </c>
      <c r="AC339" s="3">
        <v>3</v>
      </c>
      <c r="AD339" s="3">
        <v>7</v>
      </c>
      <c r="AE339" s="3">
        <v>5</v>
      </c>
      <c r="AF339" s="49">
        <f t="shared" si="104"/>
        <v>0.55158499999999999</v>
      </c>
      <c r="AG339" s="13">
        <f t="shared" si="105"/>
        <v>0</v>
      </c>
      <c r="AH339" s="54">
        <v>2.9899998000000001</v>
      </c>
      <c r="AI339" s="15">
        <v>2.6619470000000001</v>
      </c>
      <c r="AJ339" s="15">
        <v>0.63</v>
      </c>
      <c r="AK339" s="55">
        <v>0.47316999999999998</v>
      </c>
      <c r="AL339" s="1">
        <v>247</v>
      </c>
      <c r="AM339" s="3">
        <v>44</v>
      </c>
      <c r="AN339" s="1">
        <v>111</v>
      </c>
      <c r="AO339" s="3">
        <v>14</v>
      </c>
      <c r="AP339" s="3">
        <v>0</v>
      </c>
      <c r="AQ339" s="3">
        <v>5</v>
      </c>
      <c r="AR339" s="3">
        <v>107</v>
      </c>
      <c r="AS339" s="3">
        <v>8</v>
      </c>
      <c r="AT339" s="3">
        <v>14</v>
      </c>
      <c r="AU339" s="3">
        <v>3</v>
      </c>
      <c r="AV339" s="3">
        <v>7</v>
      </c>
      <c r="AW339" s="3">
        <v>5</v>
      </c>
      <c r="AX339" s="3"/>
      <c r="AY339" s="3"/>
      <c r="AZ339" s="3"/>
      <c r="BA339" s="3"/>
      <c r="BB339" s="3"/>
      <c r="BC339" s="3"/>
      <c r="BD339" s="3"/>
      <c r="BE339" s="3"/>
      <c r="BF339" s="3"/>
      <c r="BH339" s="1" t="s">
        <v>367</v>
      </c>
    </row>
    <row r="340" spans="1:62">
      <c r="A340" s="1" t="s">
        <v>249</v>
      </c>
      <c r="B340" s="1">
        <v>2011</v>
      </c>
      <c r="C340" s="1">
        <v>2.149</v>
      </c>
      <c r="D340" s="20">
        <v>440000</v>
      </c>
      <c r="E340" s="17">
        <v>725000</v>
      </c>
      <c r="F340" s="1">
        <v>164</v>
      </c>
      <c r="G340" s="31">
        <v>33</v>
      </c>
      <c r="H340" s="38">
        <v>0.22327791</v>
      </c>
      <c r="I340" s="1">
        <v>55</v>
      </c>
      <c r="J340" s="1">
        <v>15</v>
      </c>
      <c r="K340" s="1">
        <v>53</v>
      </c>
      <c r="L340" s="1">
        <v>485</v>
      </c>
      <c r="M340" s="1">
        <v>54</v>
      </c>
      <c r="N340" s="1">
        <v>97</v>
      </c>
      <c r="O340" s="1">
        <v>30</v>
      </c>
      <c r="P340" s="1">
        <v>2</v>
      </c>
      <c r="Q340" s="1">
        <v>-10</v>
      </c>
      <c r="R340" s="29">
        <f t="shared" si="102"/>
        <v>0.7</v>
      </c>
      <c r="S340" s="13">
        <f t="shared" si="103"/>
        <v>0</v>
      </c>
      <c r="T340" s="3">
        <v>49</v>
      </c>
      <c r="U340" s="31">
        <v>0</v>
      </c>
      <c r="V340" s="4">
        <v>0.25225225000000001</v>
      </c>
      <c r="W340" s="3">
        <v>15</v>
      </c>
      <c r="X340" s="3">
        <v>5</v>
      </c>
      <c r="Y340" s="3">
        <v>17</v>
      </c>
      <c r="Z340" s="3">
        <v>123</v>
      </c>
      <c r="AA340" s="3">
        <v>10</v>
      </c>
      <c r="AB340" s="3">
        <v>26</v>
      </c>
      <c r="AC340" s="3">
        <v>6</v>
      </c>
      <c r="AD340" s="3">
        <v>0</v>
      </c>
      <c r="AE340" s="3">
        <v>-3</v>
      </c>
      <c r="AF340" s="49">
        <f t="shared" si="104"/>
        <v>0.38335799999999998</v>
      </c>
      <c r="AG340" s="13">
        <f t="shared" si="105"/>
        <v>0</v>
      </c>
      <c r="AH340" s="54">
        <v>1.0799999</v>
      </c>
      <c r="AI340" s="15">
        <v>0.31966470000000002</v>
      </c>
      <c r="AJ340" s="15">
        <v>0.45</v>
      </c>
      <c r="AK340" s="55">
        <v>0.316716</v>
      </c>
      <c r="AL340" s="1">
        <v>164</v>
      </c>
      <c r="AM340" s="3">
        <v>49</v>
      </c>
      <c r="AN340" s="1">
        <v>0</v>
      </c>
      <c r="AO340" s="3">
        <v>15</v>
      </c>
      <c r="AP340" s="3">
        <v>5</v>
      </c>
      <c r="AQ340" s="3">
        <v>17</v>
      </c>
      <c r="AR340" s="3">
        <v>123</v>
      </c>
      <c r="AS340" s="3">
        <v>10</v>
      </c>
      <c r="AT340" s="3">
        <v>26</v>
      </c>
      <c r="AU340" s="3">
        <v>6</v>
      </c>
      <c r="AV340" s="3">
        <v>0</v>
      </c>
      <c r="AW340" s="3">
        <v>-3</v>
      </c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1:62">
      <c r="A341" s="1" t="s">
        <v>773</v>
      </c>
      <c r="B341" s="1">
        <v>2019</v>
      </c>
      <c r="C341" s="1">
        <v>3</v>
      </c>
      <c r="D341" s="20">
        <v>565000</v>
      </c>
      <c r="E341" s="17">
        <v>710000</v>
      </c>
      <c r="F341" s="1">
        <v>214</v>
      </c>
      <c r="G341" s="31">
        <v>39</v>
      </c>
      <c r="H341" s="38">
        <v>0.22267206</v>
      </c>
      <c r="I341" s="1">
        <v>57</v>
      </c>
      <c r="J341" s="1">
        <v>9</v>
      </c>
      <c r="K341" s="1">
        <v>36</v>
      </c>
      <c r="L341" s="1">
        <v>579</v>
      </c>
      <c r="M341" s="1">
        <v>73</v>
      </c>
      <c r="N341" s="1">
        <v>182</v>
      </c>
      <c r="O341" s="1">
        <v>23</v>
      </c>
      <c r="P341" s="1">
        <v>2</v>
      </c>
      <c r="Q341" s="1">
        <v>-18</v>
      </c>
      <c r="R341" s="29">
        <f t="shared" si="102"/>
        <v>0.1</v>
      </c>
      <c r="S341" s="13">
        <f t="shared" si="103"/>
        <v>0</v>
      </c>
      <c r="T341" s="3">
        <v>74</v>
      </c>
      <c r="U341" s="31">
        <v>0</v>
      </c>
      <c r="V341" s="4">
        <v>0.21323528999999999</v>
      </c>
      <c r="W341" s="3">
        <v>12</v>
      </c>
      <c r="X341" s="3">
        <v>2</v>
      </c>
      <c r="Y341" s="3">
        <v>8</v>
      </c>
      <c r="Z341" s="3">
        <v>160</v>
      </c>
      <c r="AA341" s="3">
        <v>18</v>
      </c>
      <c r="AB341" s="3">
        <v>51</v>
      </c>
      <c r="AC341" s="3">
        <v>9</v>
      </c>
      <c r="AD341" s="3">
        <v>0</v>
      </c>
      <c r="AE341" s="3">
        <v>0</v>
      </c>
      <c r="AF341" s="49">
        <f t="shared" si="104"/>
        <v>0.1565095</v>
      </c>
      <c r="AG341" s="13">
        <f t="shared" si="105"/>
        <v>0</v>
      </c>
      <c r="AH341" s="54">
        <v>-1.4901161000000001E-8</v>
      </c>
      <c r="AI341" s="15">
        <v>0.121144</v>
      </c>
      <c r="AJ341" s="15">
        <v>0.08</v>
      </c>
      <c r="AK341" s="55">
        <v>0.233019</v>
      </c>
      <c r="AL341" s="1">
        <v>214</v>
      </c>
      <c r="AM341" s="3">
        <v>74</v>
      </c>
      <c r="AN341" s="1">
        <v>0</v>
      </c>
      <c r="AO341" s="3">
        <v>12</v>
      </c>
      <c r="AP341" s="3">
        <v>2</v>
      </c>
      <c r="AQ341" s="3">
        <v>8</v>
      </c>
      <c r="AR341" s="3">
        <v>160</v>
      </c>
      <c r="AS341" s="3">
        <v>18</v>
      </c>
      <c r="AT341" s="3">
        <v>51</v>
      </c>
      <c r="AU341" s="3">
        <v>9</v>
      </c>
      <c r="AV341" s="3">
        <v>0</v>
      </c>
      <c r="AW341" s="3">
        <v>0</v>
      </c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1:62">
      <c r="A342" s="31" t="s">
        <v>386</v>
      </c>
      <c r="B342" s="1">
        <v>2013</v>
      </c>
      <c r="C342" s="1">
        <v>3.089</v>
      </c>
      <c r="D342" s="20">
        <v>550000</v>
      </c>
      <c r="E342" s="17">
        <v>700000</v>
      </c>
      <c r="F342" s="1">
        <v>230</v>
      </c>
      <c r="G342" s="31">
        <v>155</v>
      </c>
      <c r="H342" s="38">
        <v>0.24390244</v>
      </c>
      <c r="I342" s="1">
        <v>54</v>
      </c>
      <c r="J342" s="1">
        <v>5</v>
      </c>
      <c r="K342" s="1">
        <v>44</v>
      </c>
      <c r="L342" s="1">
        <v>445</v>
      </c>
      <c r="M342" s="1">
        <v>21</v>
      </c>
      <c r="N342" s="1">
        <v>76</v>
      </c>
      <c r="O342" s="1">
        <v>12</v>
      </c>
      <c r="P342" s="1">
        <v>11</v>
      </c>
      <c r="Q342" s="1">
        <v>-1</v>
      </c>
      <c r="R342" s="29">
        <f t="shared" si="102"/>
        <v>0.1</v>
      </c>
      <c r="S342" s="13">
        <f t="shared" si="103"/>
        <v>0</v>
      </c>
      <c r="T342" s="3">
        <v>50</v>
      </c>
      <c r="U342" s="31">
        <v>105</v>
      </c>
      <c r="V342" s="4">
        <v>0.2783505</v>
      </c>
      <c r="W342" s="3">
        <v>14</v>
      </c>
      <c r="X342" s="3">
        <v>3</v>
      </c>
      <c r="Y342" s="3">
        <v>12</v>
      </c>
      <c r="Z342" s="3">
        <v>107</v>
      </c>
      <c r="AA342" s="3">
        <v>8</v>
      </c>
      <c r="AB342" s="3">
        <v>18</v>
      </c>
      <c r="AC342" s="3">
        <v>5</v>
      </c>
      <c r="AD342" s="3">
        <v>0</v>
      </c>
      <c r="AE342" s="3">
        <v>1</v>
      </c>
      <c r="AF342" s="49">
        <f t="shared" si="104"/>
        <v>0.86923399999999995</v>
      </c>
      <c r="AG342" s="13">
        <f t="shared" si="105"/>
        <v>0</v>
      </c>
      <c r="AH342" s="54">
        <v>0.26999997999999997</v>
      </c>
      <c r="AI342" s="15">
        <v>-7.5961053000000002E-3</v>
      </c>
      <c r="AJ342" s="15">
        <v>0.94</v>
      </c>
      <c r="AK342" s="55">
        <v>0.79846799999999996</v>
      </c>
      <c r="AL342" s="1">
        <v>230</v>
      </c>
      <c r="AM342" s="3">
        <v>50</v>
      </c>
      <c r="AN342" s="1">
        <v>105</v>
      </c>
      <c r="AO342" s="3">
        <v>14</v>
      </c>
      <c r="AP342" s="3">
        <v>3</v>
      </c>
      <c r="AQ342" s="3">
        <v>12</v>
      </c>
      <c r="AR342" s="3">
        <v>107</v>
      </c>
      <c r="AS342" s="3">
        <v>8</v>
      </c>
      <c r="AT342" s="3">
        <v>18</v>
      </c>
      <c r="AU342" s="3">
        <v>5</v>
      </c>
      <c r="AV342" s="3">
        <v>0</v>
      </c>
      <c r="AW342" s="3">
        <v>1</v>
      </c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1:62">
      <c r="A343" s="31" t="s">
        <v>171</v>
      </c>
      <c r="B343" s="1">
        <v>2013</v>
      </c>
      <c r="C343" s="1">
        <v>2.129</v>
      </c>
      <c r="D343" s="20">
        <v>500318</v>
      </c>
      <c r="E343" s="17">
        <v>700000</v>
      </c>
      <c r="F343" s="11">
        <v>194</v>
      </c>
      <c r="G343" s="31">
        <v>171</v>
      </c>
      <c r="H343" s="38">
        <v>0.22946175999999999</v>
      </c>
      <c r="I343" s="1">
        <v>46</v>
      </c>
      <c r="J343" s="1">
        <v>4</v>
      </c>
      <c r="K343" s="1">
        <v>26</v>
      </c>
      <c r="L343" s="1">
        <v>415</v>
      </c>
      <c r="M343" s="1">
        <v>47</v>
      </c>
      <c r="N343" s="1">
        <v>84</v>
      </c>
      <c r="O343" s="1">
        <v>22</v>
      </c>
      <c r="P343" s="1">
        <v>10</v>
      </c>
      <c r="Q343" s="1">
        <v>2</v>
      </c>
      <c r="R343" s="29">
        <f t="shared" si="102"/>
        <v>0.6</v>
      </c>
      <c r="S343" s="13">
        <f t="shared" si="103"/>
        <v>0</v>
      </c>
      <c r="T343" s="13">
        <v>74</v>
      </c>
      <c r="U343" s="31">
        <v>0</v>
      </c>
      <c r="V343" s="4">
        <v>0.18939394000000001</v>
      </c>
      <c r="W343" s="3">
        <v>14</v>
      </c>
      <c r="X343" s="3">
        <v>0</v>
      </c>
      <c r="Y343" s="3">
        <v>4</v>
      </c>
      <c r="Z343" s="3">
        <v>155</v>
      </c>
      <c r="AA343" s="3">
        <v>17</v>
      </c>
      <c r="AB343" s="3">
        <v>28</v>
      </c>
      <c r="AC343" s="3">
        <v>6</v>
      </c>
      <c r="AD343" s="3">
        <v>5</v>
      </c>
      <c r="AE343" s="3">
        <v>3</v>
      </c>
      <c r="AF343" s="49">
        <f t="shared" si="104"/>
        <v>-0.39169799999999999</v>
      </c>
      <c r="AG343" s="13">
        <f t="shared" si="105"/>
        <v>0</v>
      </c>
      <c r="AH343" s="54">
        <v>0.6</v>
      </c>
      <c r="AI343" s="15">
        <v>0.53045299999999995</v>
      </c>
      <c r="AJ343" s="15">
        <v>-0.16</v>
      </c>
      <c r="AK343" s="55">
        <v>-0.62339599999999995</v>
      </c>
      <c r="AL343" s="11">
        <v>194</v>
      </c>
      <c r="AM343" s="13">
        <v>74</v>
      </c>
      <c r="AN343" s="1">
        <v>0</v>
      </c>
      <c r="AO343" s="3">
        <v>14</v>
      </c>
      <c r="AP343" s="3">
        <v>0</v>
      </c>
      <c r="AQ343" s="3">
        <v>4</v>
      </c>
      <c r="AR343" s="3">
        <v>155</v>
      </c>
      <c r="AS343" s="3">
        <v>17</v>
      </c>
      <c r="AT343" s="3">
        <v>28</v>
      </c>
      <c r="AU343" s="3">
        <v>6</v>
      </c>
      <c r="AV343" s="3">
        <v>5</v>
      </c>
      <c r="AW343" s="3">
        <v>3</v>
      </c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62">
      <c r="A344" s="1" t="s">
        <v>311</v>
      </c>
      <c r="B344" s="1">
        <v>2016</v>
      </c>
      <c r="C344" s="1">
        <v>2.145</v>
      </c>
      <c r="D344" s="20">
        <v>523500</v>
      </c>
      <c r="E344" s="17">
        <v>700000</v>
      </c>
      <c r="F344" s="1">
        <v>231</v>
      </c>
      <c r="G344" s="31">
        <v>30</v>
      </c>
      <c r="H344" s="38">
        <v>0.21346704999999999</v>
      </c>
      <c r="I344" s="1">
        <v>67</v>
      </c>
      <c r="J344" s="1">
        <v>20</v>
      </c>
      <c r="K344" s="1">
        <v>77</v>
      </c>
      <c r="L344" s="1">
        <v>771</v>
      </c>
      <c r="M344" s="1">
        <v>51</v>
      </c>
      <c r="N344" s="1">
        <v>169</v>
      </c>
      <c r="O344" s="1">
        <v>28</v>
      </c>
      <c r="P344" s="1">
        <v>0</v>
      </c>
      <c r="Q344" s="1">
        <v>28</v>
      </c>
      <c r="R344" s="29">
        <f t="shared" si="102"/>
        <v>3</v>
      </c>
      <c r="S344" s="13">
        <f t="shared" si="103"/>
        <v>0</v>
      </c>
      <c r="T344" s="3">
        <v>49</v>
      </c>
      <c r="U344" s="31">
        <v>30</v>
      </c>
      <c r="V344" s="4">
        <v>0.17424242000000001</v>
      </c>
      <c r="W344" s="3">
        <v>7</v>
      </c>
      <c r="X344" s="3">
        <v>0</v>
      </c>
      <c r="Y344" s="3">
        <v>0</v>
      </c>
      <c r="Z344" s="3">
        <v>141</v>
      </c>
      <c r="AA344" s="3">
        <v>7</v>
      </c>
      <c r="AB344" s="3">
        <v>28</v>
      </c>
      <c r="AC344" s="3">
        <v>3</v>
      </c>
      <c r="AD344" s="3">
        <v>0</v>
      </c>
      <c r="AE344" s="3">
        <v>3</v>
      </c>
      <c r="AF344" s="49">
        <f t="shared" si="104"/>
        <v>-0.63449600000000006</v>
      </c>
      <c r="AG344" s="13">
        <f t="shared" si="105"/>
        <v>0</v>
      </c>
      <c r="AH344" s="54">
        <v>2.6299999000000001</v>
      </c>
      <c r="AI344" s="15">
        <v>3.3758279999999998</v>
      </c>
      <c r="AJ344" s="15">
        <v>-0.81</v>
      </c>
      <c r="AK344" s="55">
        <v>-0.45899200000000001</v>
      </c>
      <c r="AL344" s="1">
        <v>231</v>
      </c>
      <c r="AM344" s="3">
        <v>49</v>
      </c>
      <c r="AN344" s="1">
        <v>0</v>
      </c>
      <c r="AO344" s="3">
        <v>31</v>
      </c>
      <c r="AP344" s="3">
        <v>8</v>
      </c>
      <c r="AQ344" s="3">
        <v>28</v>
      </c>
      <c r="AR344" s="3">
        <v>266</v>
      </c>
      <c r="AS344" s="3">
        <v>10</v>
      </c>
      <c r="AT344" s="3">
        <v>72</v>
      </c>
      <c r="AU344" s="3">
        <v>14</v>
      </c>
      <c r="AV344" s="3">
        <v>0</v>
      </c>
      <c r="AW344" s="3">
        <v>9</v>
      </c>
      <c r="AX344" s="3"/>
      <c r="AY344" s="3"/>
      <c r="AZ344" s="3"/>
      <c r="BA344" s="3"/>
      <c r="BB344" s="3"/>
      <c r="BC344" s="3"/>
      <c r="BD344" s="3"/>
      <c r="BE344" s="3"/>
      <c r="BF344" s="3"/>
      <c r="BH344" s="1" t="s">
        <v>144</v>
      </c>
      <c r="BI344" s="1" t="s">
        <v>168</v>
      </c>
    </row>
    <row r="345" spans="1:62">
      <c r="A345" s="1" t="s">
        <v>119</v>
      </c>
      <c r="B345" s="1">
        <v>2012</v>
      </c>
      <c r="C345" s="1">
        <v>2.1560000000000001</v>
      </c>
      <c r="D345" s="20">
        <v>490000</v>
      </c>
      <c r="E345" s="17">
        <v>700000</v>
      </c>
      <c r="F345" s="11">
        <v>184</v>
      </c>
      <c r="G345" s="31">
        <v>0</v>
      </c>
      <c r="H345" s="38">
        <v>0.18275153999999999</v>
      </c>
      <c r="I345" s="1">
        <v>38</v>
      </c>
      <c r="J345" s="1">
        <v>5</v>
      </c>
      <c r="K345" s="1">
        <v>41</v>
      </c>
      <c r="L345" s="1">
        <v>531</v>
      </c>
      <c r="M345" s="1">
        <v>24</v>
      </c>
      <c r="N345" s="1">
        <v>93</v>
      </c>
      <c r="O345" s="1">
        <v>21</v>
      </c>
      <c r="P345" s="1">
        <v>0</v>
      </c>
      <c r="Q345" s="1">
        <v>-7</v>
      </c>
      <c r="R345" s="29">
        <f t="shared" si="102"/>
        <v>-1.8</v>
      </c>
      <c r="S345" s="13">
        <f t="shared" si="103"/>
        <v>0</v>
      </c>
      <c r="T345" s="13">
        <v>42</v>
      </c>
      <c r="U345" s="31">
        <v>0</v>
      </c>
      <c r="V345" s="4">
        <v>0.19819819999999999</v>
      </c>
      <c r="W345" s="3">
        <v>7</v>
      </c>
      <c r="X345" s="3">
        <v>1</v>
      </c>
      <c r="Y345" s="3">
        <v>5</v>
      </c>
      <c r="Z345" s="3">
        <v>122</v>
      </c>
      <c r="AA345" s="3">
        <v>9</v>
      </c>
      <c r="AB345" s="3">
        <v>26</v>
      </c>
      <c r="AC345" s="3">
        <v>6</v>
      </c>
      <c r="AD345" s="3">
        <v>0</v>
      </c>
      <c r="AE345" s="3">
        <v>-1</v>
      </c>
      <c r="AF345" s="49">
        <f t="shared" si="104"/>
        <v>-0.16311</v>
      </c>
      <c r="AG345" s="13">
        <f t="shared" si="105"/>
        <v>0</v>
      </c>
      <c r="AH345" s="54">
        <v>-1.41</v>
      </c>
      <c r="AI345" s="15">
        <v>-2.2185168000000002</v>
      </c>
      <c r="AJ345" s="15">
        <v>0.05</v>
      </c>
      <c r="AK345" s="55">
        <v>-0.37622</v>
      </c>
      <c r="AL345" s="11">
        <v>184</v>
      </c>
      <c r="AM345" s="13">
        <v>42</v>
      </c>
      <c r="AN345" s="1">
        <v>0</v>
      </c>
      <c r="AO345" s="3">
        <v>7</v>
      </c>
      <c r="AP345" s="3">
        <v>1</v>
      </c>
      <c r="AQ345" s="3">
        <v>5</v>
      </c>
      <c r="AR345" s="3">
        <v>122</v>
      </c>
      <c r="AS345" s="3">
        <v>9</v>
      </c>
      <c r="AT345" s="3">
        <v>26</v>
      </c>
      <c r="AU345" s="3">
        <v>6</v>
      </c>
      <c r="AV345" s="3">
        <v>0</v>
      </c>
      <c r="AW345" s="3">
        <v>-1</v>
      </c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1:62">
      <c r="A346" s="11" t="s">
        <v>372</v>
      </c>
      <c r="B346" s="11">
        <v>2011</v>
      </c>
      <c r="C346" s="11">
        <v>2.153</v>
      </c>
      <c r="D346" s="21">
        <v>420000</v>
      </c>
      <c r="E346" s="18">
        <v>620000</v>
      </c>
      <c r="F346" s="11">
        <v>123</v>
      </c>
      <c r="G346" s="61">
        <v>0</v>
      </c>
      <c r="H346" s="39">
        <v>0.20661156999999999</v>
      </c>
      <c r="I346" s="11">
        <v>42</v>
      </c>
      <c r="J346" s="11">
        <v>10</v>
      </c>
      <c r="K346" s="11">
        <v>45</v>
      </c>
      <c r="L346" s="11">
        <v>406</v>
      </c>
      <c r="M346" s="11">
        <v>40</v>
      </c>
      <c r="N346" s="11">
        <v>97</v>
      </c>
      <c r="O346" s="11">
        <v>14</v>
      </c>
      <c r="P346" s="11">
        <v>1</v>
      </c>
      <c r="Q346" s="11">
        <v>5</v>
      </c>
      <c r="R346" s="29">
        <f t="shared" si="102"/>
        <v>0</v>
      </c>
      <c r="S346" s="13">
        <f t="shared" si="103"/>
        <v>0</v>
      </c>
      <c r="T346" s="13">
        <v>36</v>
      </c>
      <c r="U346" s="31">
        <v>0</v>
      </c>
      <c r="V346" s="14">
        <v>0.17117117000000001</v>
      </c>
      <c r="W346" s="13">
        <v>10</v>
      </c>
      <c r="X346" s="13">
        <v>1</v>
      </c>
      <c r="Y346" s="13">
        <v>4</v>
      </c>
      <c r="Z346" s="13">
        <v>122</v>
      </c>
      <c r="AA346" s="13">
        <v>11</v>
      </c>
      <c r="AB346" s="13">
        <v>32</v>
      </c>
      <c r="AC346" s="13">
        <v>3</v>
      </c>
      <c r="AD346" s="13">
        <v>0</v>
      </c>
      <c r="AE346" s="13">
        <v>3</v>
      </c>
      <c r="AF346" s="49">
        <f t="shared" si="104"/>
        <v>-0.45083799999999996</v>
      </c>
      <c r="AG346" s="13">
        <f t="shared" si="105"/>
        <v>0</v>
      </c>
      <c r="AH346" s="54">
        <v>0.24000002000000001</v>
      </c>
      <c r="AI346" s="15">
        <v>-0.3135271</v>
      </c>
      <c r="AJ346" s="15">
        <v>-0.21</v>
      </c>
      <c r="AK346" s="55">
        <v>-0.69167599999999996</v>
      </c>
      <c r="AL346" s="11">
        <v>123</v>
      </c>
      <c r="AM346" s="13">
        <v>36</v>
      </c>
      <c r="AN346" s="1">
        <v>0</v>
      </c>
      <c r="AO346" s="13">
        <v>10</v>
      </c>
      <c r="AP346" s="13">
        <v>1</v>
      </c>
      <c r="AQ346" s="13">
        <v>4</v>
      </c>
      <c r="AR346" s="13">
        <v>122</v>
      </c>
      <c r="AS346" s="13">
        <v>11</v>
      </c>
      <c r="AT346" s="13">
        <v>32</v>
      </c>
      <c r="AU346" s="13">
        <v>3</v>
      </c>
      <c r="AV346" s="13">
        <v>0</v>
      </c>
      <c r="AW346" s="13">
        <v>3</v>
      </c>
      <c r="AX346" s="13"/>
      <c r="AY346" s="13"/>
      <c r="AZ346" s="13"/>
      <c r="BA346" s="13"/>
      <c r="BB346" s="13"/>
      <c r="BC346" s="13"/>
      <c r="BD346" s="13"/>
      <c r="BE346" s="13"/>
      <c r="BF346" s="13"/>
      <c r="BG346" s="12"/>
      <c r="BH346" s="12"/>
      <c r="BI346" s="12"/>
      <c r="BJ346" s="12"/>
    </row>
    <row r="347" spans="1:62" ht="14" thickBot="1">
      <c r="A347" s="6" t="s">
        <v>162</v>
      </c>
      <c r="B347" s="6">
        <v>2012</v>
      </c>
      <c r="C347" s="6">
        <v>2.1480000000000001</v>
      </c>
      <c r="D347" s="22">
        <v>480000</v>
      </c>
      <c r="E347" s="19">
        <v>600000</v>
      </c>
      <c r="F347" s="1">
        <v>143</v>
      </c>
      <c r="G347" s="65">
        <v>15</v>
      </c>
      <c r="H347" s="40">
        <v>0.21686748</v>
      </c>
      <c r="I347" s="6">
        <v>37</v>
      </c>
      <c r="J347" s="6">
        <v>8</v>
      </c>
      <c r="K347" s="6">
        <v>27</v>
      </c>
      <c r="L347" s="6">
        <v>357</v>
      </c>
      <c r="M347" s="6">
        <v>21</v>
      </c>
      <c r="N347" s="6">
        <v>118</v>
      </c>
      <c r="O347" s="6">
        <v>22</v>
      </c>
      <c r="P347" s="6">
        <v>1</v>
      </c>
      <c r="Q347" s="6">
        <v>-9</v>
      </c>
      <c r="R347" s="29">
        <f t="shared" si="102"/>
        <v>-0.9</v>
      </c>
      <c r="S347" s="13">
        <f t="shared" si="103"/>
        <v>0</v>
      </c>
      <c r="T347" s="3">
        <v>39</v>
      </c>
      <c r="U347" s="31">
        <v>0</v>
      </c>
      <c r="V347" s="9">
        <v>0.20175439000000001</v>
      </c>
      <c r="W347" s="8">
        <v>7</v>
      </c>
      <c r="X347" s="8">
        <v>0</v>
      </c>
      <c r="Y347" s="8">
        <v>3</v>
      </c>
      <c r="Z347" s="8">
        <v>118</v>
      </c>
      <c r="AA347" s="8">
        <v>4</v>
      </c>
      <c r="AB347" s="8">
        <v>49</v>
      </c>
      <c r="AC347" s="8">
        <v>6</v>
      </c>
      <c r="AD347" s="8">
        <v>1</v>
      </c>
      <c r="AE347" s="8">
        <v>-4</v>
      </c>
      <c r="AF347" s="49">
        <f t="shared" si="104"/>
        <v>-0.90826249999999997</v>
      </c>
      <c r="AG347" s="13">
        <f t="shared" si="105"/>
        <v>0</v>
      </c>
      <c r="AH347" s="54">
        <v>-0.36</v>
      </c>
      <c r="AI347" s="15">
        <v>-1.3472729999999999</v>
      </c>
      <c r="AJ347" s="15">
        <v>-0.86</v>
      </c>
      <c r="AK347" s="55">
        <v>-0.95652499999999996</v>
      </c>
      <c r="AL347" s="1">
        <v>143</v>
      </c>
      <c r="AM347" s="3">
        <v>39</v>
      </c>
      <c r="AN347" s="1">
        <v>0</v>
      </c>
      <c r="AO347" s="8">
        <v>7</v>
      </c>
      <c r="AP347" s="8">
        <v>0</v>
      </c>
      <c r="AQ347" s="8">
        <v>3</v>
      </c>
      <c r="AR347" s="8">
        <v>118</v>
      </c>
      <c r="AS347" s="8">
        <v>4</v>
      </c>
      <c r="AT347" s="8">
        <v>49</v>
      </c>
      <c r="AU347" s="8">
        <v>6</v>
      </c>
      <c r="AV347" s="8">
        <v>1</v>
      </c>
      <c r="AW347" s="8">
        <v>-4</v>
      </c>
      <c r="AX347" s="8"/>
      <c r="AY347" s="8"/>
      <c r="AZ347" s="8"/>
      <c r="BA347" s="8"/>
      <c r="BB347" s="8"/>
      <c r="BC347" s="8"/>
      <c r="BD347" s="8"/>
      <c r="BE347" s="8"/>
      <c r="BF347" s="8"/>
      <c r="BG347" s="7"/>
      <c r="BH347" s="7"/>
      <c r="BI347" s="7"/>
      <c r="BJ347" s="7"/>
    </row>
    <row r="348" spans="1:62" ht="14" thickBot="1">
      <c r="A348" s="11" t="s">
        <v>53</v>
      </c>
      <c r="B348" s="11">
        <v>2012</v>
      </c>
      <c r="C348" s="11">
        <v>3.0790000000000002</v>
      </c>
      <c r="D348" s="21">
        <v>506500</v>
      </c>
      <c r="E348" s="18">
        <v>510000</v>
      </c>
      <c r="F348" s="6">
        <v>306</v>
      </c>
      <c r="G348" s="61">
        <v>43</v>
      </c>
      <c r="H348" s="39">
        <v>0.24613220999999999</v>
      </c>
      <c r="I348" s="11">
        <v>98</v>
      </c>
      <c r="J348" s="11">
        <v>19</v>
      </c>
      <c r="K348" s="11">
        <v>78</v>
      </c>
      <c r="L348" s="11">
        <v>797</v>
      </c>
      <c r="M348" s="11">
        <v>64</v>
      </c>
      <c r="N348" s="11">
        <v>177</v>
      </c>
      <c r="O348" s="11">
        <v>38</v>
      </c>
      <c r="P348" s="11">
        <v>14</v>
      </c>
      <c r="Q348" s="11">
        <v>4</v>
      </c>
      <c r="R348" s="29">
        <f t="shared" si="102"/>
        <v>1</v>
      </c>
      <c r="S348" s="13">
        <f t="shared" si="103"/>
        <v>0</v>
      </c>
      <c r="T348" s="8">
        <v>42</v>
      </c>
      <c r="U348" s="31">
        <v>24</v>
      </c>
      <c r="V348" s="14">
        <v>0.20454544999999999</v>
      </c>
      <c r="W348" s="13">
        <v>17</v>
      </c>
      <c r="X348" s="13">
        <v>2</v>
      </c>
      <c r="Y348" s="13">
        <v>9</v>
      </c>
      <c r="Z348" s="13">
        <v>103</v>
      </c>
      <c r="AA348" s="13">
        <v>12</v>
      </c>
      <c r="AB348" s="13">
        <v>19</v>
      </c>
      <c r="AC348" s="13">
        <v>7</v>
      </c>
      <c r="AD348" s="13">
        <v>1</v>
      </c>
      <c r="AE348" s="13">
        <v>3</v>
      </c>
      <c r="AF348" s="49">
        <f t="shared" si="104"/>
        <v>0.22638915500000001</v>
      </c>
      <c r="AG348" s="13">
        <f t="shared" si="105"/>
        <v>0</v>
      </c>
      <c r="AH348" s="54">
        <v>1.25</v>
      </c>
      <c r="AI348" s="15">
        <v>0.70108300000000001</v>
      </c>
      <c r="AJ348" s="15">
        <v>0.29000002000000003</v>
      </c>
      <c r="AK348" s="55">
        <v>0.16277828999999999</v>
      </c>
      <c r="AL348" s="6">
        <v>306</v>
      </c>
      <c r="AM348" s="8">
        <v>42</v>
      </c>
      <c r="AN348" s="1">
        <v>24</v>
      </c>
      <c r="AO348" s="13">
        <v>17</v>
      </c>
      <c r="AP348" s="13">
        <v>2</v>
      </c>
      <c r="AQ348" s="13">
        <v>9</v>
      </c>
      <c r="AR348" s="13">
        <v>103</v>
      </c>
      <c r="AS348" s="13">
        <v>12</v>
      </c>
      <c r="AT348" s="13">
        <v>19</v>
      </c>
      <c r="AU348" s="13">
        <v>7</v>
      </c>
      <c r="AV348" s="13">
        <v>1</v>
      </c>
      <c r="AW348" s="13">
        <v>3</v>
      </c>
      <c r="AX348" s="13"/>
      <c r="AY348" s="13"/>
      <c r="AZ348" s="13"/>
      <c r="BA348" s="13"/>
      <c r="BB348" s="13"/>
      <c r="BC348" s="13"/>
      <c r="BD348" s="13"/>
      <c r="BE348" s="13"/>
      <c r="BF348" s="13"/>
      <c r="BG348" s="12"/>
      <c r="BH348" s="12"/>
      <c r="BI348" s="12"/>
      <c r="BJ348" s="12"/>
    </row>
    <row r="349" spans="1:62">
      <c r="S349" s="13">
        <f t="shared" si="103"/>
        <v>0</v>
      </c>
      <c r="AG349" s="13">
        <f t="shared" si="105"/>
        <v>0</v>
      </c>
    </row>
    <row r="350" spans="1:62">
      <c r="F350" s="58"/>
      <c r="T350" s="58"/>
      <c r="AL350" s="58"/>
    </row>
  </sheetData>
  <autoFilter ref="A1:BJ349" xr:uid="{975002F5-D1AB-414F-ADC5-3C6215313352}">
    <sortState xmlns:xlrd2="http://schemas.microsoft.com/office/spreadsheetml/2017/richdata2" ref="A2:BJ349">
      <sortCondition descending="1" ref="E1:E349"/>
    </sortState>
  </autoFilter>
  <sortState xmlns:xlrd2="http://schemas.microsoft.com/office/spreadsheetml/2017/richdata2" ref="A2:BJ350">
    <sortCondition descending="1" ref="B1:B350"/>
  </sortState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58"/>
  <sheetViews>
    <sheetView zoomScale="92" workbookViewId="0">
      <pane ySplit="1" topLeftCell="A2" activePane="bottomLeft" state="frozen"/>
      <selection pane="bottomLeft" activeCell="K43" sqref="K43"/>
    </sheetView>
  </sheetViews>
  <sheetFormatPr baseColWidth="10" defaultRowHeight="13"/>
  <cols>
    <col min="1" max="1" width="25" customWidth="1"/>
    <col min="3" max="3" width="11.1640625" style="23" bestFit="1" customWidth="1"/>
    <col min="4" max="4" width="11.1640625" style="17" bestFit="1" customWidth="1"/>
    <col min="18" max="18" width="14" style="30" bestFit="1" customWidth="1"/>
    <col min="19" max="20" width="37.33203125" bestFit="1" customWidth="1"/>
    <col min="21" max="21" width="42.1640625" bestFit="1" customWidth="1"/>
    <col min="22" max="22" width="22.1640625" bestFit="1" customWidth="1"/>
    <col min="35" max="35" width="10.83203125" style="30"/>
  </cols>
  <sheetData>
    <row r="1" spans="1:41" s="27" customFormat="1">
      <c r="A1" s="24" t="s">
        <v>0</v>
      </c>
      <c r="B1" s="24" t="s">
        <v>1</v>
      </c>
      <c r="C1" s="25" t="s">
        <v>14</v>
      </c>
      <c r="D1" s="26" t="s">
        <v>2</v>
      </c>
      <c r="E1" s="24" t="s">
        <v>3</v>
      </c>
      <c r="F1" s="24" t="s">
        <v>4</v>
      </c>
      <c r="G1" s="24" t="s">
        <v>20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22</v>
      </c>
      <c r="M1" s="24" t="s">
        <v>24</v>
      </c>
      <c r="N1" s="24" t="s">
        <v>36</v>
      </c>
      <c r="O1" s="24" t="s">
        <v>26</v>
      </c>
      <c r="P1" s="24" t="s">
        <v>28</v>
      </c>
      <c r="Q1" s="24" t="s">
        <v>30</v>
      </c>
      <c r="R1" s="28" t="s">
        <v>872</v>
      </c>
      <c r="S1" s="24" t="s">
        <v>9</v>
      </c>
      <c r="T1" s="24" t="s">
        <v>10</v>
      </c>
      <c r="U1" s="24" t="s">
        <v>11</v>
      </c>
      <c r="V1" s="24" t="s">
        <v>12</v>
      </c>
      <c r="W1" s="24" t="s">
        <v>13</v>
      </c>
      <c r="X1" s="24" t="s">
        <v>19</v>
      </c>
      <c r="Y1" s="24" t="s">
        <v>15</v>
      </c>
      <c r="Z1" s="24" t="s">
        <v>16</v>
      </c>
      <c r="AA1" s="24" t="s">
        <v>17</v>
      </c>
      <c r="AB1" s="24" t="s">
        <v>18</v>
      </c>
      <c r="AC1" s="24" t="s">
        <v>21</v>
      </c>
      <c r="AD1" s="24" t="s">
        <v>23</v>
      </c>
      <c r="AE1" s="24" t="s">
        <v>35</v>
      </c>
      <c r="AF1" s="24" t="s">
        <v>25</v>
      </c>
      <c r="AG1" s="24" t="s">
        <v>27</v>
      </c>
      <c r="AH1" s="24" t="s">
        <v>29</v>
      </c>
      <c r="AI1" s="28" t="s">
        <v>871</v>
      </c>
      <c r="AL1" s="24" t="s">
        <v>32</v>
      </c>
      <c r="AM1" s="24" t="s">
        <v>34</v>
      </c>
      <c r="AN1" s="24" t="s">
        <v>31</v>
      </c>
      <c r="AO1" s="24" t="s">
        <v>33</v>
      </c>
    </row>
    <row r="2" spans="1:41">
      <c r="A2" s="11" t="s">
        <v>258</v>
      </c>
      <c r="B2" s="11">
        <v>2012</v>
      </c>
      <c r="C2" s="21">
        <v>490000</v>
      </c>
      <c r="D2" s="18">
        <v>2000000</v>
      </c>
      <c r="E2" s="11">
        <v>2.1509999999999998</v>
      </c>
      <c r="F2" s="11">
        <v>220</v>
      </c>
      <c r="G2" s="11">
        <v>0</v>
      </c>
      <c r="H2" s="11">
        <v>0.26709062</v>
      </c>
      <c r="I2" s="11">
        <v>59</v>
      </c>
      <c r="J2" s="11">
        <v>15</v>
      </c>
      <c r="K2" s="11">
        <v>80</v>
      </c>
      <c r="L2" s="11">
        <v>749</v>
      </c>
      <c r="M2" s="11">
        <v>93</v>
      </c>
      <c r="N2" s="11">
        <v>144</v>
      </c>
      <c r="O2" s="11">
        <v>26</v>
      </c>
      <c r="P2" s="11">
        <v>0</v>
      </c>
      <c r="Q2" s="11">
        <v>-16</v>
      </c>
      <c r="R2" s="29">
        <f t="shared" ref="R2:R65" si="0">ROUND(AVERAGE(AL2,AM2),1)</f>
        <v>6.4</v>
      </c>
      <c r="S2" s="12"/>
      <c r="T2" s="12"/>
      <c r="U2" s="12"/>
      <c r="V2" s="12"/>
      <c r="W2" s="13">
        <v>133</v>
      </c>
      <c r="X2" s="11">
        <v>0</v>
      </c>
      <c r="Y2" s="14">
        <v>0.26950352999999999</v>
      </c>
      <c r="Z2" s="13">
        <v>44</v>
      </c>
      <c r="AA2" s="13">
        <v>13</v>
      </c>
      <c r="AB2" s="13">
        <v>52</v>
      </c>
      <c r="AC2" s="13">
        <v>505</v>
      </c>
      <c r="AD2" s="13">
        <v>65</v>
      </c>
      <c r="AE2" s="13">
        <v>107</v>
      </c>
      <c r="AF2" s="13">
        <v>20</v>
      </c>
      <c r="AG2" s="13">
        <v>0</v>
      </c>
      <c r="AH2" s="13">
        <v>-6</v>
      </c>
      <c r="AI2" s="29">
        <f t="shared" ref="AI2:AI65" si="1">AVERAGE(AN2,AO2)</f>
        <v>1.779185</v>
      </c>
      <c r="AL2" s="1">
        <v>6.27</v>
      </c>
      <c r="AM2" s="1">
        <v>6.6286459999999998</v>
      </c>
      <c r="AN2" s="5">
        <v>1.89</v>
      </c>
      <c r="AO2" s="5">
        <v>1.6683699999999999</v>
      </c>
    </row>
    <row r="3" spans="1:41">
      <c r="A3" s="16" t="s">
        <v>414</v>
      </c>
      <c r="B3" s="1">
        <v>2015</v>
      </c>
      <c r="C3" s="20">
        <v>519500</v>
      </c>
      <c r="D3" s="17">
        <v>3500000</v>
      </c>
      <c r="E3" s="1">
        <v>3.052</v>
      </c>
      <c r="F3" s="1">
        <v>400</v>
      </c>
      <c r="G3" s="1">
        <v>93</v>
      </c>
      <c r="H3" s="1">
        <v>0.29399142</v>
      </c>
      <c r="I3" s="1">
        <v>224</v>
      </c>
      <c r="J3" s="1">
        <v>37</v>
      </c>
      <c r="K3" s="1">
        <v>146</v>
      </c>
      <c r="L3" s="1">
        <v>1535</v>
      </c>
      <c r="M3" s="1">
        <v>114</v>
      </c>
      <c r="N3" s="1">
        <v>228</v>
      </c>
      <c r="O3" s="1">
        <v>90</v>
      </c>
      <c r="P3" s="1">
        <v>66</v>
      </c>
      <c r="Q3" s="1">
        <v>27</v>
      </c>
      <c r="R3" s="29">
        <f t="shared" si="0"/>
        <v>1</v>
      </c>
      <c r="S3" s="2" t="s">
        <v>415</v>
      </c>
      <c r="T3" s="2"/>
      <c r="U3" s="1" t="s">
        <v>416</v>
      </c>
      <c r="V3" s="2"/>
      <c r="W3" s="3">
        <v>157</v>
      </c>
      <c r="X3" s="1">
        <v>0</v>
      </c>
      <c r="Y3" s="4">
        <v>0.31527093</v>
      </c>
      <c r="Z3" s="3">
        <v>111</v>
      </c>
      <c r="AA3" s="3">
        <v>20</v>
      </c>
      <c r="AB3" s="3">
        <v>76</v>
      </c>
      <c r="AC3" s="3">
        <v>673</v>
      </c>
      <c r="AD3" s="3">
        <v>53</v>
      </c>
      <c r="AE3" s="3">
        <v>89</v>
      </c>
      <c r="AF3" s="3">
        <v>39</v>
      </c>
      <c r="AG3" s="3">
        <v>39</v>
      </c>
      <c r="AH3" s="3">
        <v>10</v>
      </c>
      <c r="AI3" s="29">
        <f t="shared" si="1"/>
        <v>-0.38456950000000001</v>
      </c>
      <c r="AL3" s="1">
        <v>1.28</v>
      </c>
      <c r="AM3" s="1">
        <v>0.63761365000000003</v>
      </c>
      <c r="AN3" s="5">
        <v>-0.56999999999999995</v>
      </c>
      <c r="AO3" s="5">
        <v>-0.19913900000000001</v>
      </c>
    </row>
    <row r="4" spans="1:41">
      <c r="A4" s="1" t="s">
        <v>543</v>
      </c>
      <c r="B4" s="1">
        <v>2018</v>
      </c>
      <c r="C4" s="20">
        <v>561000</v>
      </c>
      <c r="D4" s="17">
        <v>1350000</v>
      </c>
      <c r="E4" s="1">
        <v>3.028</v>
      </c>
      <c r="F4" s="1">
        <v>310</v>
      </c>
      <c r="G4" s="1">
        <v>157</v>
      </c>
      <c r="H4" s="1">
        <v>0.22722512</v>
      </c>
      <c r="I4" s="1">
        <v>134</v>
      </c>
      <c r="J4" s="1">
        <v>36</v>
      </c>
      <c r="K4" s="1">
        <v>147</v>
      </c>
      <c r="L4" s="1">
        <v>1090</v>
      </c>
      <c r="M4" s="1">
        <v>107</v>
      </c>
      <c r="N4" s="1">
        <v>307</v>
      </c>
      <c r="O4" s="1">
        <v>52</v>
      </c>
      <c r="P4" s="1">
        <v>21</v>
      </c>
      <c r="Q4" s="1">
        <v>7</v>
      </c>
      <c r="R4" s="29">
        <f t="shared" si="0"/>
        <v>1.8</v>
      </c>
      <c r="S4" s="2"/>
      <c r="T4" s="2"/>
      <c r="U4" s="2"/>
      <c r="V4" s="2"/>
      <c r="W4" s="3">
        <v>105</v>
      </c>
      <c r="X4" s="1">
        <v>0</v>
      </c>
      <c r="Y4" s="4">
        <v>0.18106996</v>
      </c>
      <c r="Z4" s="3">
        <v>28</v>
      </c>
      <c r="AA4" s="3">
        <v>8</v>
      </c>
      <c r="AB4" s="3">
        <v>38</v>
      </c>
      <c r="AC4" s="3">
        <v>285</v>
      </c>
      <c r="AD4" s="3">
        <v>36</v>
      </c>
      <c r="AE4" s="3">
        <v>91</v>
      </c>
      <c r="AF4" s="3">
        <v>11</v>
      </c>
      <c r="AG4" s="3">
        <v>3</v>
      </c>
      <c r="AH4" s="3">
        <v>0</v>
      </c>
      <c r="AI4" s="29">
        <f t="shared" si="1"/>
        <v>0.44964550000000003</v>
      </c>
      <c r="AL4" s="1">
        <v>2.27</v>
      </c>
      <c r="AM4" s="1">
        <v>1.4130358000000001</v>
      </c>
      <c r="AN4" s="5">
        <v>0.56000000000000005</v>
      </c>
      <c r="AO4" s="5">
        <v>0.33929100000000001</v>
      </c>
    </row>
    <row r="5" spans="1:41">
      <c r="A5" s="1" t="s">
        <v>221</v>
      </c>
      <c r="B5" s="1">
        <v>2016</v>
      </c>
      <c r="C5" s="20">
        <v>574000</v>
      </c>
      <c r="D5" s="17">
        <v>1350000</v>
      </c>
      <c r="E5" s="1">
        <v>3.0409999999999999</v>
      </c>
      <c r="F5" s="1">
        <v>370</v>
      </c>
      <c r="G5" s="1">
        <v>98</v>
      </c>
      <c r="H5" s="1">
        <v>0.22251309999999999</v>
      </c>
      <c r="I5" s="1">
        <v>139</v>
      </c>
      <c r="J5" s="1">
        <v>28</v>
      </c>
      <c r="K5" s="1">
        <v>109</v>
      </c>
      <c r="L5" s="1">
        <v>1289</v>
      </c>
      <c r="M5" s="1">
        <v>124</v>
      </c>
      <c r="N5" s="1">
        <v>274</v>
      </c>
      <c r="O5" s="1">
        <v>43</v>
      </c>
      <c r="P5" s="1">
        <v>29</v>
      </c>
      <c r="Q5" s="1">
        <v>6</v>
      </c>
      <c r="R5" s="29">
        <f t="shared" si="0"/>
        <v>2.8</v>
      </c>
      <c r="S5" s="2" t="s">
        <v>222</v>
      </c>
      <c r="T5" s="2"/>
      <c r="U5" s="2"/>
      <c r="V5" s="2"/>
      <c r="W5" s="3">
        <v>123</v>
      </c>
      <c r="X5" s="1">
        <v>19</v>
      </c>
      <c r="Y5" s="4">
        <v>0.21712539</v>
      </c>
      <c r="Z5" s="3">
        <v>32</v>
      </c>
      <c r="AA5" s="3">
        <v>8</v>
      </c>
      <c r="AB5" s="3">
        <v>31</v>
      </c>
      <c r="AC5" s="3">
        <v>361</v>
      </c>
      <c r="AD5" s="3">
        <v>30</v>
      </c>
      <c r="AE5" s="3">
        <v>68</v>
      </c>
      <c r="AF5" s="3">
        <v>13</v>
      </c>
      <c r="AG5" s="3">
        <v>3</v>
      </c>
      <c r="AH5" s="3">
        <v>5</v>
      </c>
      <c r="AI5" s="29">
        <f t="shared" si="1"/>
        <v>0.59232300000000004</v>
      </c>
      <c r="AL5" s="1">
        <v>2.86</v>
      </c>
      <c r="AM5" s="1">
        <v>2.8394010000000001</v>
      </c>
      <c r="AN5" s="5">
        <v>0.23</v>
      </c>
      <c r="AO5" s="5">
        <v>0.95464599999999999</v>
      </c>
    </row>
    <row r="6" spans="1:41">
      <c r="A6" s="1" t="s">
        <v>795</v>
      </c>
      <c r="B6" s="1">
        <v>2019</v>
      </c>
      <c r="C6" s="20">
        <v>684300</v>
      </c>
      <c r="D6" s="17">
        <v>8500000</v>
      </c>
      <c r="E6" s="1">
        <v>3.0510000000000002</v>
      </c>
      <c r="F6" s="1">
        <v>396</v>
      </c>
      <c r="G6" s="1">
        <v>129</v>
      </c>
      <c r="H6" s="1">
        <v>0.27311220000000003</v>
      </c>
      <c r="I6" s="1">
        <v>290</v>
      </c>
      <c r="J6" s="1">
        <v>110</v>
      </c>
      <c r="K6" s="1">
        <v>246</v>
      </c>
      <c r="L6" s="1">
        <v>1718</v>
      </c>
      <c r="M6" s="1">
        <v>276</v>
      </c>
      <c r="N6" s="1">
        <v>543</v>
      </c>
      <c r="O6" s="1">
        <v>66</v>
      </c>
      <c r="P6" s="1">
        <v>18</v>
      </c>
      <c r="Q6" s="1">
        <v>45</v>
      </c>
      <c r="R6" s="29">
        <f t="shared" si="0"/>
        <v>-0.7</v>
      </c>
      <c r="S6" s="2" t="s">
        <v>670</v>
      </c>
      <c r="T6" s="1" t="s">
        <v>796</v>
      </c>
      <c r="U6" s="1" t="s">
        <v>797</v>
      </c>
      <c r="V6" s="2"/>
      <c r="W6" s="3">
        <v>102</v>
      </c>
      <c r="X6" s="1">
        <v>61</v>
      </c>
      <c r="Y6" s="4">
        <v>0.27248677999999998</v>
      </c>
      <c r="Z6" s="3">
        <v>75</v>
      </c>
      <c r="AA6" s="3">
        <v>27</v>
      </c>
      <c r="AB6" s="3">
        <v>55</v>
      </c>
      <c r="AC6" s="3">
        <v>447</v>
      </c>
      <c r="AD6" s="3">
        <v>64</v>
      </c>
      <c r="AE6" s="3">
        <v>141</v>
      </c>
      <c r="AF6" s="3">
        <v>18</v>
      </c>
      <c r="AG6" s="3">
        <v>3</v>
      </c>
      <c r="AH6" s="3">
        <v>20</v>
      </c>
      <c r="AI6" s="29">
        <f t="shared" si="1"/>
        <v>-0.36719950000000001</v>
      </c>
      <c r="AL6" s="1">
        <v>-1.0900000000000001</v>
      </c>
      <c r="AM6" s="1">
        <v>-0.28278235000000002</v>
      </c>
      <c r="AN6" s="5">
        <v>-0.18</v>
      </c>
      <c r="AO6" s="5">
        <v>-0.55439899999999998</v>
      </c>
    </row>
    <row r="7" spans="1:41">
      <c r="A7" s="1" t="s">
        <v>246</v>
      </c>
      <c r="B7" s="1">
        <v>2017</v>
      </c>
      <c r="C7" s="20">
        <v>544200</v>
      </c>
      <c r="D7" s="17">
        <v>825000</v>
      </c>
      <c r="E7" s="1">
        <v>3.052</v>
      </c>
      <c r="F7" s="1">
        <v>302</v>
      </c>
      <c r="G7" s="1">
        <v>64</v>
      </c>
      <c r="H7" s="1">
        <v>0.24593967</v>
      </c>
      <c r="I7" s="1">
        <v>115</v>
      </c>
      <c r="J7" s="1">
        <v>14</v>
      </c>
      <c r="K7" s="1">
        <v>84</v>
      </c>
      <c r="L7" s="1">
        <v>949</v>
      </c>
      <c r="M7" s="1">
        <v>67</v>
      </c>
      <c r="N7" s="1">
        <v>221</v>
      </c>
      <c r="O7" s="1">
        <v>54</v>
      </c>
      <c r="P7" s="1">
        <v>22</v>
      </c>
      <c r="Q7" s="1">
        <v>10</v>
      </c>
      <c r="R7" s="29">
        <f t="shared" si="0"/>
        <v>3.9</v>
      </c>
      <c r="S7" s="2"/>
      <c r="T7" s="2"/>
      <c r="U7" s="2"/>
      <c r="V7" s="2"/>
      <c r="W7" s="3">
        <v>69</v>
      </c>
      <c r="X7" s="1">
        <v>64</v>
      </c>
      <c r="Y7" s="4">
        <v>0.23255814999999999</v>
      </c>
      <c r="Z7" s="3">
        <v>26</v>
      </c>
      <c r="AA7" s="3">
        <v>3</v>
      </c>
      <c r="AB7" s="3">
        <v>14</v>
      </c>
      <c r="AC7" s="3">
        <v>195</v>
      </c>
      <c r="AD7" s="3">
        <v>20</v>
      </c>
      <c r="AE7" s="3">
        <v>46</v>
      </c>
      <c r="AF7" s="3">
        <v>8</v>
      </c>
      <c r="AG7" s="3">
        <v>2</v>
      </c>
      <c r="AH7" s="3">
        <v>-1</v>
      </c>
      <c r="AI7" s="29">
        <f t="shared" si="1"/>
        <v>2.5984449999999999</v>
      </c>
      <c r="AL7" s="1">
        <v>4.3899999999999997</v>
      </c>
      <c r="AM7" s="1">
        <v>3.3800511000000002</v>
      </c>
      <c r="AN7" s="5">
        <v>2.96</v>
      </c>
      <c r="AO7" s="5">
        <v>2.2368899999999998</v>
      </c>
    </row>
    <row r="8" spans="1:41">
      <c r="A8" s="1" t="s">
        <v>728</v>
      </c>
      <c r="B8" s="1">
        <v>2020</v>
      </c>
      <c r="C8" s="20">
        <v>604500</v>
      </c>
      <c r="D8" s="17">
        <v>2525000</v>
      </c>
      <c r="E8" s="1">
        <v>3.0880000000000001</v>
      </c>
      <c r="F8" s="1">
        <v>308</v>
      </c>
      <c r="G8" s="1">
        <v>91</v>
      </c>
      <c r="H8" s="1">
        <v>0.25068370000000001</v>
      </c>
      <c r="I8" s="1">
        <v>158</v>
      </c>
      <c r="J8" s="1">
        <v>32</v>
      </c>
      <c r="K8" s="1">
        <v>137</v>
      </c>
      <c r="L8" s="1">
        <v>1176</v>
      </c>
      <c r="M8" s="1">
        <v>50</v>
      </c>
      <c r="N8" s="1">
        <v>349</v>
      </c>
      <c r="O8" s="1">
        <v>46</v>
      </c>
      <c r="P8" s="1">
        <v>113</v>
      </c>
      <c r="Q8" s="1">
        <v>4</v>
      </c>
      <c r="R8" s="29">
        <f t="shared" si="0"/>
        <v>1.2</v>
      </c>
      <c r="S8" s="2"/>
      <c r="T8" s="1" t="s">
        <v>729</v>
      </c>
      <c r="U8" s="2"/>
      <c r="V8" s="2"/>
      <c r="W8" s="3">
        <v>59</v>
      </c>
      <c r="X8" s="2"/>
      <c r="Y8" s="4">
        <v>0.25570777</v>
      </c>
      <c r="Z8" s="3">
        <v>33</v>
      </c>
      <c r="AA8" s="3">
        <v>6</v>
      </c>
      <c r="AB8" s="3">
        <v>22</v>
      </c>
      <c r="AC8" s="3">
        <v>233</v>
      </c>
      <c r="AD8" s="3">
        <v>11</v>
      </c>
      <c r="AE8" s="3">
        <v>70</v>
      </c>
      <c r="AF8" s="3">
        <v>11</v>
      </c>
      <c r="AG8" s="3">
        <v>24</v>
      </c>
      <c r="AH8" s="3">
        <v>2</v>
      </c>
      <c r="AI8" s="29">
        <f t="shared" si="1"/>
        <v>0.55058950000000006</v>
      </c>
      <c r="AL8" s="1">
        <v>1.0900000000000001</v>
      </c>
      <c r="AM8" s="1">
        <v>1.2996795000000001</v>
      </c>
      <c r="AN8" s="5">
        <v>0.51</v>
      </c>
      <c r="AO8" s="5">
        <v>0.59117900000000001</v>
      </c>
    </row>
    <row r="9" spans="1:41">
      <c r="A9" s="1" t="s">
        <v>524</v>
      </c>
      <c r="B9" s="1">
        <v>2018</v>
      </c>
      <c r="C9" s="20">
        <v>645000</v>
      </c>
      <c r="D9" s="17">
        <v>2875000</v>
      </c>
      <c r="E9" s="1">
        <v>3.0960000000000001</v>
      </c>
      <c r="F9" s="1">
        <v>500</v>
      </c>
      <c r="G9" s="1">
        <v>0</v>
      </c>
      <c r="H9" s="1">
        <v>0.23012047999999999</v>
      </c>
      <c r="I9" s="1">
        <v>225</v>
      </c>
      <c r="J9" s="1">
        <v>87</v>
      </c>
      <c r="K9" s="1">
        <v>277</v>
      </c>
      <c r="L9" s="1">
        <v>1831</v>
      </c>
      <c r="M9" s="1">
        <v>126</v>
      </c>
      <c r="N9" s="1">
        <v>497</v>
      </c>
      <c r="O9" s="1">
        <v>92</v>
      </c>
      <c r="P9" s="1">
        <v>13</v>
      </c>
      <c r="Q9" s="1">
        <v>43</v>
      </c>
      <c r="R9" s="29">
        <f t="shared" si="0"/>
        <v>0.9</v>
      </c>
      <c r="S9" s="2" t="s">
        <v>525</v>
      </c>
      <c r="T9" s="1" t="s">
        <v>526</v>
      </c>
      <c r="U9" s="1" t="s">
        <v>527</v>
      </c>
      <c r="V9" s="2"/>
      <c r="W9" s="3">
        <v>138</v>
      </c>
      <c r="X9" s="1">
        <v>0</v>
      </c>
      <c r="Y9" s="4">
        <v>0.1953125</v>
      </c>
      <c r="Z9" s="3">
        <v>48</v>
      </c>
      <c r="AA9" s="3">
        <v>15</v>
      </c>
      <c r="AB9" s="3">
        <v>61</v>
      </c>
      <c r="AC9" s="3">
        <v>427</v>
      </c>
      <c r="AD9" s="3">
        <v>37</v>
      </c>
      <c r="AE9" s="3">
        <v>117</v>
      </c>
      <c r="AF9" s="3">
        <v>20</v>
      </c>
      <c r="AG9" s="3">
        <v>2</v>
      </c>
      <c r="AH9" s="3">
        <v>17</v>
      </c>
      <c r="AI9" s="29">
        <f t="shared" si="1"/>
        <v>0.30601500000000004</v>
      </c>
      <c r="AL9" s="1">
        <v>-0.25000002999999998</v>
      </c>
      <c r="AM9" s="1">
        <v>2.0918443</v>
      </c>
      <c r="AN9" s="5">
        <v>-0.54</v>
      </c>
      <c r="AO9" s="5">
        <v>1.1520300000000001</v>
      </c>
    </row>
    <row r="10" spans="1:41">
      <c r="A10" s="16" t="s">
        <v>538</v>
      </c>
      <c r="B10" s="1">
        <v>2015</v>
      </c>
      <c r="C10" s="20">
        <v>850000</v>
      </c>
      <c r="D10" s="17">
        <v>2750000</v>
      </c>
      <c r="E10" s="1">
        <v>3.03</v>
      </c>
      <c r="F10" s="1">
        <v>364</v>
      </c>
      <c r="G10" s="1">
        <v>132</v>
      </c>
      <c r="H10" s="1">
        <v>0.28371770000000002</v>
      </c>
      <c r="I10" s="1">
        <v>233</v>
      </c>
      <c r="J10" s="1">
        <v>20</v>
      </c>
      <c r="K10" s="1">
        <v>118</v>
      </c>
      <c r="L10" s="1">
        <v>1607</v>
      </c>
      <c r="M10" s="1">
        <v>132</v>
      </c>
      <c r="N10" s="1">
        <v>273</v>
      </c>
      <c r="O10" s="1">
        <v>67</v>
      </c>
      <c r="P10" s="1">
        <v>40</v>
      </c>
      <c r="Q10" s="1">
        <v>-5</v>
      </c>
      <c r="R10" s="29">
        <f t="shared" si="0"/>
        <v>5.8</v>
      </c>
      <c r="S10" s="2"/>
      <c r="T10" s="1" t="s">
        <v>539</v>
      </c>
      <c r="U10" s="2"/>
      <c r="V10" s="2"/>
      <c r="W10" s="3">
        <v>153</v>
      </c>
      <c r="X10" s="1">
        <v>0</v>
      </c>
      <c r="Y10" s="4">
        <v>0.28688522999999999</v>
      </c>
      <c r="Z10" s="3">
        <v>98</v>
      </c>
      <c r="AA10" s="3">
        <v>14</v>
      </c>
      <c r="AB10" s="3">
        <v>56</v>
      </c>
      <c r="AC10" s="3">
        <v>689</v>
      </c>
      <c r="AD10" s="3">
        <v>58</v>
      </c>
      <c r="AE10" s="3">
        <v>131</v>
      </c>
      <c r="AF10" s="3">
        <v>28</v>
      </c>
      <c r="AG10" s="3">
        <v>18</v>
      </c>
      <c r="AH10" s="3">
        <v>-13</v>
      </c>
      <c r="AI10" s="29">
        <f t="shared" si="1"/>
        <v>2.3640650000000001</v>
      </c>
      <c r="AL10" s="1">
        <v>6.54</v>
      </c>
      <c r="AM10" s="1">
        <v>5.0152479999999997</v>
      </c>
      <c r="AN10" s="5">
        <v>2.34</v>
      </c>
      <c r="AO10" s="5">
        <v>2.3881299999999999</v>
      </c>
    </row>
    <row r="11" spans="1:41">
      <c r="A11" s="1" t="s">
        <v>782</v>
      </c>
      <c r="B11" s="1">
        <v>2019</v>
      </c>
      <c r="C11" s="20">
        <v>584000</v>
      </c>
      <c r="D11" s="17">
        <v>2800000</v>
      </c>
      <c r="E11" s="1">
        <v>3.0750000000000002</v>
      </c>
      <c r="F11" s="1">
        <v>452</v>
      </c>
      <c r="G11" s="1">
        <v>30</v>
      </c>
      <c r="H11" s="1">
        <v>0.27949436999999999</v>
      </c>
      <c r="I11" s="1">
        <v>208</v>
      </c>
      <c r="J11" s="1">
        <v>28</v>
      </c>
      <c r="K11" s="1">
        <v>149</v>
      </c>
      <c r="L11" s="1">
        <v>1574</v>
      </c>
      <c r="M11" s="1">
        <v>117</v>
      </c>
      <c r="N11" s="1">
        <v>211</v>
      </c>
      <c r="O11" s="1">
        <v>84</v>
      </c>
      <c r="P11" s="1">
        <v>19</v>
      </c>
      <c r="Q11" s="1">
        <v>1</v>
      </c>
      <c r="R11" s="29">
        <f t="shared" si="0"/>
        <v>3.1</v>
      </c>
      <c r="S11" s="2" t="s">
        <v>783</v>
      </c>
      <c r="T11" s="2"/>
      <c r="U11" s="1" t="s">
        <v>61</v>
      </c>
      <c r="V11" s="2"/>
      <c r="W11" s="3">
        <v>152</v>
      </c>
      <c r="X11" s="1">
        <v>0</v>
      </c>
      <c r="Y11" s="4">
        <v>0.27797833</v>
      </c>
      <c r="Z11" s="3">
        <v>80</v>
      </c>
      <c r="AA11" s="3">
        <v>10</v>
      </c>
      <c r="AB11" s="3">
        <v>50</v>
      </c>
      <c r="AC11" s="3">
        <v>608</v>
      </c>
      <c r="AD11" s="3">
        <v>40</v>
      </c>
      <c r="AE11" s="3">
        <v>75</v>
      </c>
      <c r="AF11" s="3">
        <v>33</v>
      </c>
      <c r="AG11" s="3">
        <v>5</v>
      </c>
      <c r="AH11" s="3">
        <v>-1</v>
      </c>
      <c r="AI11" s="29">
        <f t="shared" si="1"/>
        <v>2.800065</v>
      </c>
      <c r="AL11" s="1">
        <v>3.0600002000000002</v>
      </c>
      <c r="AM11" s="1">
        <v>3.2265556000000002</v>
      </c>
      <c r="AN11" s="5">
        <v>2.68</v>
      </c>
      <c r="AO11" s="5">
        <v>2.9201299999999999</v>
      </c>
    </row>
    <row r="12" spans="1:41">
      <c r="A12" s="1" t="s">
        <v>734</v>
      </c>
      <c r="B12" s="1">
        <v>2017</v>
      </c>
      <c r="C12" s="20">
        <v>644000</v>
      </c>
      <c r="D12" s="17">
        <v>3200000</v>
      </c>
      <c r="E12" s="1">
        <v>2.1669999999999998</v>
      </c>
      <c r="F12" s="1">
        <v>403</v>
      </c>
      <c r="G12" s="1">
        <v>44</v>
      </c>
      <c r="H12" s="1">
        <v>0.23964497000000001</v>
      </c>
      <c r="I12" s="1">
        <v>179</v>
      </c>
      <c r="J12" s="1">
        <v>46</v>
      </c>
      <c r="K12" s="1">
        <v>192</v>
      </c>
      <c r="L12" s="1">
        <v>1506</v>
      </c>
      <c r="M12" s="1">
        <v>126</v>
      </c>
      <c r="N12" s="1">
        <v>375</v>
      </c>
      <c r="O12" s="1">
        <v>75</v>
      </c>
      <c r="P12" s="1">
        <v>11</v>
      </c>
      <c r="Q12" s="1">
        <v>37</v>
      </c>
      <c r="R12" s="29">
        <f t="shared" si="0"/>
        <v>4.2</v>
      </c>
      <c r="S12" s="2" t="s">
        <v>735</v>
      </c>
      <c r="T12" s="1" t="s">
        <v>736</v>
      </c>
      <c r="U12" s="1" t="s">
        <v>737</v>
      </c>
      <c r="V12" s="2"/>
      <c r="W12" s="3">
        <v>110</v>
      </c>
      <c r="X12" s="1">
        <v>44</v>
      </c>
      <c r="Y12" s="4">
        <v>0.23863635999999999</v>
      </c>
      <c r="Z12" s="3">
        <v>52</v>
      </c>
      <c r="AA12" s="3">
        <v>12</v>
      </c>
      <c r="AB12" s="3">
        <v>43</v>
      </c>
      <c r="AC12" s="3">
        <v>385</v>
      </c>
      <c r="AD12" s="3">
        <v>29</v>
      </c>
      <c r="AE12" s="3">
        <v>91</v>
      </c>
      <c r="AF12" s="3">
        <v>21</v>
      </c>
      <c r="AG12" s="3">
        <v>2</v>
      </c>
      <c r="AH12" s="3">
        <v>10</v>
      </c>
      <c r="AI12" s="29">
        <f t="shared" si="1"/>
        <v>2.1732749999999998</v>
      </c>
      <c r="AL12" s="1">
        <v>4.88</v>
      </c>
      <c r="AM12" s="1">
        <v>3.4208210000000001</v>
      </c>
      <c r="AN12" s="5">
        <v>2.2799999999999998</v>
      </c>
      <c r="AO12" s="5">
        <v>2.0665499999999999</v>
      </c>
    </row>
    <row r="13" spans="1:41">
      <c r="A13" s="1" t="s">
        <v>509</v>
      </c>
      <c r="B13" s="1">
        <v>2015</v>
      </c>
      <c r="C13" s="20">
        <v>1925000</v>
      </c>
      <c r="D13" s="17">
        <v>2625000</v>
      </c>
      <c r="E13" s="1">
        <v>3.06</v>
      </c>
      <c r="F13" s="1">
        <v>465</v>
      </c>
      <c r="G13" s="1">
        <v>30</v>
      </c>
      <c r="H13" s="1">
        <v>0.25970149999999997</v>
      </c>
      <c r="I13" s="1">
        <v>147</v>
      </c>
      <c r="J13" s="1">
        <v>11</v>
      </c>
      <c r="K13" s="1">
        <v>139</v>
      </c>
      <c r="L13" s="1">
        <v>1788</v>
      </c>
      <c r="M13" s="1">
        <v>83</v>
      </c>
      <c r="N13" s="1">
        <v>292</v>
      </c>
      <c r="O13" s="1">
        <v>59</v>
      </c>
      <c r="P13" s="1">
        <v>25</v>
      </c>
      <c r="Q13" s="1">
        <v>13</v>
      </c>
      <c r="R13" s="29">
        <f t="shared" si="0"/>
        <v>3.3</v>
      </c>
      <c r="S13" s="2" t="s">
        <v>84</v>
      </c>
      <c r="T13" s="1" t="s">
        <v>510</v>
      </c>
      <c r="U13" s="1" t="s">
        <v>271</v>
      </c>
      <c r="V13" s="2"/>
      <c r="W13" s="3">
        <v>130</v>
      </c>
      <c r="X13" s="1">
        <v>0</v>
      </c>
      <c r="Y13" s="4">
        <v>0.28085106999999998</v>
      </c>
      <c r="Z13" s="3">
        <v>54</v>
      </c>
      <c r="AA13" s="3">
        <v>5</v>
      </c>
      <c r="AB13" s="3">
        <v>48</v>
      </c>
      <c r="AC13" s="3">
        <v>499</v>
      </c>
      <c r="AD13" s="3">
        <v>23</v>
      </c>
      <c r="AE13" s="3">
        <v>78</v>
      </c>
      <c r="AF13" s="3">
        <v>17</v>
      </c>
      <c r="AG13" s="3">
        <v>7</v>
      </c>
      <c r="AH13" s="3">
        <v>12</v>
      </c>
      <c r="AI13" s="29">
        <f t="shared" si="1"/>
        <v>0.40540949999999998</v>
      </c>
      <c r="AL13" s="1">
        <v>3.2</v>
      </c>
      <c r="AM13" s="1">
        <v>3.497592</v>
      </c>
      <c r="AN13" s="5">
        <v>0.57999999999999996</v>
      </c>
      <c r="AO13" s="5">
        <v>0.230819</v>
      </c>
    </row>
    <row r="14" spans="1:41">
      <c r="A14" s="1" t="s">
        <v>738</v>
      </c>
      <c r="B14" s="1">
        <v>2019</v>
      </c>
      <c r="C14" s="20">
        <v>615500</v>
      </c>
      <c r="D14" s="17">
        <v>1575000</v>
      </c>
      <c r="E14" s="1">
        <v>3.073</v>
      </c>
      <c r="F14" s="1">
        <v>461</v>
      </c>
      <c r="G14" s="1">
        <v>0</v>
      </c>
      <c r="H14" s="1">
        <v>0.27386934000000002</v>
      </c>
      <c r="I14" s="1">
        <v>156</v>
      </c>
      <c r="J14" s="1">
        <v>28</v>
      </c>
      <c r="K14" s="1">
        <v>133</v>
      </c>
      <c r="L14" s="1">
        <v>1282</v>
      </c>
      <c r="M14" s="1">
        <v>64</v>
      </c>
      <c r="N14" s="1">
        <v>218</v>
      </c>
      <c r="O14" s="1">
        <v>62</v>
      </c>
      <c r="P14" s="1">
        <v>4</v>
      </c>
      <c r="Q14" s="1">
        <v>8</v>
      </c>
      <c r="R14" s="29">
        <f t="shared" si="0"/>
        <v>8.9</v>
      </c>
      <c r="S14" s="2" t="s">
        <v>157</v>
      </c>
      <c r="T14" s="1" t="s">
        <v>564</v>
      </c>
      <c r="U14" s="2"/>
      <c r="V14" s="2"/>
      <c r="W14" s="3">
        <v>130</v>
      </c>
      <c r="X14" s="1">
        <v>0</v>
      </c>
      <c r="Y14" s="4">
        <v>0.23598820000000001</v>
      </c>
      <c r="Z14" s="3">
        <v>41</v>
      </c>
      <c r="AA14" s="3">
        <v>12</v>
      </c>
      <c r="AB14" s="3">
        <v>32</v>
      </c>
      <c r="AC14" s="3">
        <v>363</v>
      </c>
      <c r="AD14" s="3">
        <v>16</v>
      </c>
      <c r="AE14" s="3">
        <v>62</v>
      </c>
      <c r="AF14" s="3">
        <v>11</v>
      </c>
      <c r="AG14" s="3">
        <v>2</v>
      </c>
      <c r="AH14" s="3">
        <v>-5</v>
      </c>
      <c r="AI14" s="29">
        <f t="shared" si="1"/>
        <v>3.3024250000000004</v>
      </c>
      <c r="AL14" s="1">
        <v>6.7200002999999997</v>
      </c>
      <c r="AM14" s="1">
        <v>11.105574000000001</v>
      </c>
      <c r="AN14" s="5">
        <v>2.95</v>
      </c>
      <c r="AO14" s="5">
        <v>3.6548500000000002</v>
      </c>
    </row>
    <row r="15" spans="1:41">
      <c r="A15" s="16" t="s">
        <v>282</v>
      </c>
      <c r="B15" s="1">
        <v>2012</v>
      </c>
      <c r="C15" s="20">
        <v>1000000</v>
      </c>
      <c r="D15" s="17">
        <v>3000000</v>
      </c>
      <c r="E15" s="1">
        <v>3.0819999999999999</v>
      </c>
      <c r="F15" s="1">
        <v>504</v>
      </c>
      <c r="G15" s="1">
        <v>0</v>
      </c>
      <c r="H15" s="1">
        <v>0.26565995999999997</v>
      </c>
      <c r="I15" s="1">
        <v>216</v>
      </c>
      <c r="J15" s="1">
        <v>14</v>
      </c>
      <c r="K15" s="1">
        <v>150</v>
      </c>
      <c r="L15" s="1">
        <v>1936</v>
      </c>
      <c r="M15" s="1">
        <v>92</v>
      </c>
      <c r="N15" s="1">
        <v>262</v>
      </c>
      <c r="O15" s="1">
        <v>68</v>
      </c>
      <c r="P15" s="1">
        <v>75</v>
      </c>
      <c r="Q15" s="1">
        <v>15</v>
      </c>
      <c r="R15" s="29">
        <f t="shared" si="0"/>
        <v>1.6</v>
      </c>
      <c r="S15" s="2" t="s">
        <v>168</v>
      </c>
      <c r="T15" s="1" t="s">
        <v>84</v>
      </c>
      <c r="U15" s="2"/>
      <c r="V15" s="2"/>
      <c r="W15" s="3">
        <v>155</v>
      </c>
      <c r="X15" s="1">
        <v>0</v>
      </c>
      <c r="Y15" s="4">
        <v>0.29256198</v>
      </c>
      <c r="Z15" s="3">
        <v>68</v>
      </c>
      <c r="AA15" s="3">
        <v>5</v>
      </c>
      <c r="AB15" s="3">
        <v>52</v>
      </c>
      <c r="AC15" s="3">
        <v>648</v>
      </c>
      <c r="AD15" s="3">
        <v>27</v>
      </c>
      <c r="AE15" s="3">
        <v>100</v>
      </c>
      <c r="AF15" s="3">
        <v>30</v>
      </c>
      <c r="AG15" s="3">
        <v>35</v>
      </c>
      <c r="AH15" s="3">
        <v>-2</v>
      </c>
      <c r="AI15" s="29">
        <f t="shared" si="1"/>
        <v>2.005055</v>
      </c>
      <c r="AL15" s="1">
        <v>2.2400000000000002</v>
      </c>
      <c r="AM15" s="1">
        <v>0.99405480000000002</v>
      </c>
      <c r="AN15" s="5">
        <v>2.56</v>
      </c>
      <c r="AO15" s="5">
        <v>1.45011</v>
      </c>
    </row>
    <row r="16" spans="1:41">
      <c r="A16" s="16" t="s">
        <v>803</v>
      </c>
      <c r="B16" s="1">
        <v>2019</v>
      </c>
      <c r="C16" s="20">
        <v>2000000</v>
      </c>
      <c r="D16" s="17">
        <v>2600000</v>
      </c>
      <c r="E16" s="1">
        <v>3.1</v>
      </c>
      <c r="F16" s="1">
        <v>389</v>
      </c>
      <c r="G16" s="1">
        <v>132</v>
      </c>
      <c r="H16" s="1">
        <v>0.27458397000000001</v>
      </c>
      <c r="I16" s="1">
        <v>193</v>
      </c>
      <c r="J16" s="1">
        <v>51</v>
      </c>
      <c r="K16" s="1">
        <v>180</v>
      </c>
      <c r="L16" s="1">
        <v>1460</v>
      </c>
      <c r="M16" s="1">
        <v>103</v>
      </c>
      <c r="N16" s="1">
        <v>192</v>
      </c>
      <c r="O16" s="1">
        <v>83</v>
      </c>
      <c r="P16" s="1">
        <v>13</v>
      </c>
      <c r="Q16" s="1">
        <v>-23</v>
      </c>
      <c r="R16" s="29">
        <f t="shared" si="0"/>
        <v>8.4</v>
      </c>
      <c r="S16" s="2"/>
      <c r="T16" s="2"/>
      <c r="U16" s="2"/>
      <c r="V16" s="1" t="s">
        <v>804</v>
      </c>
      <c r="W16" s="3">
        <v>69</v>
      </c>
      <c r="X16" s="1">
        <v>66</v>
      </c>
      <c r="Y16" s="4">
        <v>0.27142859000000003</v>
      </c>
      <c r="Z16" s="3">
        <v>36</v>
      </c>
      <c r="AA16" s="3">
        <v>9</v>
      </c>
      <c r="AB16" s="3">
        <v>40</v>
      </c>
      <c r="AC16" s="3">
        <v>247</v>
      </c>
      <c r="AD16" s="3">
        <v>26</v>
      </c>
      <c r="AE16" s="3">
        <v>28</v>
      </c>
      <c r="AF16" s="3">
        <v>12</v>
      </c>
      <c r="AG16" s="3">
        <v>2</v>
      </c>
      <c r="AH16" s="3">
        <v>-3</v>
      </c>
      <c r="AI16" s="29">
        <f t="shared" si="1"/>
        <v>2.8412899999999999</v>
      </c>
      <c r="AL16" s="1">
        <v>5.42</v>
      </c>
      <c r="AM16" s="1">
        <v>11.322905</v>
      </c>
      <c r="AN16" s="5">
        <v>1.78</v>
      </c>
      <c r="AO16" s="5">
        <v>3.9025799999999999</v>
      </c>
    </row>
    <row r="17" spans="1:41">
      <c r="A17" s="1" t="s">
        <v>112</v>
      </c>
      <c r="B17" s="1">
        <v>2012</v>
      </c>
      <c r="C17" s="20">
        <v>495000</v>
      </c>
      <c r="D17" s="17">
        <v>2075000</v>
      </c>
      <c r="E17" s="1">
        <v>3.1389999999999998</v>
      </c>
      <c r="F17" s="1">
        <v>271</v>
      </c>
      <c r="G17" s="1">
        <v>312</v>
      </c>
      <c r="H17" s="1">
        <v>0.28045976</v>
      </c>
      <c r="I17" s="1">
        <v>137</v>
      </c>
      <c r="J17" s="1">
        <v>13</v>
      </c>
      <c r="K17" s="1">
        <v>86</v>
      </c>
      <c r="L17" s="1">
        <v>973</v>
      </c>
      <c r="M17" s="1">
        <v>76</v>
      </c>
      <c r="N17" s="1">
        <v>189</v>
      </c>
      <c r="O17" s="1">
        <v>52</v>
      </c>
      <c r="P17" s="1">
        <v>42</v>
      </c>
      <c r="Q17" s="1">
        <v>3</v>
      </c>
      <c r="R17" s="29">
        <f t="shared" si="0"/>
        <v>12.7</v>
      </c>
      <c r="S17" s="2"/>
      <c r="T17" s="2"/>
      <c r="U17" s="2"/>
      <c r="V17" s="2"/>
      <c r="W17" s="3">
        <v>131</v>
      </c>
      <c r="X17" s="1">
        <v>15</v>
      </c>
      <c r="Y17" s="4">
        <v>0.28053435999999998</v>
      </c>
      <c r="Z17" s="3">
        <v>81</v>
      </c>
      <c r="AA17" s="3">
        <v>9</v>
      </c>
      <c r="AB17" s="3">
        <v>50</v>
      </c>
      <c r="AC17" s="3">
        <v>585</v>
      </c>
      <c r="AD17" s="3">
        <v>47</v>
      </c>
      <c r="AE17" s="3">
        <v>109</v>
      </c>
      <c r="AF17" s="3">
        <v>29</v>
      </c>
      <c r="AG17" s="3">
        <v>26</v>
      </c>
      <c r="AH17" s="3">
        <v>-6</v>
      </c>
      <c r="AI17" s="29">
        <f t="shared" si="1"/>
        <v>5.6274700000000006</v>
      </c>
      <c r="AL17" s="1">
        <v>12.9</v>
      </c>
      <c r="AM17" s="1">
        <v>12.505749</v>
      </c>
      <c r="AN17" s="5">
        <v>6</v>
      </c>
      <c r="AO17" s="5">
        <v>5.2549400000000004</v>
      </c>
    </row>
    <row r="18" spans="1:41">
      <c r="A18" s="1" t="s">
        <v>335</v>
      </c>
      <c r="B18" s="1">
        <v>2012</v>
      </c>
      <c r="C18" s="20">
        <v>510000</v>
      </c>
      <c r="D18" s="17">
        <v>2950000</v>
      </c>
      <c r="E18" s="1">
        <v>3.0609999999999999</v>
      </c>
      <c r="F18" s="1">
        <v>390</v>
      </c>
      <c r="G18" s="1">
        <v>15</v>
      </c>
      <c r="H18" s="1">
        <v>0.26138280000000003</v>
      </c>
      <c r="I18" s="1">
        <v>142</v>
      </c>
      <c r="J18" s="1">
        <v>40</v>
      </c>
      <c r="K18" s="1">
        <v>175</v>
      </c>
      <c r="L18" s="1">
        <v>1390</v>
      </c>
      <c r="M18" s="1">
        <v>180</v>
      </c>
      <c r="N18" s="1">
        <v>324</v>
      </c>
      <c r="O18" s="1">
        <v>70</v>
      </c>
      <c r="P18" s="1">
        <v>7</v>
      </c>
      <c r="Q18" s="1">
        <v>-1</v>
      </c>
      <c r="R18" s="29">
        <f t="shared" si="0"/>
        <v>0.7</v>
      </c>
      <c r="S18" s="2" t="s">
        <v>336</v>
      </c>
      <c r="T18" s="1" t="s">
        <v>337</v>
      </c>
      <c r="U18" s="2"/>
      <c r="V18" s="2"/>
      <c r="W18" s="3">
        <v>116</v>
      </c>
      <c r="X18" s="1">
        <v>15</v>
      </c>
      <c r="Y18" s="4">
        <v>0.24250682000000001</v>
      </c>
      <c r="Z18" s="3">
        <v>42</v>
      </c>
      <c r="AA18" s="3">
        <v>9</v>
      </c>
      <c r="AB18" s="3">
        <v>48</v>
      </c>
      <c r="AC18" s="3">
        <v>434</v>
      </c>
      <c r="AD18" s="3">
        <v>61</v>
      </c>
      <c r="AE18" s="3">
        <v>104</v>
      </c>
      <c r="AF18" s="3">
        <v>21</v>
      </c>
      <c r="AG18" s="3">
        <v>2</v>
      </c>
      <c r="AH18" s="3">
        <v>5</v>
      </c>
      <c r="AI18" s="29">
        <f t="shared" si="1"/>
        <v>0.38335799999999998</v>
      </c>
      <c r="AL18" s="1">
        <v>1.0799999</v>
      </c>
      <c r="AM18" s="1">
        <v>0.31966470000000002</v>
      </c>
      <c r="AN18" s="5">
        <v>0.45</v>
      </c>
      <c r="AO18" s="5">
        <v>0.316716</v>
      </c>
    </row>
    <row r="19" spans="1:41">
      <c r="A19" s="16" t="s">
        <v>840</v>
      </c>
      <c r="B19" s="1">
        <v>2019</v>
      </c>
      <c r="C19" s="20">
        <v>640500</v>
      </c>
      <c r="D19" s="17">
        <v>13000000</v>
      </c>
      <c r="E19" s="1">
        <v>3.07</v>
      </c>
      <c r="F19" s="1">
        <v>517</v>
      </c>
      <c r="G19" s="1">
        <v>0</v>
      </c>
      <c r="H19" s="1">
        <v>0.28608924000000002</v>
      </c>
      <c r="I19" s="1">
        <v>346</v>
      </c>
      <c r="J19" s="1">
        <v>99</v>
      </c>
      <c r="K19" s="1">
        <v>320</v>
      </c>
      <c r="L19" s="1">
        <v>2238</v>
      </c>
      <c r="M19" s="1">
        <v>285</v>
      </c>
      <c r="N19" s="1">
        <v>317</v>
      </c>
      <c r="O19" s="1">
        <v>140</v>
      </c>
      <c r="P19" s="1">
        <v>34</v>
      </c>
      <c r="Q19" s="1">
        <v>15</v>
      </c>
      <c r="R19" s="29">
        <f t="shared" si="0"/>
        <v>1.4</v>
      </c>
      <c r="S19" s="2" t="s">
        <v>841</v>
      </c>
      <c r="T19" s="1" t="s">
        <v>842</v>
      </c>
      <c r="U19" s="1" t="s">
        <v>278</v>
      </c>
      <c r="V19" s="2"/>
      <c r="W19" s="3">
        <v>156</v>
      </c>
      <c r="X19" s="1">
        <v>0</v>
      </c>
      <c r="Y19" s="4">
        <v>0.29602887999999999</v>
      </c>
      <c r="Z19" s="3">
        <v>122</v>
      </c>
      <c r="AA19" s="3">
        <v>41</v>
      </c>
      <c r="AB19" s="3">
        <v>112</v>
      </c>
      <c r="AC19" s="3">
        <v>690</v>
      </c>
      <c r="AD19" s="3">
        <v>119</v>
      </c>
      <c r="AE19" s="3">
        <v>83</v>
      </c>
      <c r="AF19" s="3">
        <v>37</v>
      </c>
      <c r="AG19" s="3">
        <v>5</v>
      </c>
      <c r="AH19" s="3">
        <v>12</v>
      </c>
      <c r="AI19" s="29">
        <f t="shared" si="1"/>
        <v>0.69976349999999998</v>
      </c>
      <c r="AL19" s="1">
        <v>2.17</v>
      </c>
      <c r="AM19" s="1">
        <v>0.53418493</v>
      </c>
      <c r="AN19" s="5">
        <v>0.79</v>
      </c>
      <c r="AO19" s="5">
        <v>0.60952700000000004</v>
      </c>
    </row>
    <row r="20" spans="1:41">
      <c r="A20" s="1" t="s">
        <v>223</v>
      </c>
      <c r="B20" s="1">
        <v>2014</v>
      </c>
      <c r="C20" s="20">
        <v>511500</v>
      </c>
      <c r="D20" s="17">
        <v>1000000</v>
      </c>
      <c r="E20" s="1">
        <v>2.1619999999999999</v>
      </c>
      <c r="F20" s="1">
        <v>321</v>
      </c>
      <c r="G20" s="1">
        <v>100</v>
      </c>
      <c r="H20" s="1">
        <v>0.25904201999999998</v>
      </c>
      <c r="I20" s="1">
        <v>114</v>
      </c>
      <c r="J20" s="1">
        <v>23</v>
      </c>
      <c r="K20" s="1">
        <v>79</v>
      </c>
      <c r="L20" s="1">
        <v>1092</v>
      </c>
      <c r="M20" s="1">
        <v>54</v>
      </c>
      <c r="N20" s="1">
        <v>203</v>
      </c>
      <c r="O20" s="1">
        <v>38</v>
      </c>
      <c r="P20" s="1">
        <v>25</v>
      </c>
      <c r="Q20" s="1">
        <v>-6</v>
      </c>
      <c r="R20" s="29">
        <f t="shared" si="0"/>
        <v>4.7</v>
      </c>
      <c r="S20" s="2"/>
      <c r="T20" s="2"/>
      <c r="U20" s="2"/>
      <c r="V20" s="2"/>
      <c r="W20" s="3">
        <v>89</v>
      </c>
      <c r="X20" s="1">
        <v>56</v>
      </c>
      <c r="Y20" s="4">
        <v>0.24409449</v>
      </c>
      <c r="Z20" s="3">
        <v>22</v>
      </c>
      <c r="AA20" s="3">
        <v>6</v>
      </c>
      <c r="AB20" s="3">
        <v>19</v>
      </c>
      <c r="AC20" s="3">
        <v>271</v>
      </c>
      <c r="AD20" s="3">
        <v>13</v>
      </c>
      <c r="AE20" s="3">
        <v>44</v>
      </c>
      <c r="AF20" s="3">
        <v>6</v>
      </c>
      <c r="AG20" s="3">
        <v>5</v>
      </c>
      <c r="AH20" s="3">
        <v>2</v>
      </c>
      <c r="AI20" s="29">
        <f t="shared" si="1"/>
        <v>3.0009950000000001</v>
      </c>
      <c r="AL20" s="1">
        <v>4.38</v>
      </c>
      <c r="AM20" s="1">
        <v>5.0366650000000002</v>
      </c>
      <c r="AN20" s="5">
        <v>2.44</v>
      </c>
      <c r="AO20" s="5">
        <v>3.5619900000000002</v>
      </c>
    </row>
    <row r="21" spans="1:41">
      <c r="A21" s="16" t="s">
        <v>392</v>
      </c>
      <c r="B21" s="1">
        <v>2014</v>
      </c>
      <c r="C21" s="20">
        <v>511100</v>
      </c>
      <c r="D21" s="17">
        <v>1150000</v>
      </c>
      <c r="E21" s="1">
        <v>3.0529999999999999</v>
      </c>
      <c r="F21" s="1">
        <v>423</v>
      </c>
      <c r="G21" s="1">
        <v>0</v>
      </c>
      <c r="H21" s="1">
        <v>0.23434705</v>
      </c>
      <c r="I21" s="1">
        <v>112</v>
      </c>
      <c r="J21" s="1">
        <v>15</v>
      </c>
      <c r="K21" s="1">
        <v>109</v>
      </c>
      <c r="L21" s="1">
        <v>1218</v>
      </c>
      <c r="M21" s="1">
        <v>70</v>
      </c>
      <c r="N21" s="1">
        <v>176</v>
      </c>
      <c r="O21" s="1">
        <v>45</v>
      </c>
      <c r="P21" s="1">
        <v>24</v>
      </c>
      <c r="Q21" s="1">
        <v>-3</v>
      </c>
      <c r="R21" s="29">
        <f t="shared" si="0"/>
        <v>7.8</v>
      </c>
      <c r="S21" s="2" t="s">
        <v>333</v>
      </c>
      <c r="T21" s="2"/>
      <c r="U21" s="2"/>
      <c r="V21" s="2"/>
      <c r="W21" s="3">
        <v>148</v>
      </c>
      <c r="X21" s="1">
        <v>0</v>
      </c>
      <c r="Y21" s="4">
        <v>0.23877068000000001</v>
      </c>
      <c r="Z21" s="3">
        <v>39</v>
      </c>
      <c r="AA21" s="3">
        <v>5</v>
      </c>
      <c r="AB21" s="3">
        <v>40</v>
      </c>
      <c r="AC21" s="3">
        <v>466</v>
      </c>
      <c r="AD21" s="3">
        <v>29</v>
      </c>
      <c r="AE21" s="3">
        <v>69</v>
      </c>
      <c r="AF21" s="3">
        <v>13</v>
      </c>
      <c r="AG21" s="3">
        <v>12</v>
      </c>
      <c r="AH21" s="3">
        <v>8</v>
      </c>
      <c r="AI21" s="29">
        <f t="shared" si="1"/>
        <v>-0.14202049999999999</v>
      </c>
      <c r="AL21" s="1">
        <v>8.49</v>
      </c>
      <c r="AM21" s="1">
        <v>7.1965469999999998</v>
      </c>
      <c r="AN21" s="5">
        <v>0.11</v>
      </c>
      <c r="AO21" s="5">
        <v>-0.39404099999999997</v>
      </c>
    </row>
    <row r="22" spans="1:41">
      <c r="A22" s="16" t="s">
        <v>120</v>
      </c>
      <c r="B22" s="1">
        <v>2013</v>
      </c>
      <c r="C22" s="20">
        <v>1964385</v>
      </c>
      <c r="D22" s="17">
        <v>2920961</v>
      </c>
      <c r="E22" s="1">
        <v>3.077</v>
      </c>
      <c r="F22" s="1">
        <v>372</v>
      </c>
      <c r="G22" s="1">
        <v>120</v>
      </c>
      <c r="H22" s="1">
        <v>0.30596437999999998</v>
      </c>
      <c r="I22" s="1">
        <v>192</v>
      </c>
      <c r="J22" s="1">
        <v>50</v>
      </c>
      <c r="K22" s="1">
        <v>247</v>
      </c>
      <c r="L22" s="1">
        <v>1420</v>
      </c>
      <c r="M22" s="1">
        <v>101</v>
      </c>
      <c r="N22" s="1">
        <v>255</v>
      </c>
      <c r="O22" s="1">
        <v>86</v>
      </c>
      <c r="P22" s="1">
        <v>9</v>
      </c>
      <c r="Q22" s="1">
        <v>-3</v>
      </c>
      <c r="R22" s="29">
        <f t="shared" si="0"/>
        <v>5.3</v>
      </c>
      <c r="S22" s="2" t="s">
        <v>121</v>
      </c>
      <c r="T22" s="1" t="s">
        <v>122</v>
      </c>
      <c r="U22" s="2"/>
      <c r="V22" s="2"/>
      <c r="W22" s="3">
        <v>134</v>
      </c>
      <c r="X22" s="1">
        <v>0</v>
      </c>
      <c r="Y22" s="4">
        <v>0.31496063000000002</v>
      </c>
      <c r="Z22" s="3">
        <v>71</v>
      </c>
      <c r="AA22" s="3">
        <v>13</v>
      </c>
      <c r="AB22" s="3">
        <v>97</v>
      </c>
      <c r="AC22" s="3">
        <v>563</v>
      </c>
      <c r="AD22" s="3">
        <v>40</v>
      </c>
      <c r="AE22" s="3">
        <v>100</v>
      </c>
      <c r="AF22" s="3">
        <v>29</v>
      </c>
      <c r="AG22" s="3">
        <v>2</v>
      </c>
      <c r="AH22" s="3">
        <v>0</v>
      </c>
      <c r="AI22" s="29">
        <f t="shared" si="1"/>
        <v>0.15851800025000001</v>
      </c>
      <c r="AL22" s="1">
        <v>5.81</v>
      </c>
      <c r="AM22" s="1">
        <v>4.7570030000000001</v>
      </c>
      <c r="AN22" s="5">
        <v>0.31</v>
      </c>
      <c r="AO22" s="5">
        <v>7.0360005000000003E-3</v>
      </c>
    </row>
    <row r="23" spans="1:41">
      <c r="A23" s="1" t="s">
        <v>794</v>
      </c>
      <c r="B23" s="1">
        <v>2020</v>
      </c>
      <c r="C23" s="20">
        <v>608780</v>
      </c>
      <c r="D23" s="17">
        <v>2400000</v>
      </c>
      <c r="E23" s="1">
        <v>3.0619999999999998</v>
      </c>
      <c r="F23" s="1">
        <v>403</v>
      </c>
      <c r="G23" s="1">
        <v>0</v>
      </c>
      <c r="H23" s="1">
        <v>0.26792964000000002</v>
      </c>
      <c r="I23" s="1">
        <v>187</v>
      </c>
      <c r="J23" s="1">
        <v>32</v>
      </c>
      <c r="K23" s="1">
        <v>148</v>
      </c>
      <c r="L23" s="1">
        <v>1564</v>
      </c>
      <c r="M23" s="1">
        <v>67</v>
      </c>
      <c r="N23" s="1">
        <v>326</v>
      </c>
      <c r="O23" s="1">
        <v>63</v>
      </c>
      <c r="P23" s="1">
        <v>50</v>
      </c>
      <c r="Q23" s="1">
        <v>-35</v>
      </c>
      <c r="R23" s="29">
        <f t="shared" si="0"/>
        <v>3</v>
      </c>
      <c r="S23" s="2"/>
      <c r="T23" s="2"/>
      <c r="U23" s="2"/>
      <c r="V23" s="2"/>
      <c r="W23" s="3">
        <v>46</v>
      </c>
      <c r="X23" s="2"/>
      <c r="Y23" s="4">
        <v>0.25174826</v>
      </c>
      <c r="Z23" s="3">
        <v>20</v>
      </c>
      <c r="AA23" s="3">
        <v>4</v>
      </c>
      <c r="AB23" s="3">
        <v>15</v>
      </c>
      <c r="AC23" s="3">
        <v>147</v>
      </c>
      <c r="AD23" s="3">
        <v>4</v>
      </c>
      <c r="AE23" s="3">
        <v>34</v>
      </c>
      <c r="AF23" s="3">
        <v>3</v>
      </c>
      <c r="AG23" s="3">
        <v>0</v>
      </c>
      <c r="AH23" s="3">
        <v>-3</v>
      </c>
      <c r="AI23" s="29">
        <f t="shared" si="1"/>
        <v>-0.54146850000000002</v>
      </c>
      <c r="AL23" s="1">
        <v>1.98</v>
      </c>
      <c r="AM23" s="1">
        <v>3.9513427999999999</v>
      </c>
      <c r="AN23" s="5">
        <v>-0.74</v>
      </c>
      <c r="AO23" s="5">
        <v>-0.34293699999999999</v>
      </c>
    </row>
    <row r="24" spans="1:41">
      <c r="A24" s="16" t="s">
        <v>520</v>
      </c>
      <c r="B24" s="1">
        <v>2015</v>
      </c>
      <c r="C24" s="20">
        <v>3148571</v>
      </c>
      <c r="D24" s="17">
        <v>6154514</v>
      </c>
      <c r="E24" s="1">
        <v>3.125</v>
      </c>
      <c r="F24" s="1">
        <v>499</v>
      </c>
      <c r="G24" s="1">
        <v>63</v>
      </c>
      <c r="H24" s="1">
        <v>0.25554955000000001</v>
      </c>
      <c r="I24" s="1">
        <v>197</v>
      </c>
      <c r="J24" s="1">
        <v>31</v>
      </c>
      <c r="K24" s="1">
        <v>168</v>
      </c>
      <c r="L24" s="1">
        <v>1999</v>
      </c>
      <c r="M24" s="1">
        <v>123</v>
      </c>
      <c r="N24" s="1">
        <v>184</v>
      </c>
      <c r="O24" s="1">
        <v>76</v>
      </c>
      <c r="P24" s="1">
        <v>16</v>
      </c>
      <c r="Q24" s="1">
        <v>98</v>
      </c>
      <c r="R24" s="29">
        <f t="shared" si="0"/>
        <v>3.5</v>
      </c>
      <c r="S24" s="2" t="s">
        <v>521</v>
      </c>
      <c r="T24" s="1" t="s">
        <v>522</v>
      </c>
      <c r="U24" s="1" t="s">
        <v>523</v>
      </c>
      <c r="V24" s="2"/>
      <c r="W24" s="3">
        <v>147</v>
      </c>
      <c r="X24" s="1">
        <v>0</v>
      </c>
      <c r="Y24" s="4">
        <v>0.26542056000000003</v>
      </c>
      <c r="Z24" s="3">
        <v>60</v>
      </c>
      <c r="AA24" s="3">
        <v>4</v>
      </c>
      <c r="AB24" s="3">
        <v>44</v>
      </c>
      <c r="AC24" s="3">
        <v>583</v>
      </c>
      <c r="AD24" s="3">
        <v>39</v>
      </c>
      <c r="AE24" s="3">
        <v>48</v>
      </c>
      <c r="AF24" s="3">
        <v>23</v>
      </c>
      <c r="AG24" s="3">
        <v>5</v>
      </c>
      <c r="AH24" s="3">
        <v>30</v>
      </c>
      <c r="AI24" s="29">
        <f t="shared" si="1"/>
        <v>1.165635</v>
      </c>
      <c r="AL24" s="1">
        <v>2.9099998</v>
      </c>
      <c r="AM24" s="1">
        <v>4.1520451999999999</v>
      </c>
      <c r="AN24" s="5">
        <v>1.05</v>
      </c>
      <c r="AO24" s="5">
        <v>1.2812699999999999</v>
      </c>
    </row>
    <row r="25" spans="1:41">
      <c r="A25" s="16" t="s">
        <v>843</v>
      </c>
      <c r="B25" s="1">
        <v>2019</v>
      </c>
      <c r="C25" s="20">
        <v>717500</v>
      </c>
      <c r="D25" s="17">
        <v>3400000</v>
      </c>
      <c r="E25" s="1">
        <v>3.0619999999999998</v>
      </c>
      <c r="F25" s="1">
        <v>471</v>
      </c>
      <c r="G25" s="1">
        <v>19</v>
      </c>
      <c r="H25" s="1">
        <v>0.27697440000000001</v>
      </c>
      <c r="I25" s="1">
        <v>275</v>
      </c>
      <c r="J25" s="1">
        <v>51</v>
      </c>
      <c r="K25" s="1">
        <v>259</v>
      </c>
      <c r="L25" s="1">
        <v>2052</v>
      </c>
      <c r="M25" s="1">
        <v>210</v>
      </c>
      <c r="N25" s="1">
        <v>383</v>
      </c>
      <c r="O25" s="1">
        <v>118</v>
      </c>
      <c r="P25" s="1">
        <v>52</v>
      </c>
      <c r="Q25" s="1">
        <v>12</v>
      </c>
      <c r="R25" s="29">
        <f t="shared" si="0"/>
        <v>-3.4</v>
      </c>
      <c r="S25" s="2" t="s">
        <v>315</v>
      </c>
      <c r="T25" s="1" t="s">
        <v>844</v>
      </c>
      <c r="U25" s="1" t="s">
        <v>845</v>
      </c>
      <c r="V25" s="2"/>
      <c r="W25" s="3">
        <v>138</v>
      </c>
      <c r="X25" s="1">
        <v>0</v>
      </c>
      <c r="Y25" s="4">
        <v>0.26617374999999999</v>
      </c>
      <c r="Z25" s="3">
        <v>72</v>
      </c>
      <c r="AA25" s="3">
        <v>13</v>
      </c>
      <c r="AB25" s="3">
        <v>68</v>
      </c>
      <c r="AC25" s="3">
        <v>615</v>
      </c>
      <c r="AD25" s="3">
        <v>59</v>
      </c>
      <c r="AE25" s="3">
        <v>140</v>
      </c>
      <c r="AF25" s="3">
        <v>40</v>
      </c>
      <c r="AG25" s="3">
        <v>10</v>
      </c>
      <c r="AH25" s="3">
        <v>-2</v>
      </c>
      <c r="AI25" s="29">
        <f t="shared" si="1"/>
        <v>-0.60872300000000001</v>
      </c>
      <c r="AL25" s="1">
        <v>-3.8</v>
      </c>
      <c r="AM25" s="1">
        <v>-3.005395</v>
      </c>
      <c r="AN25" s="5">
        <v>-0.92</v>
      </c>
      <c r="AO25" s="5">
        <v>-0.29744599999999999</v>
      </c>
    </row>
    <row r="26" spans="1:41">
      <c r="A26" s="1" t="s">
        <v>773</v>
      </c>
      <c r="B26" s="1">
        <v>2019</v>
      </c>
      <c r="C26" s="20">
        <v>565000</v>
      </c>
      <c r="D26" s="17">
        <v>710000</v>
      </c>
      <c r="E26" s="1">
        <v>3</v>
      </c>
      <c r="F26" s="1">
        <v>214</v>
      </c>
      <c r="G26" s="1">
        <v>39</v>
      </c>
      <c r="H26" s="1">
        <v>0.22267206</v>
      </c>
      <c r="I26" s="1">
        <v>57</v>
      </c>
      <c r="J26" s="1">
        <v>9</v>
      </c>
      <c r="K26" s="1">
        <v>36</v>
      </c>
      <c r="L26" s="1">
        <v>579</v>
      </c>
      <c r="M26" s="1">
        <v>73</v>
      </c>
      <c r="N26" s="1">
        <v>182</v>
      </c>
      <c r="O26" s="1">
        <v>23</v>
      </c>
      <c r="P26" s="1">
        <v>2</v>
      </c>
      <c r="Q26" s="1">
        <v>-18</v>
      </c>
      <c r="R26" s="29">
        <f t="shared" si="0"/>
        <v>12.6</v>
      </c>
      <c r="S26" s="2"/>
      <c r="T26" s="2"/>
      <c r="U26" s="2"/>
      <c r="V26" s="2"/>
      <c r="W26" s="3">
        <v>74</v>
      </c>
      <c r="X26" s="1">
        <v>0</v>
      </c>
      <c r="Y26" s="4">
        <v>0.21323528999999999</v>
      </c>
      <c r="Z26" s="3">
        <v>12</v>
      </c>
      <c r="AA26" s="3">
        <v>2</v>
      </c>
      <c r="AB26" s="3">
        <v>8</v>
      </c>
      <c r="AC26" s="3">
        <v>160</v>
      </c>
      <c r="AD26" s="3">
        <v>18</v>
      </c>
      <c r="AE26" s="3">
        <v>51</v>
      </c>
      <c r="AF26" s="3">
        <v>9</v>
      </c>
      <c r="AG26" s="3">
        <v>0</v>
      </c>
      <c r="AH26" s="3">
        <v>0</v>
      </c>
      <c r="AI26" s="29">
        <f t="shared" si="1"/>
        <v>3.8915299999999999</v>
      </c>
      <c r="AL26" s="1">
        <v>13.12</v>
      </c>
      <c r="AM26" s="1">
        <v>12.129360999999999</v>
      </c>
      <c r="AN26" s="5">
        <v>4.3</v>
      </c>
      <c r="AO26" s="5">
        <v>3.48306</v>
      </c>
    </row>
    <row r="27" spans="1:41">
      <c r="A27" s="16" t="s">
        <v>456</v>
      </c>
      <c r="B27" s="1">
        <v>2012</v>
      </c>
      <c r="C27" s="20">
        <v>758333</v>
      </c>
      <c r="D27" s="17">
        <v>4866667</v>
      </c>
      <c r="E27" s="1">
        <v>3.1230000000000002</v>
      </c>
      <c r="F27" s="1">
        <v>577</v>
      </c>
      <c r="G27" s="1">
        <v>0</v>
      </c>
      <c r="H27" s="1">
        <v>0.29012915</v>
      </c>
      <c r="I27" s="1">
        <v>362</v>
      </c>
      <c r="J27" s="1">
        <v>82</v>
      </c>
      <c r="K27" s="1">
        <v>295</v>
      </c>
      <c r="L27" s="1">
        <v>2497</v>
      </c>
      <c r="M27" s="1">
        <v>283</v>
      </c>
      <c r="N27" s="1">
        <v>430</v>
      </c>
      <c r="O27" s="1">
        <v>124</v>
      </c>
      <c r="P27" s="1">
        <v>98</v>
      </c>
      <c r="Q27" s="1">
        <v>-10</v>
      </c>
      <c r="R27" s="29">
        <f t="shared" si="0"/>
        <v>4.3</v>
      </c>
      <c r="S27" s="2" t="s">
        <v>457</v>
      </c>
      <c r="T27" s="1" t="s">
        <v>458</v>
      </c>
      <c r="U27" s="1" t="s">
        <v>422</v>
      </c>
      <c r="V27" s="1" t="s">
        <v>459</v>
      </c>
      <c r="W27" s="3">
        <v>157</v>
      </c>
      <c r="X27" s="1">
        <v>0</v>
      </c>
      <c r="Y27" s="4">
        <v>0.32715008000000001</v>
      </c>
      <c r="Z27" s="3">
        <v>107</v>
      </c>
      <c r="AA27" s="3">
        <v>31</v>
      </c>
      <c r="AB27" s="3">
        <v>96</v>
      </c>
      <c r="AC27" s="3">
        <v>673</v>
      </c>
      <c r="AD27" s="3">
        <v>70</v>
      </c>
      <c r="AE27" s="3">
        <v>132</v>
      </c>
      <c r="AF27" s="3">
        <v>29</v>
      </c>
      <c r="AG27" s="3">
        <v>20</v>
      </c>
      <c r="AH27" s="3">
        <v>-6</v>
      </c>
      <c r="AI27" s="29">
        <f t="shared" si="1"/>
        <v>0.87068000000000001</v>
      </c>
      <c r="AL27" s="1">
        <v>3.1399998999999998</v>
      </c>
      <c r="AM27" s="1">
        <v>5.4605560000000004</v>
      </c>
      <c r="AN27" s="5">
        <v>0.55000000000000004</v>
      </c>
      <c r="AO27" s="5">
        <v>1.19136</v>
      </c>
    </row>
    <row r="28" spans="1:41">
      <c r="A28" s="1" t="s">
        <v>48</v>
      </c>
      <c r="B28" s="1">
        <v>2015</v>
      </c>
      <c r="C28" s="20">
        <v>520000</v>
      </c>
      <c r="D28" s="17">
        <v>900000</v>
      </c>
      <c r="E28" s="1">
        <v>3.0489999999999999</v>
      </c>
      <c r="F28" s="1">
        <v>277</v>
      </c>
      <c r="G28" s="1">
        <v>0</v>
      </c>
      <c r="H28" s="1">
        <v>0.24190801000000001</v>
      </c>
      <c r="I28" s="1">
        <v>68</v>
      </c>
      <c r="J28" s="1">
        <v>4</v>
      </c>
      <c r="K28" s="1">
        <v>38</v>
      </c>
      <c r="L28" s="1">
        <v>650</v>
      </c>
      <c r="M28" s="1">
        <v>40</v>
      </c>
      <c r="N28" s="1">
        <v>143</v>
      </c>
      <c r="O28" s="1">
        <v>14</v>
      </c>
      <c r="P28" s="1">
        <v>25</v>
      </c>
      <c r="Q28" s="1">
        <v>2</v>
      </c>
      <c r="R28" s="29">
        <f t="shared" si="0"/>
        <v>0.5</v>
      </c>
      <c r="S28" s="2"/>
      <c r="T28" s="2"/>
      <c r="U28" s="2"/>
      <c r="V28" s="2"/>
      <c r="W28" s="3">
        <v>109</v>
      </c>
      <c r="X28" s="1">
        <v>0</v>
      </c>
      <c r="Y28" s="4">
        <v>0.25543477999999997</v>
      </c>
      <c r="Z28" s="3">
        <v>25</v>
      </c>
      <c r="AA28" s="3">
        <v>2</v>
      </c>
      <c r="AB28" s="3">
        <v>15</v>
      </c>
      <c r="AC28" s="3">
        <v>203</v>
      </c>
      <c r="AD28" s="3">
        <v>11</v>
      </c>
      <c r="AE28" s="3">
        <v>46</v>
      </c>
      <c r="AF28" s="3">
        <v>5</v>
      </c>
      <c r="AG28" s="3">
        <v>10</v>
      </c>
      <c r="AH28" s="3">
        <v>3</v>
      </c>
      <c r="AI28" s="29">
        <f t="shared" si="1"/>
        <v>-0.32069200000000003</v>
      </c>
      <c r="AL28" s="1">
        <v>0.75</v>
      </c>
      <c r="AM28" s="1">
        <v>0.15621652999999999</v>
      </c>
      <c r="AN28" s="5">
        <v>-0.03</v>
      </c>
      <c r="AO28" s="5">
        <v>-0.61138400000000004</v>
      </c>
    </row>
    <row r="29" spans="1:41">
      <c r="A29" s="1" t="s">
        <v>286</v>
      </c>
      <c r="B29" s="1">
        <v>2013</v>
      </c>
      <c r="C29" s="20">
        <v>505000</v>
      </c>
      <c r="D29" s="17">
        <v>1625000</v>
      </c>
      <c r="E29" s="1">
        <v>2.1389999999999998</v>
      </c>
      <c r="F29" s="1">
        <v>297</v>
      </c>
      <c r="G29" s="1">
        <v>64</v>
      </c>
      <c r="H29" s="1">
        <v>0.27600409999999997</v>
      </c>
      <c r="I29" s="1">
        <v>150</v>
      </c>
      <c r="J29" s="1">
        <v>24</v>
      </c>
      <c r="K29" s="1">
        <v>100</v>
      </c>
      <c r="L29" s="1">
        <v>1063</v>
      </c>
      <c r="M29" s="1">
        <v>76</v>
      </c>
      <c r="N29" s="1">
        <v>173</v>
      </c>
      <c r="O29" s="1">
        <v>47</v>
      </c>
      <c r="P29" s="1">
        <v>13</v>
      </c>
      <c r="Q29" s="1">
        <v>9</v>
      </c>
      <c r="R29" s="29">
        <f t="shared" si="0"/>
        <v>0.9</v>
      </c>
      <c r="S29" s="2" t="s">
        <v>287</v>
      </c>
      <c r="T29" s="2"/>
      <c r="U29" s="2"/>
      <c r="V29" s="2"/>
      <c r="W29" s="3">
        <v>131</v>
      </c>
      <c r="X29" s="1">
        <v>0</v>
      </c>
      <c r="Y29" s="4">
        <v>0.25570777</v>
      </c>
      <c r="Z29" s="3">
        <v>60</v>
      </c>
      <c r="AA29" s="3">
        <v>9</v>
      </c>
      <c r="AB29" s="3">
        <v>37</v>
      </c>
      <c r="AC29" s="3">
        <v>484</v>
      </c>
      <c r="AD29" s="3">
        <v>42</v>
      </c>
      <c r="AE29" s="3">
        <v>84</v>
      </c>
      <c r="AF29" s="3">
        <v>16</v>
      </c>
      <c r="AG29" s="3">
        <v>7</v>
      </c>
      <c r="AH29" s="3">
        <v>6</v>
      </c>
      <c r="AI29" s="29">
        <f t="shared" si="1"/>
        <v>-0.59183999999999992</v>
      </c>
      <c r="AL29" s="1">
        <v>1.1500001</v>
      </c>
      <c r="AM29" s="1">
        <v>0.73481799999999997</v>
      </c>
      <c r="AN29" s="5">
        <v>-0.57999999999999996</v>
      </c>
      <c r="AO29" s="5">
        <v>-0.60367999999999999</v>
      </c>
    </row>
    <row r="30" spans="1:41">
      <c r="A30" s="1" t="s">
        <v>649</v>
      </c>
      <c r="B30" s="1">
        <v>2015</v>
      </c>
      <c r="C30" s="20">
        <v>2588065</v>
      </c>
      <c r="D30" s="17">
        <v>2800000</v>
      </c>
      <c r="E30" s="1">
        <v>2.13</v>
      </c>
      <c r="F30" s="1">
        <v>331</v>
      </c>
      <c r="G30" s="1">
        <v>90</v>
      </c>
      <c r="H30" s="1">
        <v>0.27529413000000003</v>
      </c>
      <c r="I30" s="1">
        <v>194</v>
      </c>
      <c r="J30" s="1">
        <v>33</v>
      </c>
      <c r="K30" s="1">
        <v>143</v>
      </c>
      <c r="L30" s="1">
        <v>1432</v>
      </c>
      <c r="M30" s="1">
        <v>125</v>
      </c>
      <c r="N30" s="1">
        <v>243</v>
      </c>
      <c r="O30" s="1">
        <v>78</v>
      </c>
      <c r="P30" s="1">
        <v>19</v>
      </c>
      <c r="Q30" s="1">
        <v>6</v>
      </c>
      <c r="R30" s="29">
        <f t="shared" si="0"/>
        <v>2.2000000000000002</v>
      </c>
      <c r="S30" s="2"/>
      <c r="T30" s="1" t="s">
        <v>650</v>
      </c>
      <c r="U30" s="2"/>
      <c r="V30" s="2"/>
      <c r="W30" s="3">
        <v>80</v>
      </c>
      <c r="X30" s="1">
        <v>90</v>
      </c>
      <c r="Y30" s="4">
        <v>0.2636656</v>
      </c>
      <c r="Z30" s="3">
        <v>43</v>
      </c>
      <c r="AA30" s="3">
        <v>5</v>
      </c>
      <c r="AB30" s="3">
        <v>25</v>
      </c>
      <c r="AC30" s="3">
        <v>355</v>
      </c>
      <c r="AD30" s="3">
        <v>36</v>
      </c>
      <c r="AE30" s="3">
        <v>70</v>
      </c>
      <c r="AF30" s="3">
        <v>16</v>
      </c>
      <c r="AG30" s="3">
        <v>1</v>
      </c>
      <c r="AH30" s="3">
        <v>-1</v>
      </c>
      <c r="AI30" s="29">
        <f t="shared" si="1"/>
        <v>7.8200249999999999E-2</v>
      </c>
      <c r="AL30" s="1">
        <v>2.19</v>
      </c>
      <c r="AM30" s="1">
        <v>2.1845484000000002</v>
      </c>
      <c r="AN30" s="5">
        <v>0.13</v>
      </c>
      <c r="AO30" s="5">
        <v>2.64005E-2</v>
      </c>
    </row>
    <row r="31" spans="1:41">
      <c r="A31" s="16" t="s">
        <v>123</v>
      </c>
      <c r="B31" s="1">
        <v>2014</v>
      </c>
      <c r="C31" s="20">
        <v>1537143</v>
      </c>
      <c r="D31" s="17">
        <v>5298629</v>
      </c>
      <c r="E31" s="1">
        <v>2.1680000000000001</v>
      </c>
      <c r="F31" s="1">
        <v>436</v>
      </c>
      <c r="G31" s="1">
        <v>0</v>
      </c>
      <c r="H31" s="1">
        <v>0.25391849999999999</v>
      </c>
      <c r="I31" s="1">
        <v>213</v>
      </c>
      <c r="J31" s="1">
        <v>71</v>
      </c>
      <c r="K31" s="1">
        <v>215</v>
      </c>
      <c r="L31" s="1">
        <v>1827</v>
      </c>
      <c r="M31" s="1">
        <v>197</v>
      </c>
      <c r="N31" s="1">
        <v>351</v>
      </c>
      <c r="O31" s="1">
        <v>91</v>
      </c>
      <c r="P31" s="1">
        <v>16</v>
      </c>
      <c r="Q31" s="1">
        <v>27</v>
      </c>
      <c r="R31" s="29">
        <f t="shared" si="0"/>
        <v>-2.8</v>
      </c>
      <c r="S31" s="2" t="s">
        <v>124</v>
      </c>
      <c r="T31" s="1" t="s">
        <v>125</v>
      </c>
      <c r="U31" s="2"/>
      <c r="V31" s="2"/>
      <c r="W31" s="3">
        <v>140</v>
      </c>
      <c r="X31" s="1">
        <v>0</v>
      </c>
      <c r="Y31" s="4">
        <v>0.28625952999999998</v>
      </c>
      <c r="Z31" s="3">
        <v>89</v>
      </c>
      <c r="AA31" s="3">
        <v>32</v>
      </c>
      <c r="AB31" s="3">
        <v>78</v>
      </c>
      <c r="AC31" s="3">
        <v>616</v>
      </c>
      <c r="AD31" s="3">
        <v>73</v>
      </c>
      <c r="AE31" s="3">
        <v>116</v>
      </c>
      <c r="AF31" s="3">
        <v>28</v>
      </c>
      <c r="AG31" s="3">
        <v>5</v>
      </c>
      <c r="AH31" s="3">
        <v>9</v>
      </c>
      <c r="AI31" s="29">
        <f t="shared" si="1"/>
        <v>-0.62756000000000001</v>
      </c>
      <c r="AL31" s="1">
        <v>-0.52</v>
      </c>
      <c r="AM31" s="1">
        <v>-5.0767980000000001</v>
      </c>
      <c r="AN31" s="5">
        <v>-0.24</v>
      </c>
      <c r="AO31" s="5">
        <v>-1.01512</v>
      </c>
    </row>
    <row r="32" spans="1:41">
      <c r="A32" s="1" t="s">
        <v>760</v>
      </c>
      <c r="B32" s="1">
        <v>2020</v>
      </c>
      <c r="C32" s="20">
        <v>572500</v>
      </c>
      <c r="D32" s="17">
        <v>2100000</v>
      </c>
      <c r="E32" s="1">
        <v>2.1619999999999999</v>
      </c>
      <c r="F32" s="1">
        <v>176</v>
      </c>
      <c r="G32" s="1">
        <v>159</v>
      </c>
      <c r="H32" s="1">
        <v>0.25150602999999999</v>
      </c>
      <c r="I32" s="1">
        <v>79</v>
      </c>
      <c r="J32" s="1">
        <v>32</v>
      </c>
      <c r="K32" s="1">
        <v>99</v>
      </c>
      <c r="L32" s="1">
        <v>709</v>
      </c>
      <c r="M32" s="1">
        <v>35</v>
      </c>
      <c r="N32" s="1">
        <v>140</v>
      </c>
      <c r="O32" s="1">
        <v>41</v>
      </c>
      <c r="P32" s="1">
        <v>2</v>
      </c>
      <c r="Q32" s="1">
        <v>8</v>
      </c>
      <c r="R32" s="29">
        <f t="shared" si="0"/>
        <v>12.1</v>
      </c>
      <c r="S32" s="2" t="s">
        <v>761</v>
      </c>
      <c r="T32" s="2"/>
      <c r="U32" s="2"/>
      <c r="V32" s="2"/>
      <c r="W32" s="3">
        <v>37</v>
      </c>
      <c r="X32" s="1">
        <v>23</v>
      </c>
      <c r="Y32" s="4">
        <v>0.26143791999999999</v>
      </c>
      <c r="Z32" s="3">
        <v>24</v>
      </c>
      <c r="AA32" s="3">
        <v>11</v>
      </c>
      <c r="AB32" s="3">
        <v>32</v>
      </c>
      <c r="AC32" s="3">
        <v>165</v>
      </c>
      <c r="AD32" s="3">
        <v>10</v>
      </c>
      <c r="AE32" s="3">
        <v>25</v>
      </c>
      <c r="AF32" s="3">
        <v>13</v>
      </c>
      <c r="AG32" s="3">
        <v>0</v>
      </c>
      <c r="AH32" s="3">
        <v>8</v>
      </c>
      <c r="AI32" s="29">
        <f t="shared" si="1"/>
        <v>2.1332949999999999</v>
      </c>
      <c r="AL32" s="1">
        <v>12.26</v>
      </c>
      <c r="AM32" s="1">
        <v>11.84674</v>
      </c>
      <c r="AN32" s="5">
        <v>2.38</v>
      </c>
      <c r="AO32" s="5">
        <v>1.88659</v>
      </c>
    </row>
    <row r="33" spans="1:41">
      <c r="A33" s="1" t="s">
        <v>609</v>
      </c>
      <c r="B33" s="1">
        <v>2019</v>
      </c>
      <c r="C33" s="20">
        <v>575000</v>
      </c>
      <c r="D33" s="17">
        <v>1100000</v>
      </c>
      <c r="E33" s="1">
        <v>3.0979999999999999</v>
      </c>
      <c r="F33" s="1">
        <v>318</v>
      </c>
      <c r="G33" s="1">
        <v>10</v>
      </c>
      <c r="H33" s="1">
        <v>0.22865413000000001</v>
      </c>
      <c r="I33" s="1">
        <v>102</v>
      </c>
      <c r="J33" s="1">
        <v>17</v>
      </c>
      <c r="K33" s="1">
        <v>80</v>
      </c>
      <c r="L33" s="1">
        <v>816</v>
      </c>
      <c r="M33" s="1">
        <v>104</v>
      </c>
      <c r="N33" s="1">
        <v>181</v>
      </c>
      <c r="O33" s="1">
        <v>35</v>
      </c>
      <c r="P33" s="1">
        <v>12</v>
      </c>
      <c r="Q33" s="1">
        <v>21</v>
      </c>
      <c r="R33" s="29">
        <f t="shared" si="0"/>
        <v>0</v>
      </c>
      <c r="S33" s="2"/>
      <c r="T33" s="2"/>
      <c r="U33" s="2"/>
      <c r="V33" s="2"/>
      <c r="W33" s="3">
        <v>75</v>
      </c>
      <c r="X33" s="1">
        <v>10</v>
      </c>
      <c r="Y33" s="4">
        <v>0.20283019999999999</v>
      </c>
      <c r="Z33" s="3">
        <v>28</v>
      </c>
      <c r="AA33" s="3">
        <v>5</v>
      </c>
      <c r="AB33" s="3">
        <v>25</v>
      </c>
      <c r="AC33" s="3">
        <v>242</v>
      </c>
      <c r="AD33" s="3">
        <v>23</v>
      </c>
      <c r="AE33" s="3">
        <v>56</v>
      </c>
      <c r="AF33" s="3">
        <v>12</v>
      </c>
      <c r="AG33" s="3">
        <v>3</v>
      </c>
      <c r="AH33" s="3">
        <v>7</v>
      </c>
      <c r="AI33" s="29">
        <f t="shared" si="1"/>
        <v>-0.45083799999999996</v>
      </c>
      <c r="AL33" s="1">
        <v>0.24000002000000001</v>
      </c>
      <c r="AM33" s="1">
        <v>-0.3135271</v>
      </c>
      <c r="AN33" s="5">
        <v>-0.21</v>
      </c>
      <c r="AO33" s="5">
        <v>-0.69167599999999996</v>
      </c>
    </row>
    <row r="34" spans="1:41">
      <c r="A34" s="1" t="s">
        <v>661</v>
      </c>
      <c r="B34" s="1">
        <v>2018</v>
      </c>
      <c r="C34" s="20">
        <v>553100</v>
      </c>
      <c r="D34" s="17">
        <v>2060000</v>
      </c>
      <c r="E34" s="1">
        <v>2.1659999999999999</v>
      </c>
      <c r="F34" s="1">
        <v>275</v>
      </c>
      <c r="G34" s="1">
        <v>66</v>
      </c>
      <c r="H34" s="1">
        <v>0.21034078</v>
      </c>
      <c r="I34" s="1">
        <v>80</v>
      </c>
      <c r="J34" s="1">
        <v>35</v>
      </c>
      <c r="K34" s="1">
        <v>104</v>
      </c>
      <c r="L34" s="1">
        <v>921</v>
      </c>
      <c r="M34" s="1">
        <v>52</v>
      </c>
      <c r="N34" s="1">
        <v>257</v>
      </c>
      <c r="O34" s="1">
        <v>34</v>
      </c>
      <c r="P34" s="1">
        <v>7</v>
      </c>
      <c r="Q34" s="1">
        <v>35</v>
      </c>
      <c r="R34" s="29">
        <f t="shared" si="0"/>
        <v>9.1999999999999993</v>
      </c>
      <c r="S34" s="2" t="s">
        <v>662</v>
      </c>
      <c r="T34" s="1" t="s">
        <v>663</v>
      </c>
      <c r="U34" s="2"/>
      <c r="V34" s="2"/>
      <c r="W34" s="3">
        <v>91</v>
      </c>
      <c r="X34" s="1">
        <v>54</v>
      </c>
      <c r="Y34" s="4">
        <v>0.23102310000000001</v>
      </c>
      <c r="Z34" s="3">
        <v>29</v>
      </c>
      <c r="AA34" s="3">
        <v>14</v>
      </c>
      <c r="AB34" s="3">
        <v>37</v>
      </c>
      <c r="AC34" s="3">
        <v>326</v>
      </c>
      <c r="AD34" s="3">
        <v>21</v>
      </c>
      <c r="AE34" s="3">
        <v>90</v>
      </c>
      <c r="AF34" s="3">
        <v>14</v>
      </c>
      <c r="AG34" s="3">
        <v>3</v>
      </c>
      <c r="AH34" s="3">
        <v>10</v>
      </c>
      <c r="AI34" s="29">
        <f t="shared" si="1"/>
        <v>4.0904249999999998</v>
      </c>
      <c r="AL34" s="1">
        <v>8.8800000000000008</v>
      </c>
      <c r="AM34" s="1">
        <v>9.4431899999999995</v>
      </c>
      <c r="AN34" s="5">
        <v>4.16</v>
      </c>
      <c r="AO34" s="5">
        <v>4.0208500000000003</v>
      </c>
    </row>
    <row r="35" spans="1:41">
      <c r="A35" s="1" t="s">
        <v>460</v>
      </c>
      <c r="B35" s="1">
        <v>2012</v>
      </c>
      <c r="C35" s="20">
        <v>500000</v>
      </c>
      <c r="D35" s="17">
        <v>3500000</v>
      </c>
      <c r="E35" s="1">
        <v>3</v>
      </c>
      <c r="F35" s="1">
        <v>441</v>
      </c>
      <c r="G35" s="1">
        <v>23</v>
      </c>
      <c r="H35" s="1">
        <v>0.28025115</v>
      </c>
      <c r="I35" s="1">
        <v>296</v>
      </c>
      <c r="J35" s="1">
        <v>30</v>
      </c>
      <c r="K35" s="1">
        <v>152</v>
      </c>
      <c r="L35" s="1">
        <v>1960</v>
      </c>
      <c r="M35" s="1">
        <v>170</v>
      </c>
      <c r="N35" s="1">
        <v>485</v>
      </c>
      <c r="O35" s="1">
        <v>85</v>
      </c>
      <c r="P35" s="1">
        <v>61</v>
      </c>
      <c r="Q35" s="1">
        <v>44</v>
      </c>
      <c r="R35" s="29">
        <f t="shared" si="0"/>
        <v>6.5</v>
      </c>
      <c r="S35" s="2" t="s">
        <v>461</v>
      </c>
      <c r="T35" s="1" t="s">
        <v>462</v>
      </c>
      <c r="U35" s="1" t="s">
        <v>463</v>
      </c>
      <c r="V35" s="2"/>
      <c r="W35" s="3">
        <v>137</v>
      </c>
      <c r="X35" s="1">
        <v>23</v>
      </c>
      <c r="Y35" s="4">
        <v>0.30018415999999998</v>
      </c>
      <c r="Z35" s="3">
        <v>103</v>
      </c>
      <c r="AA35" s="3">
        <v>16</v>
      </c>
      <c r="AB35" s="3">
        <v>66</v>
      </c>
      <c r="AC35" s="3">
        <v>617</v>
      </c>
      <c r="AD35" s="3">
        <v>67</v>
      </c>
      <c r="AE35" s="3">
        <v>134</v>
      </c>
      <c r="AF35" s="3">
        <v>29</v>
      </c>
      <c r="AG35" s="3">
        <v>12</v>
      </c>
      <c r="AH35" s="3">
        <v>6</v>
      </c>
      <c r="AI35" s="29">
        <f t="shared" si="1"/>
        <v>0.48438647499999998</v>
      </c>
      <c r="AL35" s="1">
        <v>5.9900001999999999</v>
      </c>
      <c r="AM35" s="1">
        <v>7.0996531999999997</v>
      </c>
      <c r="AN35" s="5">
        <v>0.48000002000000003</v>
      </c>
      <c r="AO35" s="5">
        <v>0.48877292999999999</v>
      </c>
    </row>
    <row r="36" spans="1:41">
      <c r="A36" s="1" t="s">
        <v>247</v>
      </c>
      <c r="B36" s="1">
        <v>2016</v>
      </c>
      <c r="C36" s="20">
        <v>556000</v>
      </c>
      <c r="D36" s="17">
        <v>805000</v>
      </c>
      <c r="E36" s="1">
        <v>3.0449999999999999</v>
      </c>
      <c r="F36" s="1">
        <v>139</v>
      </c>
      <c r="G36" s="1">
        <v>140</v>
      </c>
      <c r="H36" s="1">
        <v>0.22155689000000001</v>
      </c>
      <c r="I36" s="1">
        <v>36</v>
      </c>
      <c r="J36" s="1">
        <v>5</v>
      </c>
      <c r="K36" s="1">
        <v>37</v>
      </c>
      <c r="L36" s="1">
        <v>359</v>
      </c>
      <c r="M36" s="1">
        <v>16</v>
      </c>
      <c r="N36" s="1">
        <v>77</v>
      </c>
      <c r="O36" s="1">
        <v>21</v>
      </c>
      <c r="P36" s="1">
        <v>2</v>
      </c>
      <c r="Q36" s="1">
        <v>-5</v>
      </c>
      <c r="R36" s="29">
        <f t="shared" si="0"/>
        <v>14.8</v>
      </c>
      <c r="S36" s="2"/>
      <c r="T36" s="2"/>
      <c r="U36" s="2"/>
      <c r="V36" s="2"/>
      <c r="W36" s="3">
        <v>62</v>
      </c>
      <c r="X36" s="1">
        <v>0</v>
      </c>
      <c r="Y36" s="4">
        <v>0.24242425000000001</v>
      </c>
      <c r="Z36" s="3">
        <v>17</v>
      </c>
      <c r="AA36" s="3">
        <v>4</v>
      </c>
      <c r="AB36" s="3">
        <v>26</v>
      </c>
      <c r="AC36" s="3">
        <v>176</v>
      </c>
      <c r="AD36" s="3">
        <v>7</v>
      </c>
      <c r="AE36" s="3">
        <v>31</v>
      </c>
      <c r="AF36" s="3">
        <v>11</v>
      </c>
      <c r="AG36" s="3">
        <v>1</v>
      </c>
      <c r="AH36" s="3">
        <v>-1</v>
      </c>
      <c r="AI36" s="29">
        <f t="shared" si="1"/>
        <v>4.5817800000000002</v>
      </c>
      <c r="AL36" s="1">
        <v>14.969999</v>
      </c>
      <c r="AM36" s="1">
        <v>14.664579</v>
      </c>
      <c r="AN36" s="5">
        <v>4.0999999999999996</v>
      </c>
      <c r="AO36" s="5">
        <v>5.0635599999999998</v>
      </c>
    </row>
    <row r="37" spans="1:41">
      <c r="A37" s="1" t="s">
        <v>811</v>
      </c>
      <c r="B37" s="1">
        <v>2020</v>
      </c>
      <c r="C37" s="20">
        <v>576000</v>
      </c>
      <c r="D37" s="17">
        <v>1150000</v>
      </c>
      <c r="E37" s="1">
        <v>2.1469999999999998</v>
      </c>
      <c r="F37" s="1">
        <v>207</v>
      </c>
      <c r="G37" s="1">
        <v>73</v>
      </c>
      <c r="H37" s="1">
        <v>0.25834800000000002</v>
      </c>
      <c r="I37" s="1">
        <v>74</v>
      </c>
      <c r="J37" s="1">
        <v>14</v>
      </c>
      <c r="K37" s="1">
        <v>67</v>
      </c>
      <c r="L37" s="1">
        <v>648</v>
      </c>
      <c r="M37" s="1">
        <v>66</v>
      </c>
      <c r="N37" s="1">
        <v>179</v>
      </c>
      <c r="O37" s="1">
        <v>20</v>
      </c>
      <c r="P37" s="1">
        <v>16</v>
      </c>
      <c r="Q37" s="1">
        <v>-1</v>
      </c>
      <c r="R37" s="29">
        <f t="shared" si="0"/>
        <v>-0.2</v>
      </c>
      <c r="S37" s="2"/>
      <c r="T37" s="2"/>
      <c r="U37" s="2"/>
      <c r="V37" s="2"/>
      <c r="W37" s="3">
        <v>31</v>
      </c>
      <c r="X37" s="1">
        <v>14</v>
      </c>
      <c r="Y37" s="4">
        <v>0.28235294999999999</v>
      </c>
      <c r="Z37" s="3">
        <v>18</v>
      </c>
      <c r="AA37" s="3">
        <v>5</v>
      </c>
      <c r="AB37" s="3">
        <v>7</v>
      </c>
      <c r="AC37" s="3">
        <v>104</v>
      </c>
      <c r="AD37" s="3">
        <v>16</v>
      </c>
      <c r="AE37" s="3">
        <v>22</v>
      </c>
      <c r="AF37" s="3">
        <v>2</v>
      </c>
      <c r="AG37" s="3">
        <v>8</v>
      </c>
      <c r="AH37" s="3">
        <v>0</v>
      </c>
      <c r="AI37" s="29">
        <f t="shared" si="1"/>
        <v>-0.73665249999999993</v>
      </c>
      <c r="AL37" s="11">
        <v>-9.9999989999999997E-2</v>
      </c>
      <c r="AM37" s="11">
        <v>-0.3547015</v>
      </c>
      <c r="AN37" s="15">
        <v>-0.65</v>
      </c>
      <c r="AO37" s="15">
        <v>-0.82330499999999995</v>
      </c>
    </row>
    <row r="38" spans="1:41">
      <c r="A38" s="1" t="s">
        <v>262</v>
      </c>
      <c r="B38" s="1">
        <v>2015</v>
      </c>
      <c r="C38" s="20">
        <v>523000</v>
      </c>
      <c r="D38" s="17">
        <v>2100000</v>
      </c>
      <c r="E38" s="1">
        <v>2.1669999999999998</v>
      </c>
      <c r="F38" s="1">
        <v>289</v>
      </c>
      <c r="G38" s="1">
        <v>158</v>
      </c>
      <c r="H38" s="1">
        <v>0.26377951999999999</v>
      </c>
      <c r="I38" s="1">
        <v>123</v>
      </c>
      <c r="J38" s="1">
        <v>27</v>
      </c>
      <c r="K38" s="1">
        <v>122</v>
      </c>
      <c r="L38" s="1">
        <v>1098</v>
      </c>
      <c r="M38" s="1">
        <v>62</v>
      </c>
      <c r="N38" s="1">
        <v>254</v>
      </c>
      <c r="O38" s="1">
        <v>32</v>
      </c>
      <c r="P38" s="1">
        <v>14</v>
      </c>
      <c r="Q38" s="1">
        <v>-17</v>
      </c>
      <c r="R38" s="29">
        <f t="shared" si="0"/>
        <v>2</v>
      </c>
      <c r="S38" s="2" t="s">
        <v>263</v>
      </c>
      <c r="T38" s="2"/>
      <c r="U38" s="2"/>
      <c r="V38" s="2"/>
      <c r="W38" s="3">
        <v>148</v>
      </c>
      <c r="X38" s="1">
        <v>0</v>
      </c>
      <c r="Y38" s="4">
        <v>0.25678119999999999</v>
      </c>
      <c r="Z38" s="3">
        <v>66</v>
      </c>
      <c r="AA38" s="3">
        <v>13</v>
      </c>
      <c r="AB38" s="3">
        <v>59</v>
      </c>
      <c r="AC38" s="3">
        <v>601</v>
      </c>
      <c r="AD38" s="3">
        <v>36</v>
      </c>
      <c r="AE38" s="3">
        <v>141</v>
      </c>
      <c r="AF38" s="3">
        <v>17</v>
      </c>
      <c r="AG38" s="3">
        <v>7</v>
      </c>
      <c r="AH38" s="3">
        <v>-5</v>
      </c>
      <c r="AI38" s="29">
        <f t="shared" si="1"/>
        <v>-0.83246299999999995</v>
      </c>
      <c r="AL38" s="1">
        <v>2.4</v>
      </c>
      <c r="AM38" s="1">
        <v>1.6338820000000001</v>
      </c>
      <c r="AN38" s="5">
        <v>-0.96</v>
      </c>
      <c r="AO38" s="5">
        <v>-0.70492600000000005</v>
      </c>
    </row>
    <row r="39" spans="1:41">
      <c r="A39" s="1" t="s">
        <v>610</v>
      </c>
      <c r="B39" s="1">
        <v>2019</v>
      </c>
      <c r="C39" s="20">
        <v>567700</v>
      </c>
      <c r="D39" s="17">
        <v>1400000</v>
      </c>
      <c r="E39" s="1">
        <v>3.0289999999999999</v>
      </c>
      <c r="F39" s="1">
        <v>402</v>
      </c>
      <c r="G39" s="1">
        <v>20</v>
      </c>
      <c r="H39" s="1">
        <v>0.26311109999999999</v>
      </c>
      <c r="I39" s="1">
        <v>161</v>
      </c>
      <c r="J39" s="1">
        <v>20</v>
      </c>
      <c r="K39" s="1">
        <v>116</v>
      </c>
      <c r="L39" s="1">
        <v>1256</v>
      </c>
      <c r="M39" s="1">
        <v>113</v>
      </c>
      <c r="N39" s="1">
        <v>303</v>
      </c>
      <c r="O39" s="1">
        <v>61</v>
      </c>
      <c r="P39" s="1">
        <v>13</v>
      </c>
      <c r="Q39" s="1">
        <v>-14</v>
      </c>
      <c r="R39" s="29">
        <f t="shared" si="0"/>
        <v>0.5</v>
      </c>
      <c r="S39" s="2"/>
      <c r="T39" s="2"/>
      <c r="U39" s="2"/>
      <c r="V39" s="2"/>
      <c r="W39" s="3">
        <v>134</v>
      </c>
      <c r="X39" s="1">
        <v>0</v>
      </c>
      <c r="Y39" s="4">
        <v>0.24758843</v>
      </c>
      <c r="Z39" s="3">
        <v>47</v>
      </c>
      <c r="AA39" s="3">
        <v>7</v>
      </c>
      <c r="AB39" s="3">
        <v>33</v>
      </c>
      <c r="AC39" s="3">
        <v>356</v>
      </c>
      <c r="AD39" s="3">
        <v>40</v>
      </c>
      <c r="AE39" s="3">
        <v>104</v>
      </c>
      <c r="AF39" s="3">
        <v>18</v>
      </c>
      <c r="AG39" s="3">
        <v>2</v>
      </c>
      <c r="AH39" s="3">
        <v>4</v>
      </c>
      <c r="AI39" s="29">
        <f t="shared" si="1"/>
        <v>1.16536952</v>
      </c>
      <c r="AL39" s="1">
        <v>-9.9999993999999995E-2</v>
      </c>
      <c r="AM39" s="1">
        <v>1.0759160000000001</v>
      </c>
      <c r="AN39" s="5">
        <v>0.96000004000000005</v>
      </c>
      <c r="AO39" s="5">
        <v>1.3707389999999999</v>
      </c>
    </row>
    <row r="40" spans="1:41">
      <c r="A40" s="1" t="s">
        <v>176</v>
      </c>
      <c r="B40" s="1">
        <v>2013</v>
      </c>
      <c r="C40" s="20">
        <v>515000</v>
      </c>
      <c r="D40" s="17">
        <v>1950000</v>
      </c>
      <c r="E40" s="1">
        <v>2.149</v>
      </c>
      <c r="F40" s="1">
        <v>342</v>
      </c>
      <c r="G40" s="1">
        <v>78</v>
      </c>
      <c r="H40" s="1">
        <v>0.28450920000000002</v>
      </c>
      <c r="I40" s="1">
        <v>164</v>
      </c>
      <c r="J40" s="1">
        <v>0</v>
      </c>
      <c r="K40" s="1">
        <v>81</v>
      </c>
      <c r="L40" s="1">
        <v>1400</v>
      </c>
      <c r="M40" s="1">
        <v>73</v>
      </c>
      <c r="N40" s="1">
        <v>136</v>
      </c>
      <c r="O40" s="1">
        <v>31</v>
      </c>
      <c r="P40" s="1">
        <v>96</v>
      </c>
      <c r="Q40" s="1">
        <v>6</v>
      </c>
      <c r="R40" s="29">
        <f t="shared" si="0"/>
        <v>1</v>
      </c>
      <c r="S40" s="2"/>
      <c r="T40" s="1" t="s">
        <v>177</v>
      </c>
      <c r="U40" s="1" t="s">
        <v>178</v>
      </c>
      <c r="V40" s="2"/>
      <c r="W40" s="3">
        <v>88</v>
      </c>
      <c r="X40" s="1">
        <v>78</v>
      </c>
      <c r="Y40" s="4">
        <v>0.30476192000000002</v>
      </c>
      <c r="Z40" s="3">
        <v>37</v>
      </c>
      <c r="AA40" s="3">
        <v>0</v>
      </c>
      <c r="AB40" s="3">
        <v>17</v>
      </c>
      <c r="AC40" s="3">
        <v>336</v>
      </c>
      <c r="AD40" s="3">
        <v>16</v>
      </c>
      <c r="AE40" s="3">
        <v>36</v>
      </c>
      <c r="AF40" s="3">
        <v>9</v>
      </c>
      <c r="AG40" s="3">
        <v>22</v>
      </c>
      <c r="AH40" s="3">
        <v>0</v>
      </c>
      <c r="AI40" s="29">
        <f t="shared" si="1"/>
        <v>0.22638915500000001</v>
      </c>
      <c r="AL40" s="1">
        <v>1.25</v>
      </c>
      <c r="AM40" s="1">
        <v>0.70108300000000001</v>
      </c>
      <c r="AN40" s="5">
        <v>0.29000002000000003</v>
      </c>
      <c r="AO40" s="5">
        <v>0.16277828999999999</v>
      </c>
    </row>
    <row r="41" spans="1:41">
      <c r="A41" s="1" t="s">
        <v>488</v>
      </c>
      <c r="B41" s="1">
        <v>2016</v>
      </c>
      <c r="C41" s="20">
        <v>570000</v>
      </c>
      <c r="D41" s="17">
        <v>2625000</v>
      </c>
      <c r="E41" s="1">
        <v>3.028</v>
      </c>
      <c r="F41" s="1">
        <v>398</v>
      </c>
      <c r="G41" s="1">
        <v>74</v>
      </c>
      <c r="H41" s="1">
        <v>0.24768683</v>
      </c>
      <c r="I41" s="1">
        <v>206</v>
      </c>
      <c r="J41" s="1">
        <v>13</v>
      </c>
      <c r="K41" s="1">
        <v>94</v>
      </c>
      <c r="L41" s="1">
        <v>1547</v>
      </c>
      <c r="M41" s="1">
        <v>100</v>
      </c>
      <c r="N41" s="1">
        <v>289</v>
      </c>
      <c r="O41" s="1">
        <v>54</v>
      </c>
      <c r="P41" s="1">
        <v>184</v>
      </c>
      <c r="Q41" s="1">
        <v>42</v>
      </c>
      <c r="R41" s="29">
        <f t="shared" si="0"/>
        <v>3.8</v>
      </c>
      <c r="S41" s="2" t="s">
        <v>489</v>
      </c>
      <c r="T41" s="1" t="s">
        <v>490</v>
      </c>
      <c r="U41" s="1" t="s">
        <v>491</v>
      </c>
      <c r="V41" s="2"/>
      <c r="W41" s="3">
        <v>119</v>
      </c>
      <c r="X41" s="1">
        <v>36</v>
      </c>
      <c r="Y41" s="4">
        <v>0.26034063000000002</v>
      </c>
      <c r="Z41" s="3">
        <v>69</v>
      </c>
      <c r="AA41" s="3">
        <v>3</v>
      </c>
      <c r="AB41" s="3">
        <v>17</v>
      </c>
      <c r="AC41" s="3">
        <v>460</v>
      </c>
      <c r="AD41" s="3">
        <v>36</v>
      </c>
      <c r="AE41" s="3">
        <v>93</v>
      </c>
      <c r="AF41" s="3">
        <v>19</v>
      </c>
      <c r="AG41" s="3">
        <v>58</v>
      </c>
      <c r="AH41" s="3">
        <v>18</v>
      </c>
      <c r="AI41" s="29">
        <f t="shared" si="1"/>
        <v>1.952375</v>
      </c>
      <c r="AL41" s="1">
        <v>3.9499998000000001</v>
      </c>
      <c r="AM41" s="1">
        <v>3.7358380000000002</v>
      </c>
      <c r="AN41" s="5">
        <v>2.09</v>
      </c>
      <c r="AO41" s="5">
        <v>1.8147500000000001</v>
      </c>
    </row>
    <row r="42" spans="1:41">
      <c r="A42" s="1" t="s">
        <v>339</v>
      </c>
      <c r="B42" s="1">
        <v>2011</v>
      </c>
      <c r="C42" s="20">
        <v>460000</v>
      </c>
      <c r="D42" s="17">
        <v>1100000</v>
      </c>
      <c r="E42" s="1">
        <v>3.048</v>
      </c>
      <c r="F42" s="1">
        <v>404</v>
      </c>
      <c r="G42" s="1">
        <v>0</v>
      </c>
      <c r="H42" s="1">
        <v>0.26034956999999997</v>
      </c>
      <c r="I42" s="1">
        <v>117</v>
      </c>
      <c r="J42" s="1">
        <v>21</v>
      </c>
      <c r="K42" s="1">
        <v>134</v>
      </c>
      <c r="L42" s="1">
        <v>1213</v>
      </c>
      <c r="M42" s="1">
        <v>107</v>
      </c>
      <c r="N42" s="1">
        <v>192</v>
      </c>
      <c r="O42" s="1">
        <v>51</v>
      </c>
      <c r="P42" s="1">
        <v>7</v>
      </c>
      <c r="Q42" s="1">
        <v>-7</v>
      </c>
      <c r="R42" s="29">
        <f t="shared" si="0"/>
        <v>8.8000000000000007</v>
      </c>
      <c r="S42" s="2"/>
      <c r="T42" s="2"/>
      <c r="U42" s="2"/>
      <c r="V42" s="2"/>
      <c r="W42" s="3">
        <v>121</v>
      </c>
      <c r="X42" s="1">
        <v>0</v>
      </c>
      <c r="Y42" s="4">
        <v>0.26521739999999999</v>
      </c>
      <c r="Z42" s="3">
        <v>21</v>
      </c>
      <c r="AA42" s="3">
        <v>5</v>
      </c>
      <c r="AB42" s="3">
        <v>26</v>
      </c>
      <c r="AC42" s="3">
        <v>243</v>
      </c>
      <c r="AD42" s="3">
        <v>12</v>
      </c>
      <c r="AE42" s="3">
        <v>31</v>
      </c>
      <c r="AF42" s="3">
        <v>11</v>
      </c>
      <c r="AG42" s="3">
        <v>1</v>
      </c>
      <c r="AH42" s="3">
        <v>-4</v>
      </c>
      <c r="AI42" s="29">
        <f t="shared" si="1"/>
        <v>2.0335549999999998</v>
      </c>
      <c r="AL42" s="1">
        <v>8.8699999999999992</v>
      </c>
      <c r="AM42" s="1">
        <v>8.7896000000000001</v>
      </c>
      <c r="AN42" s="5">
        <v>2.13</v>
      </c>
      <c r="AO42" s="5">
        <v>1.9371100000000001</v>
      </c>
    </row>
    <row r="43" spans="1:41">
      <c r="A43" s="1" t="s">
        <v>686</v>
      </c>
      <c r="B43" s="1">
        <v>2018</v>
      </c>
      <c r="C43" s="20">
        <v>563500</v>
      </c>
      <c r="D43" s="17">
        <v>910000</v>
      </c>
      <c r="E43" s="1">
        <v>2.1640000000000001</v>
      </c>
      <c r="F43" s="1">
        <v>191</v>
      </c>
      <c r="G43" s="1">
        <v>150</v>
      </c>
      <c r="H43" s="1">
        <v>0.25594149999999999</v>
      </c>
      <c r="I43" s="1">
        <v>85</v>
      </c>
      <c r="J43" s="1">
        <v>8</v>
      </c>
      <c r="K43" s="1">
        <v>54</v>
      </c>
      <c r="L43" s="1">
        <v>597</v>
      </c>
      <c r="M43" s="1">
        <v>46</v>
      </c>
      <c r="N43" s="1">
        <v>154</v>
      </c>
      <c r="O43" s="1">
        <v>27</v>
      </c>
      <c r="P43" s="1">
        <v>10</v>
      </c>
      <c r="Q43" s="1">
        <v>-17</v>
      </c>
      <c r="R43" s="29">
        <f t="shared" si="0"/>
        <v>3.5</v>
      </c>
      <c r="S43" s="2"/>
      <c r="T43" s="2"/>
      <c r="U43" s="2"/>
      <c r="V43" s="2"/>
      <c r="W43" s="3">
        <v>82</v>
      </c>
      <c r="X43" s="1">
        <v>11</v>
      </c>
      <c r="Y43" s="4">
        <v>0.22916666999999999</v>
      </c>
      <c r="Z43" s="3">
        <v>28</v>
      </c>
      <c r="AA43" s="3">
        <v>3</v>
      </c>
      <c r="AB43" s="3">
        <v>18</v>
      </c>
      <c r="AC43" s="3">
        <v>207</v>
      </c>
      <c r="AD43" s="3">
        <v>15</v>
      </c>
      <c r="AE43" s="3">
        <v>57</v>
      </c>
      <c r="AF43" s="3">
        <v>10</v>
      </c>
      <c r="AG43" s="3">
        <v>6</v>
      </c>
      <c r="AH43" s="3">
        <v>-1</v>
      </c>
      <c r="AI43" s="29">
        <f t="shared" si="1"/>
        <v>-0.42175152500000002</v>
      </c>
      <c r="AL43" s="1">
        <v>2.66</v>
      </c>
      <c r="AM43" s="1">
        <v>4.3302874999999998</v>
      </c>
      <c r="AN43" s="5">
        <v>-0.57000004999999998</v>
      </c>
      <c r="AO43" s="5">
        <v>-0.273503</v>
      </c>
    </row>
    <row r="44" spans="1:41">
      <c r="A44" s="33" t="s">
        <v>291</v>
      </c>
      <c r="B44" s="1">
        <v>2012</v>
      </c>
      <c r="C44" s="20">
        <v>487500</v>
      </c>
      <c r="D44" s="17">
        <v>675000</v>
      </c>
      <c r="E44" s="1">
        <v>3.0760000000000001</v>
      </c>
      <c r="F44" s="1">
        <v>181</v>
      </c>
      <c r="G44" s="1">
        <v>36</v>
      </c>
      <c r="H44" s="1">
        <v>0.20822621999999999</v>
      </c>
      <c r="I44" s="1">
        <v>36</v>
      </c>
      <c r="J44" s="1">
        <v>8</v>
      </c>
      <c r="K44" s="1">
        <v>37</v>
      </c>
      <c r="L44" s="1">
        <v>447</v>
      </c>
      <c r="M44" s="1">
        <v>34</v>
      </c>
      <c r="N44" s="1">
        <v>76</v>
      </c>
      <c r="O44" s="1">
        <v>20</v>
      </c>
      <c r="P44" s="1">
        <v>0</v>
      </c>
      <c r="Q44" s="1">
        <v>16</v>
      </c>
      <c r="R44" s="29">
        <f t="shared" si="0"/>
        <v>5.0999999999999996</v>
      </c>
      <c r="S44" s="2"/>
      <c r="T44" s="2"/>
      <c r="U44" s="2"/>
      <c r="V44" s="2"/>
      <c r="W44" s="3">
        <v>75</v>
      </c>
      <c r="X44" s="1">
        <v>13</v>
      </c>
      <c r="Y44" s="4">
        <v>0.21052631999999999</v>
      </c>
      <c r="Z44" s="3">
        <v>19</v>
      </c>
      <c r="AA44" s="3">
        <v>3</v>
      </c>
      <c r="AB44" s="3">
        <v>13</v>
      </c>
      <c r="AC44" s="3">
        <v>201</v>
      </c>
      <c r="AD44" s="3">
        <v>15</v>
      </c>
      <c r="AE44" s="3">
        <v>33</v>
      </c>
      <c r="AF44" s="3">
        <v>5</v>
      </c>
      <c r="AG44" s="3">
        <v>0</v>
      </c>
      <c r="AH44" s="3">
        <v>10</v>
      </c>
      <c r="AI44" s="29">
        <f t="shared" si="1"/>
        <v>2.4303699999999999</v>
      </c>
      <c r="AL44" s="1">
        <v>5.25</v>
      </c>
      <c r="AM44" s="1">
        <v>4.9274076999999998</v>
      </c>
      <c r="AN44" s="5">
        <v>2.33</v>
      </c>
      <c r="AO44" s="5">
        <v>2.5307400000000002</v>
      </c>
    </row>
    <row r="45" spans="1:41">
      <c r="A45" s="11" t="s">
        <v>642</v>
      </c>
      <c r="B45" s="11">
        <v>2016</v>
      </c>
      <c r="C45" s="21">
        <v>527600</v>
      </c>
      <c r="D45" s="18">
        <v>3575000</v>
      </c>
      <c r="E45" s="11">
        <v>3.0939999999999999</v>
      </c>
      <c r="F45" s="11">
        <v>495</v>
      </c>
      <c r="G45" s="11">
        <v>0</v>
      </c>
      <c r="H45" s="11">
        <v>0.24593128</v>
      </c>
      <c r="I45" s="11">
        <v>205</v>
      </c>
      <c r="J45" s="11">
        <v>59</v>
      </c>
      <c r="K45" s="11">
        <v>199</v>
      </c>
      <c r="L45" s="11">
        <v>1844</v>
      </c>
      <c r="M45" s="11">
        <v>152</v>
      </c>
      <c r="N45" s="11">
        <v>397</v>
      </c>
      <c r="O45" s="11">
        <v>77</v>
      </c>
      <c r="P45" s="11">
        <v>28</v>
      </c>
      <c r="Q45" s="11">
        <v>-56</v>
      </c>
      <c r="R45" s="29">
        <f t="shared" si="0"/>
        <v>6.4</v>
      </c>
      <c r="S45" s="12"/>
      <c r="T45" s="11" t="s">
        <v>227</v>
      </c>
      <c r="U45" s="11" t="s">
        <v>227</v>
      </c>
      <c r="V45" s="12"/>
      <c r="W45" s="13">
        <v>152</v>
      </c>
      <c r="X45" s="11">
        <v>0</v>
      </c>
      <c r="Y45" s="14">
        <v>0.24270073</v>
      </c>
      <c r="Z45" s="13">
        <v>73</v>
      </c>
      <c r="AA45" s="13">
        <v>30</v>
      </c>
      <c r="AB45" s="13">
        <v>81</v>
      </c>
      <c r="AC45" s="13">
        <v>601</v>
      </c>
      <c r="AD45" s="13">
        <v>47</v>
      </c>
      <c r="AE45" s="13">
        <v>149</v>
      </c>
      <c r="AF45" s="13">
        <v>29</v>
      </c>
      <c r="AG45" s="13">
        <v>6</v>
      </c>
      <c r="AH45" s="13">
        <v>-24</v>
      </c>
      <c r="AI45" s="29">
        <f t="shared" si="1"/>
        <v>1.5110649999999999</v>
      </c>
      <c r="AL45" s="1">
        <v>6.5499996999999999</v>
      </c>
      <c r="AM45" s="1">
        <v>6.2516394000000002</v>
      </c>
      <c r="AN45" s="5">
        <v>2.0099999999999998</v>
      </c>
      <c r="AO45" s="5">
        <v>1.01213</v>
      </c>
    </row>
    <row r="46" spans="1:41">
      <c r="A46" s="1" t="s">
        <v>39</v>
      </c>
      <c r="B46" s="1">
        <v>2015</v>
      </c>
      <c r="C46" s="20">
        <v>517500</v>
      </c>
      <c r="D46" s="17">
        <v>1000000</v>
      </c>
      <c r="E46" s="1">
        <v>3.024</v>
      </c>
      <c r="F46" s="1">
        <v>417</v>
      </c>
      <c r="G46" s="1">
        <v>0</v>
      </c>
      <c r="H46" s="1">
        <v>0.24406458</v>
      </c>
      <c r="I46" s="1">
        <v>121</v>
      </c>
      <c r="J46" s="1">
        <v>19</v>
      </c>
      <c r="K46" s="1">
        <v>92</v>
      </c>
      <c r="L46" s="1">
        <v>1144</v>
      </c>
      <c r="M46" s="1">
        <v>62</v>
      </c>
      <c r="N46" s="1">
        <v>323</v>
      </c>
      <c r="O46" s="1">
        <v>50</v>
      </c>
      <c r="P46" s="1">
        <v>21</v>
      </c>
      <c r="Q46" s="1">
        <v>7</v>
      </c>
      <c r="R46" s="29">
        <f t="shared" si="0"/>
        <v>-1.8</v>
      </c>
      <c r="S46" s="2"/>
      <c r="T46" s="2"/>
      <c r="U46" s="1" t="s">
        <v>40</v>
      </c>
      <c r="V46" s="2"/>
      <c r="W46" s="3">
        <v>106</v>
      </c>
      <c r="X46" s="1">
        <v>0</v>
      </c>
      <c r="Y46" s="4">
        <v>0.25098039999999999</v>
      </c>
      <c r="Z46" s="3">
        <v>30</v>
      </c>
      <c r="AA46" s="3">
        <v>2</v>
      </c>
      <c r="AB46" s="3">
        <v>17</v>
      </c>
      <c r="AC46" s="3">
        <v>281</v>
      </c>
      <c r="AD46" s="3">
        <v>21</v>
      </c>
      <c r="AE46" s="3">
        <v>67</v>
      </c>
      <c r="AF46" s="3">
        <v>13</v>
      </c>
      <c r="AG46" s="3">
        <v>4</v>
      </c>
      <c r="AH46" s="3">
        <v>-6</v>
      </c>
      <c r="AI46" s="29">
        <f t="shared" si="1"/>
        <v>-0.16311</v>
      </c>
      <c r="AL46" s="1">
        <v>-1.41</v>
      </c>
      <c r="AM46" s="1">
        <v>-2.2185168000000002</v>
      </c>
      <c r="AN46" s="5">
        <v>0.05</v>
      </c>
      <c r="AO46" s="5">
        <v>-0.37622</v>
      </c>
    </row>
    <row r="47" spans="1:41">
      <c r="A47" s="1" t="s">
        <v>500</v>
      </c>
      <c r="B47" s="1">
        <v>2013</v>
      </c>
      <c r="C47" s="20">
        <v>531500</v>
      </c>
      <c r="D47" s="17">
        <v>2900000</v>
      </c>
      <c r="E47" s="1">
        <v>2.1280000000000001</v>
      </c>
      <c r="F47" s="1">
        <v>358</v>
      </c>
      <c r="G47" s="1">
        <v>36</v>
      </c>
      <c r="H47" s="1">
        <v>0.27280939999999998</v>
      </c>
      <c r="I47" s="1">
        <v>144</v>
      </c>
      <c r="J47" s="1">
        <v>33</v>
      </c>
      <c r="K47" s="1">
        <v>141</v>
      </c>
      <c r="L47" s="1">
        <v>1252</v>
      </c>
      <c r="M47" s="1">
        <v>126</v>
      </c>
      <c r="N47" s="1">
        <v>288</v>
      </c>
      <c r="O47" s="1">
        <v>72</v>
      </c>
      <c r="P47" s="1">
        <v>20</v>
      </c>
      <c r="Q47" s="1">
        <v>9</v>
      </c>
      <c r="R47" s="29">
        <f t="shared" si="0"/>
        <v>-0.3</v>
      </c>
      <c r="S47" s="2" t="s">
        <v>501</v>
      </c>
      <c r="T47" s="1" t="s">
        <v>75</v>
      </c>
      <c r="U47" s="2"/>
      <c r="V47" s="2"/>
      <c r="W47" s="3">
        <v>150</v>
      </c>
      <c r="X47" s="1">
        <v>0</v>
      </c>
      <c r="Y47" s="4">
        <v>0.28880158</v>
      </c>
      <c r="Z47" s="3">
        <v>76</v>
      </c>
      <c r="AA47" s="3">
        <v>17</v>
      </c>
      <c r="AB47" s="3">
        <v>67</v>
      </c>
      <c r="AC47" s="3">
        <v>571</v>
      </c>
      <c r="AD47" s="3">
        <v>52</v>
      </c>
      <c r="AE47" s="3">
        <v>125</v>
      </c>
      <c r="AF47" s="3">
        <v>39</v>
      </c>
      <c r="AG47" s="3">
        <v>5</v>
      </c>
      <c r="AH47" s="3">
        <v>2</v>
      </c>
      <c r="AI47" s="29">
        <f t="shared" si="1"/>
        <v>-0.55497300999999999</v>
      </c>
      <c r="AL47" s="1">
        <v>-4.0000055E-2</v>
      </c>
      <c r="AM47" s="1">
        <v>-0.50783396000000003</v>
      </c>
      <c r="AN47" s="5">
        <v>-0.65000004</v>
      </c>
      <c r="AO47" s="5">
        <v>-0.45994597999999998</v>
      </c>
    </row>
    <row r="48" spans="1:41">
      <c r="A48" s="1" t="s">
        <v>225</v>
      </c>
      <c r="B48" s="1">
        <v>2014</v>
      </c>
      <c r="C48" s="20">
        <v>560000</v>
      </c>
      <c r="D48" s="17">
        <v>3300000</v>
      </c>
      <c r="E48" s="1">
        <v>3.0939999999999999</v>
      </c>
      <c r="F48" s="1">
        <v>511</v>
      </c>
      <c r="G48" s="1">
        <v>0</v>
      </c>
      <c r="H48" s="1">
        <v>0.24244294</v>
      </c>
      <c r="I48" s="1">
        <v>172</v>
      </c>
      <c r="J48" s="1">
        <v>26</v>
      </c>
      <c r="K48" s="1">
        <v>178</v>
      </c>
      <c r="L48" s="1">
        <v>1810</v>
      </c>
      <c r="M48" s="1">
        <v>157</v>
      </c>
      <c r="N48" s="1">
        <v>351</v>
      </c>
      <c r="O48" s="1">
        <v>75</v>
      </c>
      <c r="P48" s="1">
        <v>8</v>
      </c>
      <c r="Q48" s="1">
        <v>25</v>
      </c>
      <c r="R48" s="29">
        <f t="shared" si="0"/>
        <v>1.5</v>
      </c>
      <c r="S48" s="2" t="s">
        <v>226</v>
      </c>
      <c r="T48" s="1" t="s">
        <v>227</v>
      </c>
      <c r="U48" s="1" t="s">
        <v>228</v>
      </c>
      <c r="V48" s="2"/>
      <c r="W48" s="3">
        <v>153</v>
      </c>
      <c r="X48" s="1">
        <v>0</v>
      </c>
      <c r="Y48" s="4">
        <v>0.24643585000000001</v>
      </c>
      <c r="Z48" s="3">
        <v>54</v>
      </c>
      <c r="AA48" s="3">
        <v>10</v>
      </c>
      <c r="AB48" s="3">
        <v>69</v>
      </c>
      <c r="AC48" s="3">
        <v>564</v>
      </c>
      <c r="AD48" s="3">
        <v>59</v>
      </c>
      <c r="AE48" s="3">
        <v>129</v>
      </c>
      <c r="AF48" s="3">
        <v>20</v>
      </c>
      <c r="AG48" s="3">
        <v>5</v>
      </c>
      <c r="AH48" s="3">
        <v>9</v>
      </c>
      <c r="AI48" s="29">
        <f t="shared" si="1"/>
        <v>-0.24529714999999999</v>
      </c>
      <c r="AL48" s="1">
        <v>1.32</v>
      </c>
      <c r="AM48" s="1">
        <v>1.6858317</v>
      </c>
      <c r="AN48" s="5">
        <v>-0.43</v>
      </c>
      <c r="AO48" s="5">
        <v>-6.0594299999999997E-2</v>
      </c>
    </row>
    <row r="49" spans="1:41">
      <c r="A49" s="1" t="s">
        <v>85</v>
      </c>
      <c r="B49" s="1">
        <v>2015</v>
      </c>
      <c r="C49" s="20">
        <v>515800</v>
      </c>
      <c r="D49" s="17">
        <v>1185000</v>
      </c>
      <c r="E49" s="1">
        <v>3.0659999999999998</v>
      </c>
      <c r="F49" s="1">
        <v>243</v>
      </c>
      <c r="G49" s="1">
        <v>227</v>
      </c>
      <c r="H49" s="1">
        <v>0.25978089999999998</v>
      </c>
      <c r="I49" s="1">
        <v>97</v>
      </c>
      <c r="J49" s="1">
        <v>14</v>
      </c>
      <c r="K49" s="1">
        <v>58</v>
      </c>
      <c r="L49" s="1">
        <v>729</v>
      </c>
      <c r="M49" s="1">
        <v>42</v>
      </c>
      <c r="N49" s="1">
        <v>123</v>
      </c>
      <c r="O49" s="1">
        <v>37</v>
      </c>
      <c r="P49" s="1">
        <v>16</v>
      </c>
      <c r="Q49" s="1">
        <v>7</v>
      </c>
      <c r="R49" s="29">
        <f t="shared" si="0"/>
        <v>0.2</v>
      </c>
      <c r="S49" s="2"/>
      <c r="T49" s="2"/>
      <c r="U49" s="2"/>
      <c r="V49" s="2"/>
      <c r="W49" s="3">
        <v>128</v>
      </c>
      <c r="X49" s="1">
        <v>0</v>
      </c>
      <c r="Y49" s="4">
        <v>0.26506025</v>
      </c>
      <c r="Z49" s="3">
        <v>51</v>
      </c>
      <c r="AA49" s="3">
        <v>8</v>
      </c>
      <c r="AB49" s="3">
        <v>28</v>
      </c>
      <c r="AC49" s="3">
        <v>385</v>
      </c>
      <c r="AD49" s="3">
        <v>25</v>
      </c>
      <c r="AE49" s="3">
        <v>61</v>
      </c>
      <c r="AF49" s="3">
        <v>21</v>
      </c>
      <c r="AG49" s="3">
        <v>10</v>
      </c>
      <c r="AH49" s="3">
        <v>3</v>
      </c>
      <c r="AI49" s="29">
        <f t="shared" si="1"/>
        <v>-0.55261035000000003</v>
      </c>
      <c r="AL49" s="1">
        <v>-0.11</v>
      </c>
      <c r="AM49" s="1">
        <v>0.43465831999999999</v>
      </c>
      <c r="AN49" s="5">
        <v>-0.52</v>
      </c>
      <c r="AO49" s="5">
        <v>-0.58522070000000004</v>
      </c>
    </row>
    <row r="50" spans="1:41">
      <c r="A50" s="1" t="s">
        <v>172</v>
      </c>
      <c r="B50" s="1">
        <v>2012</v>
      </c>
      <c r="C50" s="20">
        <v>480000</v>
      </c>
      <c r="D50" s="17">
        <v>1650000</v>
      </c>
      <c r="E50" s="1">
        <v>2.16</v>
      </c>
      <c r="F50" s="1">
        <v>333</v>
      </c>
      <c r="G50" s="1">
        <v>20</v>
      </c>
      <c r="H50" s="1">
        <v>0.25132555000000001</v>
      </c>
      <c r="I50" s="1">
        <v>122</v>
      </c>
      <c r="J50" s="1">
        <v>36</v>
      </c>
      <c r="K50" s="1">
        <v>130</v>
      </c>
      <c r="L50" s="1">
        <v>1045</v>
      </c>
      <c r="M50" s="1">
        <v>86</v>
      </c>
      <c r="N50" s="1">
        <v>258</v>
      </c>
      <c r="O50" s="1">
        <v>56</v>
      </c>
      <c r="P50" s="1">
        <v>3</v>
      </c>
      <c r="Q50" s="1">
        <v>-1</v>
      </c>
      <c r="R50" s="29">
        <f t="shared" si="0"/>
        <v>1.7</v>
      </c>
      <c r="S50" s="2"/>
      <c r="T50" s="2"/>
      <c r="U50" s="2"/>
      <c r="V50" s="2"/>
      <c r="W50" s="3">
        <v>84</v>
      </c>
      <c r="X50" s="1">
        <v>0</v>
      </c>
      <c r="Y50" s="4">
        <v>0.29056602999999998</v>
      </c>
      <c r="Z50" s="3">
        <v>48</v>
      </c>
      <c r="AA50" s="3">
        <v>21</v>
      </c>
      <c r="AB50" s="3">
        <v>52</v>
      </c>
      <c r="AC50" s="3">
        <v>296</v>
      </c>
      <c r="AD50" s="3">
        <v>26</v>
      </c>
      <c r="AE50" s="3">
        <v>90</v>
      </c>
      <c r="AF50" s="3">
        <v>18</v>
      </c>
      <c r="AG50" s="3">
        <v>1</v>
      </c>
      <c r="AH50" s="3">
        <v>-5</v>
      </c>
      <c r="AI50" s="29">
        <f t="shared" si="1"/>
        <v>0.38747300000000001</v>
      </c>
      <c r="AL50" s="1">
        <v>1.9800001</v>
      </c>
      <c r="AM50" s="1">
        <v>1.4104989999999999</v>
      </c>
      <c r="AN50" s="5">
        <v>0.33</v>
      </c>
      <c r="AO50" s="5">
        <v>0.44494600000000001</v>
      </c>
    </row>
    <row r="51" spans="1:41">
      <c r="A51" s="1" t="s">
        <v>660</v>
      </c>
      <c r="B51" s="1">
        <v>2019</v>
      </c>
      <c r="C51" s="20">
        <v>598285</v>
      </c>
      <c r="D51" s="17">
        <v>2175000</v>
      </c>
      <c r="E51" s="1">
        <v>3.0419999999999998</v>
      </c>
      <c r="F51" s="1">
        <v>310</v>
      </c>
      <c r="G51" s="1">
        <v>181</v>
      </c>
      <c r="H51" s="1">
        <v>0.25396827</v>
      </c>
      <c r="I51" s="1">
        <v>149</v>
      </c>
      <c r="J51" s="1">
        <v>31</v>
      </c>
      <c r="K51" s="1">
        <v>103</v>
      </c>
      <c r="L51" s="1">
        <v>1084</v>
      </c>
      <c r="M51" s="1">
        <v>165</v>
      </c>
      <c r="N51" s="1">
        <v>291</v>
      </c>
      <c r="O51" s="1">
        <v>51</v>
      </c>
      <c r="P51" s="1">
        <v>14</v>
      </c>
      <c r="Q51" s="1">
        <v>-8</v>
      </c>
      <c r="R51" s="29">
        <f t="shared" si="0"/>
        <v>0.4</v>
      </c>
      <c r="S51" s="2"/>
      <c r="T51" s="2"/>
      <c r="U51" s="2"/>
      <c r="V51" s="2"/>
      <c r="W51" s="3">
        <v>69</v>
      </c>
      <c r="X51" s="1">
        <v>103</v>
      </c>
      <c r="Y51" s="4">
        <v>0.22110552999999999</v>
      </c>
      <c r="Z51" s="3">
        <v>34</v>
      </c>
      <c r="AA51" s="3">
        <v>8</v>
      </c>
      <c r="AB51" s="3">
        <v>29</v>
      </c>
      <c r="AC51" s="3">
        <v>254</v>
      </c>
      <c r="AD51" s="3">
        <v>46</v>
      </c>
      <c r="AE51" s="3">
        <v>71</v>
      </c>
      <c r="AF51" s="3">
        <v>11</v>
      </c>
      <c r="AG51" s="3">
        <v>3</v>
      </c>
      <c r="AH51" s="3">
        <v>-3</v>
      </c>
      <c r="AI51" s="29">
        <f t="shared" si="1"/>
        <v>0.80231750000000002</v>
      </c>
      <c r="AL51" s="1">
        <v>0.68</v>
      </c>
      <c r="AM51" s="1">
        <v>0.17970876</v>
      </c>
      <c r="AN51" s="5">
        <v>0.97</v>
      </c>
      <c r="AO51" s="5">
        <v>0.63463499999999995</v>
      </c>
    </row>
    <row r="52" spans="1:41">
      <c r="A52" s="34" t="s">
        <v>293</v>
      </c>
      <c r="B52" s="11">
        <v>2011</v>
      </c>
      <c r="C52" s="21">
        <v>420000</v>
      </c>
      <c r="D52" s="18"/>
      <c r="E52" s="11">
        <v>3.0150000000000001</v>
      </c>
      <c r="F52" s="11">
        <v>272</v>
      </c>
      <c r="G52" s="11">
        <v>22</v>
      </c>
      <c r="H52" s="11">
        <v>0.18571429</v>
      </c>
      <c r="I52" s="11">
        <v>65</v>
      </c>
      <c r="J52" s="11">
        <v>18</v>
      </c>
      <c r="K52" s="11">
        <v>64</v>
      </c>
      <c r="L52" s="11">
        <v>751</v>
      </c>
      <c r="M52" s="11">
        <v>32</v>
      </c>
      <c r="N52" s="11">
        <v>218</v>
      </c>
      <c r="O52" s="11">
        <v>18</v>
      </c>
      <c r="P52" s="11">
        <v>5</v>
      </c>
      <c r="Q52" s="11">
        <v>-11</v>
      </c>
      <c r="R52" s="29">
        <f t="shared" si="0"/>
        <v>3.2</v>
      </c>
      <c r="S52" s="12"/>
      <c r="T52" s="12"/>
      <c r="U52" s="12"/>
      <c r="V52" s="12"/>
      <c r="W52" s="13">
        <v>105</v>
      </c>
      <c r="X52" s="11">
        <v>0</v>
      </c>
      <c r="Y52" s="14">
        <v>0.216</v>
      </c>
      <c r="Z52" s="13">
        <v>26</v>
      </c>
      <c r="AA52" s="13">
        <v>7</v>
      </c>
      <c r="AB52" s="13">
        <v>31</v>
      </c>
      <c r="AC52" s="13">
        <v>272</v>
      </c>
      <c r="AD52" s="13">
        <v>19</v>
      </c>
      <c r="AE52" s="13">
        <v>73</v>
      </c>
      <c r="AF52" s="13">
        <v>10</v>
      </c>
      <c r="AG52" s="13">
        <v>0</v>
      </c>
      <c r="AH52" s="13">
        <v>-9</v>
      </c>
      <c r="AI52" s="29">
        <f t="shared" si="1"/>
        <v>0.50837350000000003</v>
      </c>
      <c r="AL52" s="1">
        <v>2.92</v>
      </c>
      <c r="AM52" s="1">
        <v>3.5763671000000001</v>
      </c>
      <c r="AN52" s="5">
        <v>0.2</v>
      </c>
      <c r="AO52" s="5">
        <v>0.816747</v>
      </c>
    </row>
    <row r="53" spans="1:41">
      <c r="A53" s="1" t="s">
        <v>46</v>
      </c>
      <c r="B53" s="1">
        <v>2012</v>
      </c>
      <c r="C53" s="20">
        <v>502500</v>
      </c>
      <c r="D53" s="17">
        <v>2300000</v>
      </c>
      <c r="E53" s="1">
        <v>3</v>
      </c>
      <c r="F53" s="1">
        <v>380</v>
      </c>
      <c r="G53" s="1">
        <v>20</v>
      </c>
      <c r="H53" s="1">
        <v>0.25917768000000002</v>
      </c>
      <c r="I53" s="1">
        <v>176</v>
      </c>
      <c r="J53" s="1">
        <v>42</v>
      </c>
      <c r="K53" s="1">
        <v>175</v>
      </c>
      <c r="L53" s="1">
        <v>1487</v>
      </c>
      <c r="M53" s="1">
        <v>101</v>
      </c>
      <c r="N53" s="1">
        <v>286</v>
      </c>
      <c r="O53" s="1">
        <v>73</v>
      </c>
      <c r="P53" s="1">
        <v>18</v>
      </c>
      <c r="Q53" s="1">
        <v>-6</v>
      </c>
      <c r="R53" s="29">
        <f t="shared" si="0"/>
        <v>0.7</v>
      </c>
      <c r="S53" s="2"/>
      <c r="T53" s="2"/>
      <c r="U53" s="1" t="s">
        <v>47</v>
      </c>
      <c r="V53" s="2"/>
      <c r="W53" s="3">
        <v>132</v>
      </c>
      <c r="X53" s="1">
        <v>0</v>
      </c>
      <c r="Y53" s="4">
        <v>0.24042553</v>
      </c>
      <c r="Z53" s="3">
        <v>52</v>
      </c>
      <c r="AA53" s="3">
        <v>12</v>
      </c>
      <c r="AB53" s="3">
        <v>54</v>
      </c>
      <c r="AC53" s="3">
        <v>503</v>
      </c>
      <c r="AD53" s="3">
        <v>26</v>
      </c>
      <c r="AE53" s="3">
        <v>104</v>
      </c>
      <c r="AF53" s="3">
        <v>22</v>
      </c>
      <c r="AG53" s="3">
        <v>6</v>
      </c>
      <c r="AH53" s="3">
        <v>-6</v>
      </c>
      <c r="AI53" s="29">
        <f t="shared" si="1"/>
        <v>-0.12743099999999999</v>
      </c>
      <c r="AL53" s="1">
        <v>1.37</v>
      </c>
      <c r="AM53" s="1">
        <v>7.0010050000000002E-3</v>
      </c>
      <c r="AN53" s="5">
        <v>-0.37</v>
      </c>
      <c r="AO53" s="5">
        <v>0.115138</v>
      </c>
    </row>
    <row r="54" spans="1:41">
      <c r="A54" s="1" t="s">
        <v>126</v>
      </c>
      <c r="B54" s="1">
        <v>2012</v>
      </c>
      <c r="C54" s="20">
        <v>500000</v>
      </c>
      <c r="D54" s="17">
        <v>750000</v>
      </c>
      <c r="E54" s="1">
        <v>3.1150000000000002</v>
      </c>
      <c r="F54" s="1">
        <v>338</v>
      </c>
      <c r="G54" s="1">
        <v>20</v>
      </c>
      <c r="H54" s="1">
        <v>0.21263482</v>
      </c>
      <c r="I54" s="1">
        <v>100</v>
      </c>
      <c r="J54" s="1">
        <v>19</v>
      </c>
      <c r="K54" s="1">
        <v>66</v>
      </c>
      <c r="L54" s="1">
        <v>723</v>
      </c>
      <c r="M54" s="1">
        <v>48</v>
      </c>
      <c r="N54" s="1">
        <v>218</v>
      </c>
      <c r="O54" s="1">
        <v>24</v>
      </c>
      <c r="P54" s="1">
        <v>36</v>
      </c>
      <c r="Q54" s="1">
        <v>5</v>
      </c>
      <c r="R54" s="29">
        <f t="shared" si="0"/>
        <v>-0.9</v>
      </c>
      <c r="S54" s="2"/>
      <c r="T54" s="2"/>
      <c r="U54" s="2"/>
      <c r="V54" s="2"/>
      <c r="W54" s="3">
        <v>102</v>
      </c>
      <c r="X54" s="1">
        <v>0</v>
      </c>
      <c r="Y54" s="4">
        <v>0.19473683999999999</v>
      </c>
      <c r="Z54" s="3">
        <v>25</v>
      </c>
      <c r="AA54" s="3">
        <v>3</v>
      </c>
      <c r="AB54" s="3">
        <v>10</v>
      </c>
      <c r="AC54" s="3">
        <v>209</v>
      </c>
      <c r="AD54" s="3">
        <v>11</v>
      </c>
      <c r="AE54" s="3">
        <v>71</v>
      </c>
      <c r="AF54" s="3">
        <v>6</v>
      </c>
      <c r="AG54" s="3">
        <v>13</v>
      </c>
      <c r="AH54" s="3">
        <v>-1</v>
      </c>
      <c r="AI54" s="29">
        <f t="shared" si="1"/>
        <v>-0.90826249999999997</v>
      </c>
      <c r="AL54" s="1">
        <v>-0.36</v>
      </c>
      <c r="AM54" s="1">
        <v>-1.3472729999999999</v>
      </c>
      <c r="AN54" s="5">
        <v>-0.86</v>
      </c>
      <c r="AO54" s="5">
        <v>-0.95652499999999996</v>
      </c>
    </row>
    <row r="55" spans="1:41">
      <c r="A55" s="1" t="s">
        <v>470</v>
      </c>
      <c r="B55" s="1">
        <v>2011</v>
      </c>
      <c r="C55" s="20">
        <v>529500</v>
      </c>
      <c r="D55" s="17">
        <v>2800000</v>
      </c>
      <c r="E55" s="1">
        <v>3.0720000000000001</v>
      </c>
      <c r="F55" s="1">
        <v>459</v>
      </c>
      <c r="G55" s="1">
        <v>43</v>
      </c>
      <c r="H55" s="1">
        <v>0.26431717999999998</v>
      </c>
      <c r="I55" s="1">
        <v>250</v>
      </c>
      <c r="J55" s="1">
        <v>15</v>
      </c>
      <c r="K55" s="1">
        <v>122</v>
      </c>
      <c r="L55" s="1">
        <v>1582</v>
      </c>
      <c r="M55" s="1">
        <v>173</v>
      </c>
      <c r="N55" s="1">
        <v>264</v>
      </c>
      <c r="O55" s="1">
        <v>50</v>
      </c>
      <c r="P55" s="1">
        <v>135</v>
      </c>
      <c r="Q55" s="1">
        <v>77</v>
      </c>
      <c r="R55" s="29">
        <f t="shared" si="0"/>
        <v>13.8</v>
      </c>
      <c r="S55" s="2" t="s">
        <v>462</v>
      </c>
      <c r="T55" s="1" t="s">
        <v>471</v>
      </c>
      <c r="U55" s="2"/>
      <c r="V55" s="2"/>
      <c r="W55" s="3">
        <v>159</v>
      </c>
      <c r="X55" s="1">
        <v>0</v>
      </c>
      <c r="Y55" s="4">
        <v>0.25882354000000002</v>
      </c>
      <c r="Z55" s="3">
        <v>87</v>
      </c>
      <c r="AA55" s="3">
        <v>7</v>
      </c>
      <c r="AB55" s="3">
        <v>36</v>
      </c>
      <c r="AC55" s="3">
        <v>588</v>
      </c>
      <c r="AD55" s="3">
        <v>60</v>
      </c>
      <c r="AE55" s="3">
        <v>93</v>
      </c>
      <c r="AF55" s="3">
        <v>19</v>
      </c>
      <c r="AG55" s="3">
        <v>49</v>
      </c>
      <c r="AH55" s="3">
        <v>23</v>
      </c>
      <c r="AI55" s="29">
        <f t="shared" si="1"/>
        <v>4.2573399999999992</v>
      </c>
      <c r="AL55" s="1">
        <v>13.28</v>
      </c>
      <c r="AM55" s="1">
        <v>14.34868</v>
      </c>
      <c r="AN55" s="5">
        <v>4.0599999999999996</v>
      </c>
      <c r="AO55" s="5">
        <v>4.4546799999999998</v>
      </c>
    </row>
    <row r="56" spans="1:41">
      <c r="A56" s="1" t="s">
        <v>162</v>
      </c>
      <c r="B56" s="1">
        <v>2012</v>
      </c>
      <c r="C56" s="20">
        <v>480000</v>
      </c>
      <c r="D56" s="17">
        <v>600000</v>
      </c>
      <c r="E56" s="1">
        <v>2.1480000000000001</v>
      </c>
      <c r="F56" s="1">
        <v>143</v>
      </c>
      <c r="G56" s="1">
        <v>15</v>
      </c>
      <c r="H56" s="1">
        <v>0.21686748</v>
      </c>
      <c r="I56" s="1">
        <v>37</v>
      </c>
      <c r="J56" s="1">
        <v>8</v>
      </c>
      <c r="K56" s="1">
        <v>27</v>
      </c>
      <c r="L56" s="1">
        <v>357</v>
      </c>
      <c r="M56" s="1">
        <v>21</v>
      </c>
      <c r="N56" s="1">
        <v>118</v>
      </c>
      <c r="O56" s="1">
        <v>22</v>
      </c>
      <c r="P56" s="1">
        <v>1</v>
      </c>
      <c r="Q56" s="1">
        <v>-9</v>
      </c>
      <c r="R56" s="29">
        <f t="shared" si="0"/>
        <v>6.5</v>
      </c>
      <c r="S56" s="2"/>
      <c r="T56" s="2"/>
      <c r="U56" s="2"/>
      <c r="V56" s="2"/>
      <c r="W56" s="3">
        <v>39</v>
      </c>
      <c r="X56" s="1">
        <v>0</v>
      </c>
      <c r="Y56" s="4">
        <v>0.20175439000000001</v>
      </c>
      <c r="Z56" s="3">
        <v>7</v>
      </c>
      <c r="AA56" s="3">
        <v>0</v>
      </c>
      <c r="AB56" s="3">
        <v>3</v>
      </c>
      <c r="AC56" s="3">
        <v>118</v>
      </c>
      <c r="AD56" s="3">
        <v>4</v>
      </c>
      <c r="AE56" s="3">
        <v>49</v>
      </c>
      <c r="AF56" s="3">
        <v>6</v>
      </c>
      <c r="AG56" s="3">
        <v>1</v>
      </c>
      <c r="AH56" s="3">
        <v>-4</v>
      </c>
      <c r="AI56" s="29">
        <f t="shared" si="1"/>
        <v>1.5702750000000001</v>
      </c>
      <c r="AL56" s="1">
        <v>7.22</v>
      </c>
      <c r="AM56" s="1">
        <v>5.7901829999999999</v>
      </c>
      <c r="AN56" s="5">
        <v>1.53</v>
      </c>
      <c r="AO56" s="5">
        <v>1.6105499999999999</v>
      </c>
    </row>
    <row r="57" spans="1:41">
      <c r="A57" s="1" t="s">
        <v>217</v>
      </c>
      <c r="B57" s="1">
        <v>2014</v>
      </c>
      <c r="C57" s="20">
        <v>516100</v>
      </c>
      <c r="D57" s="17">
        <v>1925000</v>
      </c>
      <c r="E57" s="1">
        <v>3.0550000000000002</v>
      </c>
      <c r="F57" s="1">
        <v>345</v>
      </c>
      <c r="G57" s="1">
        <v>201</v>
      </c>
      <c r="H57" s="1">
        <v>0.26457056000000001</v>
      </c>
      <c r="I57" s="1">
        <v>167</v>
      </c>
      <c r="J57" s="1">
        <v>43</v>
      </c>
      <c r="K57" s="1">
        <v>157</v>
      </c>
      <c r="L57" s="1">
        <v>1431</v>
      </c>
      <c r="M57" s="1">
        <v>95</v>
      </c>
      <c r="N57" s="1">
        <v>234</v>
      </c>
      <c r="O57" s="1">
        <v>61</v>
      </c>
      <c r="P57" s="1">
        <v>29</v>
      </c>
      <c r="Q57" s="1">
        <v>43</v>
      </c>
      <c r="R57" s="29">
        <f t="shared" si="0"/>
        <v>1.8</v>
      </c>
      <c r="S57" s="2"/>
      <c r="T57" s="1" t="s">
        <v>75</v>
      </c>
      <c r="U57" s="2"/>
      <c r="V57" s="2"/>
      <c r="W57" s="3">
        <v>70</v>
      </c>
      <c r="X57" s="1">
        <v>97</v>
      </c>
      <c r="Y57" s="4">
        <v>0.24710424</v>
      </c>
      <c r="Z57" s="3">
        <v>27</v>
      </c>
      <c r="AA57" s="3">
        <v>12</v>
      </c>
      <c r="AB57" s="3">
        <v>38</v>
      </c>
      <c r="AC57" s="3">
        <v>282</v>
      </c>
      <c r="AD57" s="3">
        <v>16</v>
      </c>
      <c r="AE57" s="3">
        <v>49</v>
      </c>
      <c r="AF57" s="3">
        <v>9</v>
      </c>
      <c r="AG57" s="3">
        <v>0</v>
      </c>
      <c r="AH57" s="3">
        <v>6</v>
      </c>
      <c r="AI57" s="29">
        <f t="shared" si="1"/>
        <v>2.2557450000000001</v>
      </c>
      <c r="AL57" s="1">
        <v>0.96000015999999999</v>
      </c>
      <c r="AM57" s="1">
        <v>2.6787019000000001</v>
      </c>
      <c r="AN57" s="5">
        <v>2.13</v>
      </c>
      <c r="AO57" s="5">
        <v>2.3814899999999999</v>
      </c>
    </row>
    <row r="58" spans="1:41">
      <c r="A58" s="1" t="s">
        <v>376</v>
      </c>
      <c r="B58" s="1">
        <v>2015</v>
      </c>
      <c r="C58" s="20">
        <v>600000</v>
      </c>
      <c r="D58" s="17">
        <v>1000000</v>
      </c>
      <c r="E58" s="1">
        <v>3.0030000000000001</v>
      </c>
      <c r="F58" s="1">
        <v>375</v>
      </c>
      <c r="G58" s="1">
        <v>0</v>
      </c>
      <c r="H58" s="1">
        <v>0.24742268000000001</v>
      </c>
      <c r="I58" s="1">
        <v>124</v>
      </c>
      <c r="J58" s="1">
        <v>34</v>
      </c>
      <c r="K58" s="1">
        <v>118</v>
      </c>
      <c r="L58" s="1">
        <v>1184</v>
      </c>
      <c r="M58" s="1">
        <v>90</v>
      </c>
      <c r="N58" s="1">
        <v>349</v>
      </c>
      <c r="O58" s="1">
        <v>58</v>
      </c>
      <c r="P58" s="1">
        <v>2</v>
      </c>
      <c r="Q58" s="1">
        <v>-2</v>
      </c>
      <c r="R58" s="29">
        <f t="shared" si="0"/>
        <v>8</v>
      </c>
      <c r="S58" s="2"/>
      <c r="T58" s="2"/>
      <c r="U58" s="2"/>
      <c r="V58" s="2"/>
      <c r="W58" s="3">
        <v>64</v>
      </c>
      <c r="X58" s="1">
        <v>0</v>
      </c>
      <c r="Y58" s="4">
        <v>0.30208333999999998</v>
      </c>
      <c r="Z58" s="3">
        <v>14</v>
      </c>
      <c r="AA58" s="3">
        <v>5</v>
      </c>
      <c r="AB58" s="3">
        <v>16</v>
      </c>
      <c r="AC58" s="3">
        <v>107</v>
      </c>
      <c r="AD58" s="3">
        <v>10</v>
      </c>
      <c r="AE58" s="3">
        <v>31</v>
      </c>
      <c r="AF58" s="3">
        <v>6</v>
      </c>
      <c r="AG58" s="3">
        <v>0</v>
      </c>
      <c r="AH58" s="3">
        <v>0</v>
      </c>
      <c r="AI58" s="29">
        <f t="shared" si="1"/>
        <v>3.2988999999999997</v>
      </c>
      <c r="AL58" s="1">
        <v>8.27</v>
      </c>
      <c r="AM58" s="1">
        <v>7.6442500000000004</v>
      </c>
      <c r="AN58" s="5">
        <v>3.46</v>
      </c>
      <c r="AO58" s="5">
        <v>3.1377999999999999</v>
      </c>
    </row>
    <row r="59" spans="1:41">
      <c r="A59" s="31" t="s">
        <v>854</v>
      </c>
      <c r="B59" s="1">
        <v>2020</v>
      </c>
      <c r="C59" s="20">
        <v>615000</v>
      </c>
      <c r="D59" s="17">
        <v>3800000</v>
      </c>
      <c r="E59" s="1">
        <v>3.0310000000000001</v>
      </c>
      <c r="F59" s="1">
        <v>366</v>
      </c>
      <c r="G59" s="1">
        <v>37</v>
      </c>
      <c r="H59" s="1">
        <v>0.26556637999999999</v>
      </c>
      <c r="I59" s="1">
        <v>182</v>
      </c>
      <c r="J59" s="1">
        <v>42</v>
      </c>
      <c r="K59" s="1">
        <v>177</v>
      </c>
      <c r="L59" s="1">
        <v>1514</v>
      </c>
      <c r="M59" s="1">
        <v>138</v>
      </c>
      <c r="N59" s="1">
        <v>337</v>
      </c>
      <c r="O59" s="1">
        <v>81</v>
      </c>
      <c r="P59" s="1">
        <v>7</v>
      </c>
      <c r="Q59" s="1">
        <v>12</v>
      </c>
      <c r="R59" s="29">
        <f t="shared" si="0"/>
        <v>1.7</v>
      </c>
      <c r="S59" s="2" t="s">
        <v>836</v>
      </c>
      <c r="T59" s="1" t="s">
        <v>855</v>
      </c>
      <c r="U59" s="1" t="s">
        <v>856</v>
      </c>
      <c r="V59" s="2"/>
      <c r="W59" s="3">
        <v>59</v>
      </c>
      <c r="X59" s="2"/>
      <c r="Y59" s="4">
        <v>0.255</v>
      </c>
      <c r="Z59" s="3">
        <v>27</v>
      </c>
      <c r="AA59" s="3">
        <v>11</v>
      </c>
      <c r="AB59" s="3">
        <v>38</v>
      </c>
      <c r="AC59" s="3">
        <v>229</v>
      </c>
      <c r="AD59" s="3">
        <v>22</v>
      </c>
      <c r="AE59" s="3">
        <v>66</v>
      </c>
      <c r="AF59" s="3">
        <v>7</v>
      </c>
      <c r="AG59" s="3">
        <v>0</v>
      </c>
      <c r="AH59" s="3">
        <v>4</v>
      </c>
      <c r="AI59" s="29">
        <f t="shared" si="1"/>
        <v>0.30376399999999998</v>
      </c>
      <c r="AL59" s="1">
        <v>1.84</v>
      </c>
      <c r="AM59" s="1">
        <v>1.6319847999999999</v>
      </c>
      <c r="AN59" s="5">
        <v>0.49</v>
      </c>
      <c r="AO59" s="5">
        <v>0.11752799999999999</v>
      </c>
    </row>
    <row r="60" spans="1:41">
      <c r="A60" s="16" t="s">
        <v>452</v>
      </c>
      <c r="B60" s="1">
        <v>2015</v>
      </c>
      <c r="C60" s="20">
        <v>2025000</v>
      </c>
      <c r="D60" s="17">
        <v>3000000</v>
      </c>
      <c r="E60" s="1">
        <v>3.1</v>
      </c>
      <c r="F60" s="1">
        <v>544</v>
      </c>
      <c r="G60" s="1">
        <v>0</v>
      </c>
      <c r="H60" s="1">
        <v>0.23952381</v>
      </c>
      <c r="I60" s="1">
        <v>318</v>
      </c>
      <c r="J60" s="1">
        <v>75</v>
      </c>
      <c r="K60" s="1">
        <v>247</v>
      </c>
      <c r="L60" s="1">
        <v>2374</v>
      </c>
      <c r="M60" s="1">
        <v>217</v>
      </c>
      <c r="N60" s="1">
        <v>455</v>
      </c>
      <c r="O60" s="1">
        <v>116</v>
      </c>
      <c r="P60" s="1">
        <v>56</v>
      </c>
      <c r="Q60" s="1">
        <v>-3</v>
      </c>
      <c r="R60" s="29">
        <f t="shared" si="0"/>
        <v>12.8</v>
      </c>
      <c r="S60" s="2" t="s">
        <v>453</v>
      </c>
      <c r="T60" s="1" t="s">
        <v>454</v>
      </c>
      <c r="U60" s="1" t="s">
        <v>455</v>
      </c>
      <c r="V60" s="2"/>
      <c r="W60" s="3">
        <v>157</v>
      </c>
      <c r="X60" s="1">
        <v>0</v>
      </c>
      <c r="Y60" s="4">
        <v>0.23566880000000001</v>
      </c>
      <c r="Z60" s="3">
        <v>101</v>
      </c>
      <c r="AA60" s="3">
        <v>28</v>
      </c>
      <c r="AB60" s="3">
        <v>77</v>
      </c>
      <c r="AC60" s="3">
        <v>704</v>
      </c>
      <c r="AD60" s="3">
        <v>61</v>
      </c>
      <c r="AE60" s="3">
        <v>148</v>
      </c>
      <c r="AF60" s="3">
        <v>39</v>
      </c>
      <c r="AG60" s="3">
        <v>12</v>
      </c>
      <c r="AH60" s="3">
        <v>-4</v>
      </c>
      <c r="AI60" s="29">
        <f t="shared" si="1"/>
        <v>5.38171</v>
      </c>
      <c r="AL60" s="1">
        <v>13.88</v>
      </c>
      <c r="AM60" s="1">
        <v>11.782209999999999</v>
      </c>
      <c r="AN60" s="5">
        <v>5.51</v>
      </c>
      <c r="AO60" s="5">
        <v>5.2534200000000002</v>
      </c>
    </row>
    <row r="61" spans="1:41">
      <c r="A61" s="1" t="s">
        <v>645</v>
      </c>
      <c r="B61" s="1">
        <v>2019</v>
      </c>
      <c r="C61" s="20">
        <v>583500</v>
      </c>
      <c r="D61" s="17">
        <v>2200000</v>
      </c>
      <c r="E61" s="1">
        <v>3.0190000000000001</v>
      </c>
      <c r="F61" s="1">
        <v>307</v>
      </c>
      <c r="G61" s="1">
        <v>141</v>
      </c>
      <c r="H61" s="1">
        <v>0.25549132000000002</v>
      </c>
      <c r="I61" s="1">
        <v>127</v>
      </c>
      <c r="J61" s="1">
        <v>36</v>
      </c>
      <c r="K61" s="1">
        <v>107</v>
      </c>
      <c r="L61" s="1">
        <v>960</v>
      </c>
      <c r="M61" s="1">
        <v>79</v>
      </c>
      <c r="N61" s="1">
        <v>269</v>
      </c>
      <c r="O61" s="1">
        <v>60</v>
      </c>
      <c r="P61" s="1">
        <v>17</v>
      </c>
      <c r="Q61" s="1">
        <v>-10</v>
      </c>
      <c r="R61" s="29">
        <f t="shared" si="0"/>
        <v>0.2</v>
      </c>
      <c r="S61" s="2" t="s">
        <v>646</v>
      </c>
      <c r="T61" s="2"/>
      <c r="U61" s="2"/>
      <c r="V61" s="2"/>
      <c r="W61" s="3">
        <v>136</v>
      </c>
      <c r="X61" s="1">
        <v>13</v>
      </c>
      <c r="Y61" s="4">
        <v>0.26150121999999998</v>
      </c>
      <c r="Z61" s="3">
        <v>65</v>
      </c>
      <c r="AA61" s="3">
        <v>17</v>
      </c>
      <c r="AB61" s="3">
        <v>47</v>
      </c>
      <c r="AC61" s="3">
        <v>458</v>
      </c>
      <c r="AD61" s="3">
        <v>38</v>
      </c>
      <c r="AE61" s="3">
        <v>129</v>
      </c>
      <c r="AF61" s="3">
        <v>29</v>
      </c>
      <c r="AG61" s="3">
        <v>7</v>
      </c>
      <c r="AH61" s="3">
        <v>0</v>
      </c>
      <c r="AI61" s="29">
        <f t="shared" si="1"/>
        <v>0.73056499999999991</v>
      </c>
      <c r="AL61" s="1">
        <v>0.85999994999999996</v>
      </c>
      <c r="AM61" s="1">
        <v>-0.43472855999999999</v>
      </c>
      <c r="AN61" s="5">
        <v>0.39</v>
      </c>
      <c r="AO61" s="5">
        <v>1.0711299999999999</v>
      </c>
    </row>
    <row r="62" spans="1:41">
      <c r="A62" s="1" t="s">
        <v>424</v>
      </c>
      <c r="B62" s="1">
        <v>2016</v>
      </c>
      <c r="C62" s="20">
        <v>606000</v>
      </c>
      <c r="D62" s="17">
        <v>1950000</v>
      </c>
      <c r="E62" s="1">
        <v>3.052</v>
      </c>
      <c r="F62" s="1">
        <v>379</v>
      </c>
      <c r="G62" s="1">
        <v>43</v>
      </c>
      <c r="H62" s="1">
        <v>0.27182990000000001</v>
      </c>
      <c r="I62" s="1">
        <v>184</v>
      </c>
      <c r="J62" s="1">
        <v>13</v>
      </c>
      <c r="K62" s="1">
        <v>122</v>
      </c>
      <c r="L62" s="1">
        <v>1469</v>
      </c>
      <c r="M62" s="1">
        <v>117</v>
      </c>
      <c r="N62" s="1">
        <v>271</v>
      </c>
      <c r="O62" s="1">
        <v>70</v>
      </c>
      <c r="P62" s="1">
        <v>25</v>
      </c>
      <c r="Q62" s="1">
        <v>6</v>
      </c>
      <c r="R62" s="29">
        <f t="shared" si="0"/>
        <v>8.4</v>
      </c>
      <c r="S62" s="2"/>
      <c r="T62" s="1" t="s">
        <v>425</v>
      </c>
      <c r="U62" s="1" t="s">
        <v>426</v>
      </c>
      <c r="V62" s="2"/>
      <c r="W62" s="3">
        <v>94</v>
      </c>
      <c r="X62" s="1">
        <v>43</v>
      </c>
      <c r="Y62" s="4">
        <v>0.25517240000000002</v>
      </c>
      <c r="Z62" s="3">
        <v>45</v>
      </c>
      <c r="AA62" s="3">
        <v>7</v>
      </c>
      <c r="AB62" s="3">
        <v>34</v>
      </c>
      <c r="AC62" s="3">
        <v>324</v>
      </c>
      <c r="AD62" s="3">
        <v>27</v>
      </c>
      <c r="AE62" s="3">
        <v>58</v>
      </c>
      <c r="AF62" s="3">
        <v>16</v>
      </c>
      <c r="AG62" s="3">
        <v>4</v>
      </c>
      <c r="AH62" s="3">
        <v>9</v>
      </c>
      <c r="AI62" s="29">
        <f t="shared" si="1"/>
        <v>2.314565</v>
      </c>
      <c r="AL62" s="1">
        <v>8.75</v>
      </c>
      <c r="AM62" s="1">
        <v>8.0803840000000005</v>
      </c>
      <c r="AN62" s="5">
        <v>2.79</v>
      </c>
      <c r="AO62" s="5">
        <v>1.8391299999999999</v>
      </c>
    </row>
    <row r="63" spans="1:41">
      <c r="A63" s="16" t="s">
        <v>134</v>
      </c>
      <c r="B63" s="1">
        <v>2012</v>
      </c>
      <c r="C63" s="20">
        <v>510000</v>
      </c>
      <c r="E63" s="1">
        <v>3.0019999999999998</v>
      </c>
      <c r="F63" s="1">
        <v>280</v>
      </c>
      <c r="G63" s="1">
        <v>0</v>
      </c>
      <c r="H63" s="1">
        <v>0.20697673999999999</v>
      </c>
      <c r="I63" s="1">
        <v>55</v>
      </c>
      <c r="J63" s="1">
        <v>18</v>
      </c>
      <c r="K63" s="1">
        <v>71</v>
      </c>
      <c r="L63" s="1">
        <v>481</v>
      </c>
      <c r="M63" s="1">
        <v>40</v>
      </c>
      <c r="N63" s="1">
        <v>152</v>
      </c>
      <c r="O63" s="1">
        <v>23</v>
      </c>
      <c r="P63" s="1">
        <v>7</v>
      </c>
      <c r="Q63" s="1">
        <v>-6</v>
      </c>
      <c r="R63" s="29">
        <f t="shared" si="0"/>
        <v>2.4</v>
      </c>
      <c r="S63" s="2"/>
      <c r="T63" s="2"/>
      <c r="U63" s="2"/>
      <c r="V63" s="2"/>
      <c r="W63" s="3">
        <v>49</v>
      </c>
      <c r="X63" s="1">
        <v>0</v>
      </c>
      <c r="Y63" s="4">
        <v>0.13265305999999999</v>
      </c>
      <c r="Z63" s="3">
        <v>6</v>
      </c>
      <c r="AA63" s="3">
        <v>4</v>
      </c>
      <c r="AB63" s="3">
        <v>15</v>
      </c>
      <c r="AC63" s="3">
        <v>105</v>
      </c>
      <c r="AD63" s="3">
        <v>6</v>
      </c>
      <c r="AE63" s="3">
        <v>43</v>
      </c>
      <c r="AF63" s="3">
        <v>5</v>
      </c>
      <c r="AG63" s="3">
        <v>0</v>
      </c>
      <c r="AH63" s="3">
        <v>2</v>
      </c>
      <c r="AI63" s="29">
        <f t="shared" si="1"/>
        <v>2.1107849999999999</v>
      </c>
      <c r="AL63" s="1">
        <v>2.08</v>
      </c>
      <c r="AM63" s="1">
        <v>2.6952162</v>
      </c>
      <c r="AN63" s="5">
        <v>2.0699999999999998</v>
      </c>
      <c r="AO63" s="5">
        <v>2.15157</v>
      </c>
    </row>
    <row r="64" spans="1:41">
      <c r="A64" s="1" t="s">
        <v>547</v>
      </c>
      <c r="B64" s="1">
        <v>2016</v>
      </c>
      <c r="C64" s="20">
        <v>519000</v>
      </c>
      <c r="D64" s="17">
        <v>850000</v>
      </c>
      <c r="E64" s="1">
        <v>3.0249999999999999</v>
      </c>
      <c r="F64" s="1">
        <v>151</v>
      </c>
      <c r="G64" s="1">
        <v>27</v>
      </c>
      <c r="H64" s="1">
        <v>0.24468085000000001</v>
      </c>
      <c r="I64" s="1">
        <v>45</v>
      </c>
      <c r="J64" s="1">
        <v>5</v>
      </c>
      <c r="K64" s="1">
        <v>44</v>
      </c>
      <c r="L64" s="1">
        <v>411</v>
      </c>
      <c r="M64" s="1">
        <v>18</v>
      </c>
      <c r="N64" s="1">
        <v>83</v>
      </c>
      <c r="O64" s="1">
        <v>19</v>
      </c>
      <c r="P64" s="1">
        <v>1</v>
      </c>
      <c r="Q64" s="1">
        <v>-8</v>
      </c>
      <c r="R64" s="29">
        <f t="shared" si="0"/>
        <v>3</v>
      </c>
      <c r="S64" s="2"/>
      <c r="T64" s="2"/>
      <c r="U64" s="2"/>
      <c r="V64" s="2"/>
      <c r="W64" s="3">
        <v>43</v>
      </c>
      <c r="X64" s="1">
        <v>27</v>
      </c>
      <c r="Y64" s="4">
        <v>0.23076922999999999</v>
      </c>
      <c r="Z64" s="3">
        <v>17</v>
      </c>
      <c r="AA64" s="3">
        <v>2</v>
      </c>
      <c r="AB64" s="3">
        <v>14</v>
      </c>
      <c r="AC64" s="3">
        <v>129</v>
      </c>
      <c r="AD64" s="3">
        <v>7</v>
      </c>
      <c r="AE64" s="3">
        <v>28</v>
      </c>
      <c r="AF64" s="3">
        <v>7</v>
      </c>
      <c r="AG64" s="3">
        <v>0</v>
      </c>
      <c r="AH64" s="3">
        <v>3</v>
      </c>
      <c r="AI64" s="29">
        <f t="shared" si="1"/>
        <v>2.93214</v>
      </c>
      <c r="AL64" s="1">
        <v>3.97</v>
      </c>
      <c r="AM64" s="1">
        <v>1.9782909</v>
      </c>
      <c r="AN64" s="5">
        <v>3.39</v>
      </c>
      <c r="AO64" s="5">
        <v>2.4742799999999998</v>
      </c>
    </row>
    <row r="65" spans="1:41">
      <c r="A65" s="16" t="s">
        <v>573</v>
      </c>
      <c r="B65" s="1">
        <v>2014</v>
      </c>
      <c r="C65" s="20">
        <v>2754081</v>
      </c>
      <c r="D65" s="17">
        <v>2500000</v>
      </c>
      <c r="E65" s="1">
        <v>2.1589999999999998</v>
      </c>
      <c r="F65" s="1">
        <v>357</v>
      </c>
      <c r="G65" s="1">
        <v>100</v>
      </c>
      <c r="H65" s="1">
        <v>0.27196333</v>
      </c>
      <c r="I65" s="1">
        <v>210</v>
      </c>
      <c r="J65" s="1">
        <v>55</v>
      </c>
      <c r="K65" s="1">
        <v>149</v>
      </c>
      <c r="L65" s="1">
        <v>1489</v>
      </c>
      <c r="M65" s="1">
        <v>155</v>
      </c>
      <c r="N65" s="1">
        <v>318</v>
      </c>
      <c r="O65" s="1">
        <v>60</v>
      </c>
      <c r="P65" s="1">
        <v>31</v>
      </c>
      <c r="Q65" s="1">
        <v>17</v>
      </c>
      <c r="R65" s="29">
        <f t="shared" si="0"/>
        <v>4</v>
      </c>
      <c r="S65" s="2" t="s">
        <v>333</v>
      </c>
      <c r="T65" s="1" t="s">
        <v>574</v>
      </c>
      <c r="U65" s="1" t="s">
        <v>575</v>
      </c>
      <c r="V65" s="2"/>
      <c r="W65" s="3">
        <v>100</v>
      </c>
      <c r="X65" s="1">
        <v>65</v>
      </c>
      <c r="Y65" s="4">
        <v>0.27272728000000002</v>
      </c>
      <c r="Z65" s="3">
        <v>41</v>
      </c>
      <c r="AA65" s="3">
        <v>13</v>
      </c>
      <c r="AB65" s="3">
        <v>32</v>
      </c>
      <c r="AC65" s="3">
        <v>395</v>
      </c>
      <c r="AD65" s="3">
        <v>38</v>
      </c>
      <c r="AE65" s="3">
        <v>104</v>
      </c>
      <c r="AF65" s="3">
        <v>10</v>
      </c>
      <c r="AG65" s="3">
        <v>2</v>
      </c>
      <c r="AH65" s="3">
        <v>-1</v>
      </c>
      <c r="AI65" s="29">
        <f t="shared" si="1"/>
        <v>2.6983449999999998</v>
      </c>
      <c r="AL65" s="1">
        <v>6.35</v>
      </c>
      <c r="AM65" s="1">
        <v>1.6281418999999999</v>
      </c>
      <c r="AN65" s="5">
        <v>3.35</v>
      </c>
      <c r="AO65" s="5">
        <v>2.0466899999999999</v>
      </c>
    </row>
    <row r="66" spans="1:41">
      <c r="A66" s="1" t="s">
        <v>398</v>
      </c>
      <c r="B66" s="1">
        <v>2012</v>
      </c>
      <c r="C66" s="20">
        <v>615000</v>
      </c>
      <c r="D66" s="17">
        <v>8000000</v>
      </c>
      <c r="E66" s="1">
        <v>2.161</v>
      </c>
      <c r="F66" s="1">
        <v>308</v>
      </c>
      <c r="G66" s="1">
        <v>126</v>
      </c>
      <c r="H66" s="1">
        <v>0.31390133999999997</v>
      </c>
      <c r="I66" s="1">
        <v>154</v>
      </c>
      <c r="J66" s="1">
        <v>46</v>
      </c>
      <c r="K66" s="1">
        <v>191</v>
      </c>
      <c r="L66" s="1">
        <v>1255</v>
      </c>
      <c r="M66" s="1">
        <v>117</v>
      </c>
      <c r="N66" s="1">
        <v>185</v>
      </c>
      <c r="O66" s="1">
        <v>67</v>
      </c>
      <c r="P66" s="1">
        <v>4</v>
      </c>
      <c r="Q66" s="1">
        <v>26</v>
      </c>
      <c r="R66" s="29">
        <f t="shared" ref="R66:R129" si="2">ROUND(AVERAGE(AL66,AM66),1)</f>
        <v>6.2</v>
      </c>
      <c r="S66" s="2" t="s">
        <v>399</v>
      </c>
      <c r="T66" s="2"/>
      <c r="U66" s="1" t="s">
        <v>400</v>
      </c>
      <c r="V66" s="2"/>
      <c r="W66" s="3">
        <v>148</v>
      </c>
      <c r="X66" s="1">
        <v>0</v>
      </c>
      <c r="Y66" s="4">
        <v>0.33584904999999998</v>
      </c>
      <c r="Z66" s="3">
        <v>78</v>
      </c>
      <c r="AA66" s="3">
        <v>24</v>
      </c>
      <c r="AB66" s="3">
        <v>103</v>
      </c>
      <c r="AC66" s="3">
        <v>610</v>
      </c>
      <c r="AD66" s="3">
        <v>69</v>
      </c>
      <c r="AE66" s="3">
        <v>96</v>
      </c>
      <c r="AF66" s="3">
        <v>39</v>
      </c>
      <c r="AG66" s="3">
        <v>1</v>
      </c>
      <c r="AH66" s="3">
        <v>15</v>
      </c>
      <c r="AI66" s="29">
        <f t="shared" ref="AI66:AI129" si="3">AVERAGE(AN66,AO66)</f>
        <v>2.98549</v>
      </c>
      <c r="AL66" s="1">
        <v>6.94</v>
      </c>
      <c r="AM66" s="1">
        <v>5.3689859999999996</v>
      </c>
      <c r="AN66" s="5">
        <v>3.4</v>
      </c>
      <c r="AO66" s="5">
        <v>2.57098</v>
      </c>
    </row>
    <row r="67" spans="1:41">
      <c r="A67" s="1" t="s">
        <v>634</v>
      </c>
      <c r="B67" s="1">
        <v>2017</v>
      </c>
      <c r="C67" s="20">
        <v>565000</v>
      </c>
      <c r="D67" s="17">
        <v>2300000</v>
      </c>
      <c r="E67" s="1">
        <v>3.097</v>
      </c>
      <c r="F67" s="1">
        <v>408</v>
      </c>
      <c r="G67" s="1">
        <v>57</v>
      </c>
      <c r="H67" s="1">
        <v>0.26207905999999997</v>
      </c>
      <c r="I67" s="1">
        <v>155</v>
      </c>
      <c r="J67" s="1">
        <v>59</v>
      </c>
      <c r="K67" s="1">
        <v>213</v>
      </c>
      <c r="L67" s="1">
        <v>1475</v>
      </c>
      <c r="M67" s="1">
        <v>73</v>
      </c>
      <c r="N67" s="1">
        <v>314</v>
      </c>
      <c r="O67" s="1">
        <v>68</v>
      </c>
      <c r="P67" s="1">
        <v>8</v>
      </c>
      <c r="Q67" s="1">
        <v>1</v>
      </c>
      <c r="R67" s="29">
        <f t="shared" si="2"/>
        <v>1.9</v>
      </c>
      <c r="S67" s="2"/>
      <c r="T67" s="2"/>
      <c r="U67" s="2"/>
      <c r="V67" s="2"/>
      <c r="W67" s="3">
        <v>100</v>
      </c>
      <c r="X67" s="1">
        <v>15</v>
      </c>
      <c r="Y67" s="4">
        <v>0.24778760999999999</v>
      </c>
      <c r="Z67" s="3">
        <v>39</v>
      </c>
      <c r="AA67" s="3">
        <v>16</v>
      </c>
      <c r="AB67" s="3">
        <v>56</v>
      </c>
      <c r="AC67" s="3">
        <v>373</v>
      </c>
      <c r="AD67" s="3">
        <v>22</v>
      </c>
      <c r="AE67" s="3">
        <v>96</v>
      </c>
      <c r="AF67" s="3">
        <v>14</v>
      </c>
      <c r="AG67" s="3">
        <v>3</v>
      </c>
      <c r="AH67" s="3">
        <v>5</v>
      </c>
      <c r="AI67" s="29">
        <f t="shared" si="3"/>
        <v>1.2407300000000001</v>
      </c>
      <c r="AL67" s="1">
        <v>2</v>
      </c>
      <c r="AM67" s="1">
        <v>1.7211088999999999</v>
      </c>
      <c r="AN67" s="5">
        <v>0.98</v>
      </c>
      <c r="AO67" s="5">
        <v>1.50146</v>
      </c>
    </row>
    <row r="68" spans="1:41">
      <c r="A68" s="32" t="s">
        <v>311</v>
      </c>
      <c r="B68" s="1">
        <v>2017</v>
      </c>
      <c r="C68" s="20">
        <v>700000</v>
      </c>
      <c r="D68" s="17">
        <v>1250000</v>
      </c>
      <c r="E68" s="32">
        <v>3.145</v>
      </c>
      <c r="F68" s="1">
        <v>320</v>
      </c>
      <c r="G68" s="1">
        <v>30</v>
      </c>
      <c r="H68" s="1">
        <v>0.22478992</v>
      </c>
      <c r="I68" s="1">
        <v>98</v>
      </c>
      <c r="J68" s="1">
        <v>28</v>
      </c>
      <c r="K68" s="1">
        <v>105</v>
      </c>
      <c r="L68" s="1">
        <v>1037</v>
      </c>
      <c r="M68" s="1">
        <v>61</v>
      </c>
      <c r="N68" s="1">
        <v>241</v>
      </c>
      <c r="O68" s="1">
        <v>42</v>
      </c>
      <c r="P68" s="1">
        <v>0</v>
      </c>
      <c r="Q68" s="1">
        <v>37</v>
      </c>
      <c r="R68" s="29">
        <f t="shared" si="2"/>
        <v>1.8</v>
      </c>
      <c r="S68" s="2" t="s">
        <v>312</v>
      </c>
      <c r="T68" s="2"/>
      <c r="U68" s="1" t="s">
        <v>144</v>
      </c>
      <c r="V68" s="1" t="s">
        <v>168</v>
      </c>
      <c r="W68" s="3">
        <v>89</v>
      </c>
      <c r="X68" s="1">
        <v>0</v>
      </c>
      <c r="Y68" s="4">
        <v>0.25590550000000001</v>
      </c>
      <c r="Z68" s="3">
        <v>31</v>
      </c>
      <c r="AA68" s="3">
        <v>8</v>
      </c>
      <c r="AB68" s="3">
        <v>28</v>
      </c>
      <c r="AC68" s="3">
        <v>266</v>
      </c>
      <c r="AD68" s="3">
        <v>10</v>
      </c>
      <c r="AE68" s="3">
        <v>72</v>
      </c>
      <c r="AF68" s="3">
        <v>14</v>
      </c>
      <c r="AG68" s="3">
        <v>0</v>
      </c>
      <c r="AH68" s="3">
        <v>9</v>
      </c>
      <c r="AI68" s="29">
        <f t="shared" si="3"/>
        <v>1.1788700000000001</v>
      </c>
      <c r="AL68" s="1">
        <v>1.39</v>
      </c>
      <c r="AM68" s="1">
        <v>2.1639499999999998</v>
      </c>
      <c r="AN68" s="5">
        <v>0.84</v>
      </c>
      <c r="AO68" s="5">
        <v>1.5177400000000001</v>
      </c>
    </row>
    <row r="69" spans="1:41">
      <c r="A69" s="1" t="s">
        <v>311</v>
      </c>
      <c r="B69" s="1">
        <v>2016</v>
      </c>
      <c r="C69" s="20">
        <v>523500</v>
      </c>
      <c r="D69" s="17">
        <v>700000</v>
      </c>
      <c r="E69" s="1">
        <v>2.145</v>
      </c>
      <c r="F69" s="1">
        <v>231</v>
      </c>
      <c r="G69" s="1">
        <v>30</v>
      </c>
      <c r="H69" s="1">
        <v>0.21346704999999999</v>
      </c>
      <c r="I69" s="1">
        <v>67</v>
      </c>
      <c r="J69" s="1">
        <v>20</v>
      </c>
      <c r="K69" s="1">
        <v>77</v>
      </c>
      <c r="L69" s="1">
        <v>771</v>
      </c>
      <c r="M69" s="1">
        <v>51</v>
      </c>
      <c r="N69" s="1">
        <v>169</v>
      </c>
      <c r="O69" s="1">
        <v>28</v>
      </c>
      <c r="P69" s="1">
        <v>0</v>
      </c>
      <c r="Q69" s="1">
        <v>28</v>
      </c>
      <c r="R69" s="29">
        <f t="shared" si="2"/>
        <v>5.7</v>
      </c>
      <c r="S69" s="2"/>
      <c r="T69" s="1" t="s">
        <v>144</v>
      </c>
      <c r="U69" s="1" t="s">
        <v>168</v>
      </c>
      <c r="V69" s="2"/>
      <c r="W69" s="3">
        <v>49</v>
      </c>
      <c r="X69" s="1">
        <v>30</v>
      </c>
      <c r="Y69" s="4">
        <v>0.17424242000000001</v>
      </c>
      <c r="Z69" s="3">
        <v>7</v>
      </c>
      <c r="AA69" s="3">
        <v>0</v>
      </c>
      <c r="AB69" s="3">
        <v>0</v>
      </c>
      <c r="AC69" s="3">
        <v>141</v>
      </c>
      <c r="AD69" s="3">
        <v>7</v>
      </c>
      <c r="AE69" s="3">
        <v>28</v>
      </c>
      <c r="AF69" s="3">
        <v>3</v>
      </c>
      <c r="AG69" s="3">
        <v>0</v>
      </c>
      <c r="AH69" s="3">
        <v>3</v>
      </c>
      <c r="AI69" s="29">
        <f t="shared" si="3"/>
        <v>0.67747049999999998</v>
      </c>
      <c r="AL69" s="1">
        <v>6.94</v>
      </c>
      <c r="AM69" s="1">
        <v>4.5280430000000003</v>
      </c>
      <c r="AN69" s="5">
        <v>1.1299999999999999</v>
      </c>
      <c r="AO69" s="5">
        <v>0.224941</v>
      </c>
    </row>
    <row r="70" spans="1:41">
      <c r="A70" s="16" t="s">
        <v>211</v>
      </c>
      <c r="B70" s="1">
        <v>2012</v>
      </c>
      <c r="C70" s="20">
        <v>598077</v>
      </c>
      <c r="D70" s="17">
        <v>3102000</v>
      </c>
      <c r="E70" s="1">
        <v>3.073</v>
      </c>
      <c r="F70" s="1">
        <v>452</v>
      </c>
      <c r="G70" s="1">
        <v>16</v>
      </c>
      <c r="H70" s="1">
        <v>0.25079565999999998</v>
      </c>
      <c r="I70" s="1">
        <v>242</v>
      </c>
      <c r="J70" s="1">
        <v>30</v>
      </c>
      <c r="K70" s="1">
        <v>130</v>
      </c>
      <c r="L70" s="1">
        <v>1739</v>
      </c>
      <c r="M70" s="1">
        <v>135</v>
      </c>
      <c r="N70" s="1">
        <v>407</v>
      </c>
      <c r="O70" s="1">
        <v>68</v>
      </c>
      <c r="P70" s="1">
        <v>85</v>
      </c>
      <c r="Q70" s="1">
        <v>23</v>
      </c>
      <c r="R70" s="29">
        <f t="shared" si="2"/>
        <v>6.2</v>
      </c>
      <c r="S70" s="2" t="s">
        <v>212</v>
      </c>
      <c r="T70" s="1" t="s">
        <v>213</v>
      </c>
      <c r="U70" s="2"/>
      <c r="V70" s="2"/>
      <c r="W70" s="3">
        <v>147</v>
      </c>
      <c r="X70" s="1">
        <v>0</v>
      </c>
      <c r="Y70" s="4">
        <v>0.24260356</v>
      </c>
      <c r="Z70" s="3">
        <v>67</v>
      </c>
      <c r="AA70" s="3">
        <v>8</v>
      </c>
      <c r="AB70" s="3">
        <v>45</v>
      </c>
      <c r="AC70" s="3">
        <v>561</v>
      </c>
      <c r="AD70" s="3">
        <v>44</v>
      </c>
      <c r="AE70" s="3">
        <v>110</v>
      </c>
      <c r="AF70" s="3">
        <v>20</v>
      </c>
      <c r="AG70" s="3">
        <v>26</v>
      </c>
      <c r="AH70" s="3">
        <v>7</v>
      </c>
      <c r="AI70" s="29">
        <f t="shared" si="3"/>
        <v>3.7963299999999998</v>
      </c>
      <c r="AL70" s="1">
        <v>5.9700002999999997</v>
      </c>
      <c r="AM70" s="1">
        <v>6.3802985999999997</v>
      </c>
      <c r="AN70" s="5">
        <v>3.38</v>
      </c>
      <c r="AO70" s="5">
        <v>4.2126599999999996</v>
      </c>
    </row>
    <row r="71" spans="1:41">
      <c r="A71" s="1" t="s">
        <v>534</v>
      </c>
      <c r="B71" s="1">
        <v>2017</v>
      </c>
      <c r="C71" s="20">
        <v>565000</v>
      </c>
      <c r="D71" s="17">
        <v>2050000</v>
      </c>
      <c r="E71" s="1">
        <v>3.089</v>
      </c>
      <c r="F71" s="1">
        <v>296</v>
      </c>
      <c r="G71" s="1">
        <v>0</v>
      </c>
      <c r="H71" s="1">
        <v>0.23369037000000001</v>
      </c>
      <c r="I71" s="1">
        <v>100</v>
      </c>
      <c r="J71" s="1">
        <v>39</v>
      </c>
      <c r="K71" s="1">
        <v>124</v>
      </c>
      <c r="L71" s="1">
        <v>1127</v>
      </c>
      <c r="M71" s="1">
        <v>87</v>
      </c>
      <c r="N71" s="1">
        <v>323</v>
      </c>
      <c r="O71" s="1">
        <v>57</v>
      </c>
      <c r="P71" s="1">
        <v>2</v>
      </c>
      <c r="Q71" s="1">
        <v>-16</v>
      </c>
      <c r="R71" s="29">
        <f t="shared" si="2"/>
        <v>7.9</v>
      </c>
      <c r="S71" s="2"/>
      <c r="T71" s="2"/>
      <c r="U71" s="2"/>
      <c r="V71" s="2"/>
      <c r="W71" s="3">
        <v>88</v>
      </c>
      <c r="X71" s="1">
        <v>0</v>
      </c>
      <c r="Y71" s="4">
        <v>0.21694915000000001</v>
      </c>
      <c r="Z71" s="3">
        <v>35</v>
      </c>
      <c r="AA71" s="3">
        <v>14</v>
      </c>
      <c r="AB71" s="3">
        <v>34</v>
      </c>
      <c r="AC71" s="3">
        <v>331</v>
      </c>
      <c r="AD71" s="3">
        <v>34</v>
      </c>
      <c r="AE71" s="3">
        <v>114</v>
      </c>
      <c r="AF71" s="3">
        <v>17</v>
      </c>
      <c r="AG71" s="3">
        <v>1</v>
      </c>
      <c r="AH71" s="3">
        <v>-9</v>
      </c>
      <c r="AI71" s="29">
        <f t="shared" si="3"/>
        <v>2.545515</v>
      </c>
      <c r="AL71" s="1">
        <v>7.94</v>
      </c>
      <c r="AM71" s="1">
        <v>7.9079366000000002</v>
      </c>
      <c r="AN71" s="5">
        <v>2.21</v>
      </c>
      <c r="AO71" s="5">
        <v>2.88103</v>
      </c>
    </row>
    <row r="72" spans="1:41">
      <c r="A72" s="1" t="s">
        <v>251</v>
      </c>
      <c r="B72" s="1">
        <v>2014</v>
      </c>
      <c r="C72" s="20">
        <v>505300</v>
      </c>
      <c r="D72" s="17">
        <v>975000</v>
      </c>
      <c r="E72" s="1">
        <v>3.0190000000000001</v>
      </c>
      <c r="F72" s="1">
        <v>199</v>
      </c>
      <c r="G72" s="1">
        <v>20</v>
      </c>
      <c r="H72" s="1">
        <v>0.22558923</v>
      </c>
      <c r="I72" s="1">
        <v>53</v>
      </c>
      <c r="J72" s="1">
        <v>17</v>
      </c>
      <c r="K72" s="1">
        <v>63</v>
      </c>
      <c r="L72" s="1">
        <v>659</v>
      </c>
      <c r="M72" s="1">
        <v>38</v>
      </c>
      <c r="N72" s="1">
        <v>165</v>
      </c>
      <c r="O72" s="1">
        <v>21</v>
      </c>
      <c r="P72" s="1">
        <v>0</v>
      </c>
      <c r="Q72" s="1">
        <v>20</v>
      </c>
      <c r="R72" s="29">
        <f t="shared" si="2"/>
        <v>6.6</v>
      </c>
      <c r="S72" s="2"/>
      <c r="T72" s="2"/>
      <c r="U72" s="2"/>
      <c r="V72" s="2"/>
      <c r="W72" s="3">
        <v>55</v>
      </c>
      <c r="X72" s="1">
        <v>0</v>
      </c>
      <c r="Y72" s="4">
        <v>0.23529412</v>
      </c>
      <c r="Z72" s="3">
        <v>22</v>
      </c>
      <c r="AA72" s="3">
        <v>6</v>
      </c>
      <c r="AB72" s="3">
        <v>19</v>
      </c>
      <c r="AC72" s="3">
        <v>190</v>
      </c>
      <c r="AD72" s="3">
        <v>14</v>
      </c>
      <c r="AE72" s="3">
        <v>37</v>
      </c>
      <c r="AF72" s="3">
        <v>6</v>
      </c>
      <c r="AG72" s="3">
        <v>0</v>
      </c>
      <c r="AH72" s="3">
        <v>1</v>
      </c>
      <c r="AI72" s="29">
        <f t="shared" si="3"/>
        <v>2.4800500000000003</v>
      </c>
      <c r="AL72" s="1">
        <v>6.7</v>
      </c>
      <c r="AM72" s="1">
        <v>6.4112067000000001</v>
      </c>
      <c r="AN72" s="5">
        <v>2.56</v>
      </c>
      <c r="AO72" s="5">
        <v>2.4001000000000001</v>
      </c>
    </row>
    <row r="73" spans="1:41">
      <c r="A73" s="1" t="s">
        <v>743</v>
      </c>
      <c r="B73" s="1">
        <v>2018</v>
      </c>
      <c r="C73" s="20">
        <v>1000000</v>
      </c>
      <c r="D73" s="17">
        <v>5000000</v>
      </c>
      <c r="E73" s="1">
        <v>3.1190000000000002</v>
      </c>
      <c r="F73" s="1">
        <v>471</v>
      </c>
      <c r="G73" s="1">
        <v>92</v>
      </c>
      <c r="H73" s="1">
        <v>0.27684563000000001</v>
      </c>
      <c r="I73" s="1">
        <v>270</v>
      </c>
      <c r="J73" s="1">
        <v>81</v>
      </c>
      <c r="K73" s="1">
        <v>313</v>
      </c>
      <c r="L73" s="1">
        <v>2041</v>
      </c>
      <c r="M73" s="1">
        <v>221</v>
      </c>
      <c r="N73" s="1">
        <v>420</v>
      </c>
      <c r="O73" s="1">
        <v>103</v>
      </c>
      <c r="P73" s="1">
        <v>32</v>
      </c>
      <c r="Q73" s="1">
        <v>27</v>
      </c>
      <c r="R73" s="29">
        <f t="shared" si="2"/>
        <v>-0.6</v>
      </c>
      <c r="S73" s="2" t="s">
        <v>289</v>
      </c>
      <c r="T73" s="1" t="s">
        <v>744</v>
      </c>
      <c r="U73" s="2"/>
      <c r="V73" s="1" t="s">
        <v>745</v>
      </c>
      <c r="W73" s="3">
        <v>110</v>
      </c>
      <c r="X73" s="1">
        <v>45</v>
      </c>
      <c r="Y73" s="4">
        <v>0.23880596000000001</v>
      </c>
      <c r="Z73" s="3">
        <v>60</v>
      </c>
      <c r="AA73" s="3">
        <v>15</v>
      </c>
      <c r="AB73" s="3">
        <v>65</v>
      </c>
      <c r="AC73" s="3">
        <v>468</v>
      </c>
      <c r="AD73" s="3">
        <v>53</v>
      </c>
      <c r="AE73" s="3">
        <v>111</v>
      </c>
      <c r="AF73" s="3">
        <v>20</v>
      </c>
      <c r="AG73" s="3">
        <v>3</v>
      </c>
      <c r="AH73" s="3">
        <v>8</v>
      </c>
      <c r="AI73" s="29">
        <f t="shared" si="3"/>
        <v>-0.25272800000000001</v>
      </c>
      <c r="AL73" s="1">
        <v>1.77</v>
      </c>
      <c r="AM73" s="1">
        <v>-2.8702462</v>
      </c>
      <c r="AN73" s="5">
        <v>0.25</v>
      </c>
      <c r="AO73" s="5">
        <v>-0.75545600000000002</v>
      </c>
    </row>
    <row r="74" spans="1:41">
      <c r="A74" s="16" t="s">
        <v>322</v>
      </c>
      <c r="B74" s="1">
        <v>2011</v>
      </c>
      <c r="C74" s="20">
        <v>1428571</v>
      </c>
      <c r="D74" s="17">
        <v>5495714</v>
      </c>
      <c r="E74" s="1">
        <v>3.0590000000000002</v>
      </c>
      <c r="F74" s="1">
        <v>446</v>
      </c>
      <c r="G74" s="1">
        <v>15</v>
      </c>
      <c r="H74" s="1">
        <v>0.2979369</v>
      </c>
      <c r="I74" s="1">
        <v>287</v>
      </c>
      <c r="J74" s="1">
        <v>77</v>
      </c>
      <c r="K74" s="1">
        <v>264</v>
      </c>
      <c r="L74" s="1">
        <v>1811</v>
      </c>
      <c r="M74" s="1">
        <v>129</v>
      </c>
      <c r="N74" s="1">
        <v>391</v>
      </c>
      <c r="O74" s="1">
        <v>97</v>
      </c>
      <c r="P74" s="1">
        <v>66</v>
      </c>
      <c r="Q74" s="1">
        <v>25</v>
      </c>
      <c r="R74" s="29">
        <f t="shared" si="2"/>
        <v>2.6</v>
      </c>
      <c r="S74" s="2" t="s">
        <v>323</v>
      </c>
      <c r="T74" s="1" t="s">
        <v>324</v>
      </c>
      <c r="U74" s="2"/>
      <c r="V74" s="2"/>
      <c r="W74" s="3">
        <v>127</v>
      </c>
      <c r="X74" s="1">
        <v>15</v>
      </c>
      <c r="Y74" s="4">
        <v>0.29521829999999999</v>
      </c>
      <c r="Z74" s="3">
        <v>92</v>
      </c>
      <c r="AA74" s="3">
        <v>26</v>
      </c>
      <c r="AB74" s="3">
        <v>92</v>
      </c>
      <c r="AC74" s="3">
        <v>542</v>
      </c>
      <c r="AD74" s="3">
        <v>48</v>
      </c>
      <c r="AE74" s="3">
        <v>105</v>
      </c>
      <c r="AF74" s="3">
        <v>27</v>
      </c>
      <c r="AG74" s="3">
        <v>20</v>
      </c>
      <c r="AH74" s="3">
        <v>8</v>
      </c>
      <c r="AI74" s="29">
        <f t="shared" si="3"/>
        <v>1.70235</v>
      </c>
      <c r="AL74" s="1">
        <v>3.1599998</v>
      </c>
      <c r="AM74" s="1">
        <v>2.0457550000000002</v>
      </c>
      <c r="AN74" s="5">
        <v>1.78</v>
      </c>
      <c r="AO74" s="5">
        <v>1.6247</v>
      </c>
    </row>
    <row r="75" spans="1:41">
      <c r="A75" s="16" t="s">
        <v>64</v>
      </c>
      <c r="B75" s="1">
        <v>2013</v>
      </c>
      <c r="C75" s="20">
        <v>810000</v>
      </c>
      <c r="D75" s="17">
        <v>3770400</v>
      </c>
      <c r="E75" s="1">
        <v>3.1150000000000002</v>
      </c>
      <c r="F75" s="1">
        <v>498</v>
      </c>
      <c r="G75" s="1">
        <v>72</v>
      </c>
      <c r="H75" s="1">
        <v>0.2537143</v>
      </c>
      <c r="I75" s="1">
        <v>254</v>
      </c>
      <c r="J75" s="1">
        <v>71</v>
      </c>
      <c r="K75" s="1">
        <v>251</v>
      </c>
      <c r="L75" s="1">
        <v>2101</v>
      </c>
      <c r="M75" s="1">
        <v>318</v>
      </c>
      <c r="N75" s="1">
        <v>373</v>
      </c>
      <c r="O75" s="1">
        <v>114</v>
      </c>
      <c r="P75" s="1">
        <v>14</v>
      </c>
      <c r="Q75" s="1">
        <v>-52</v>
      </c>
      <c r="R75" s="29">
        <f t="shared" si="2"/>
        <v>2.8</v>
      </c>
      <c r="S75" s="2" t="s">
        <v>65</v>
      </c>
      <c r="T75" s="2"/>
      <c r="U75" s="2"/>
      <c r="V75" s="2"/>
      <c r="W75" s="3">
        <v>154</v>
      </c>
      <c r="X75" s="1">
        <v>0</v>
      </c>
      <c r="Y75" s="4">
        <v>0.26802218</v>
      </c>
      <c r="Z75" s="3">
        <v>75</v>
      </c>
      <c r="AA75" s="3">
        <v>20</v>
      </c>
      <c r="AB75" s="3">
        <v>74</v>
      </c>
      <c r="AC75" s="3">
        <v>642</v>
      </c>
      <c r="AD75" s="3">
        <v>93</v>
      </c>
      <c r="AE75" s="3">
        <v>110</v>
      </c>
      <c r="AF75" s="3">
        <v>39</v>
      </c>
      <c r="AG75" s="3">
        <v>3</v>
      </c>
      <c r="AH75" s="3">
        <v>-19</v>
      </c>
      <c r="AI75" s="29">
        <f t="shared" si="3"/>
        <v>0.55158499999999999</v>
      </c>
      <c r="AL75" s="1">
        <v>2.9899998000000001</v>
      </c>
      <c r="AM75" s="1">
        <v>2.6619470000000001</v>
      </c>
      <c r="AN75" s="5">
        <v>0.63</v>
      </c>
      <c r="AO75" s="5">
        <v>0.47316999999999998</v>
      </c>
    </row>
    <row r="76" spans="1:41">
      <c r="A76" s="1" t="s">
        <v>714</v>
      </c>
      <c r="B76" s="1">
        <v>2020</v>
      </c>
      <c r="C76" s="20">
        <v>581700</v>
      </c>
      <c r="D76" s="17">
        <v>1700000</v>
      </c>
      <c r="E76" s="1">
        <v>2.161</v>
      </c>
      <c r="F76" s="1">
        <v>213</v>
      </c>
      <c r="G76" s="1">
        <v>10</v>
      </c>
      <c r="H76" s="1">
        <v>0.22061484000000001</v>
      </c>
      <c r="I76" s="1">
        <v>64</v>
      </c>
      <c r="J76" s="1">
        <v>23</v>
      </c>
      <c r="K76" s="1">
        <v>76</v>
      </c>
      <c r="L76" s="1">
        <v>625</v>
      </c>
      <c r="M76" s="1">
        <v>62</v>
      </c>
      <c r="N76" s="1">
        <v>128</v>
      </c>
      <c r="O76" s="1">
        <v>28</v>
      </c>
      <c r="P76" s="1">
        <v>0</v>
      </c>
      <c r="Q76" s="1">
        <v>-2</v>
      </c>
      <c r="R76" s="29">
        <f t="shared" si="2"/>
        <v>5.3</v>
      </c>
      <c r="S76" s="2"/>
      <c r="T76" s="1" t="s">
        <v>715</v>
      </c>
      <c r="U76" s="2"/>
      <c r="V76" s="2"/>
      <c r="W76" s="3">
        <v>39</v>
      </c>
      <c r="X76" s="2"/>
      <c r="Y76" s="4">
        <v>0.22131148</v>
      </c>
      <c r="Z76" s="3">
        <v>11</v>
      </c>
      <c r="AA76" s="3">
        <v>5</v>
      </c>
      <c r="AB76" s="3">
        <v>19</v>
      </c>
      <c r="AC76" s="3">
        <v>129</v>
      </c>
      <c r="AD76" s="3">
        <v>6</v>
      </c>
      <c r="AE76" s="3">
        <v>29</v>
      </c>
      <c r="AF76" s="3">
        <v>5</v>
      </c>
      <c r="AG76" s="3">
        <v>0</v>
      </c>
      <c r="AH76" s="3">
        <v>-2</v>
      </c>
      <c r="AI76" s="29">
        <f t="shared" si="3"/>
        <v>0.982707</v>
      </c>
      <c r="AL76" s="1">
        <v>5.55</v>
      </c>
      <c r="AM76" s="1">
        <v>5.1259540000000001</v>
      </c>
      <c r="AN76" s="5">
        <v>1</v>
      </c>
      <c r="AO76" s="5">
        <v>0.96541399999999999</v>
      </c>
    </row>
    <row r="77" spans="1:41">
      <c r="A77" s="1" t="s">
        <v>277</v>
      </c>
      <c r="B77" s="1">
        <v>2011</v>
      </c>
      <c r="C77" s="20">
        <v>478000</v>
      </c>
      <c r="D77" s="17">
        <v>2537500</v>
      </c>
      <c r="E77" s="1">
        <v>3.028</v>
      </c>
      <c r="F77" s="1">
        <v>437</v>
      </c>
      <c r="G77" s="1">
        <v>0</v>
      </c>
      <c r="H77" s="1">
        <v>0.26514658000000002</v>
      </c>
      <c r="I77" s="1">
        <v>175</v>
      </c>
      <c r="J77" s="1">
        <v>52</v>
      </c>
      <c r="K77" s="1">
        <v>242</v>
      </c>
      <c r="L77" s="1">
        <v>1689</v>
      </c>
      <c r="M77" s="1">
        <v>129</v>
      </c>
      <c r="N77" s="1">
        <v>281</v>
      </c>
      <c r="O77" s="1">
        <v>83</v>
      </c>
      <c r="P77" s="1">
        <v>1</v>
      </c>
      <c r="Q77" s="1">
        <v>-16</v>
      </c>
      <c r="R77" s="29">
        <f t="shared" si="2"/>
        <v>5.2</v>
      </c>
      <c r="S77" s="2" t="s">
        <v>278</v>
      </c>
      <c r="T77" s="2"/>
      <c r="U77" s="1" t="s">
        <v>47</v>
      </c>
      <c r="V77" s="2"/>
      <c r="W77" s="3">
        <v>155</v>
      </c>
      <c r="X77" s="1">
        <v>0</v>
      </c>
      <c r="Y77" s="4">
        <v>0.22344322999999999</v>
      </c>
      <c r="Z77" s="3">
        <v>46</v>
      </c>
      <c r="AA77" s="3">
        <v>13</v>
      </c>
      <c r="AB77" s="3">
        <v>67</v>
      </c>
      <c r="AC77" s="3">
        <v>600</v>
      </c>
      <c r="AD77" s="3">
        <v>45</v>
      </c>
      <c r="AE77" s="3">
        <v>104</v>
      </c>
      <c r="AF77" s="3">
        <v>24</v>
      </c>
      <c r="AG77" s="3">
        <v>0</v>
      </c>
      <c r="AH77" s="3">
        <v>4</v>
      </c>
      <c r="AI77" s="29">
        <f t="shared" si="3"/>
        <v>1.752775</v>
      </c>
      <c r="AL77" s="1">
        <v>5.75</v>
      </c>
      <c r="AM77" s="1">
        <v>4.6250289999999996</v>
      </c>
      <c r="AN77" s="5">
        <v>2</v>
      </c>
      <c r="AO77" s="5">
        <v>1.5055499999999999</v>
      </c>
    </row>
    <row r="78" spans="1:41">
      <c r="A78" s="33" t="s">
        <v>437</v>
      </c>
      <c r="B78" s="1">
        <v>2013</v>
      </c>
      <c r="C78" s="20">
        <v>505400</v>
      </c>
      <c r="D78" s="17">
        <v>700000</v>
      </c>
      <c r="E78" s="1">
        <v>3.04</v>
      </c>
      <c r="F78" s="1">
        <v>276</v>
      </c>
      <c r="G78" s="1">
        <v>32</v>
      </c>
      <c r="H78" s="1">
        <v>0.22965116999999999</v>
      </c>
      <c r="I78" s="1">
        <v>92</v>
      </c>
      <c r="J78" s="1">
        <v>25</v>
      </c>
      <c r="K78" s="1">
        <v>81</v>
      </c>
      <c r="L78" s="1">
        <v>758</v>
      </c>
      <c r="M78" s="1">
        <v>57</v>
      </c>
      <c r="N78" s="1">
        <v>201</v>
      </c>
      <c r="O78" s="1">
        <v>31</v>
      </c>
      <c r="P78" s="1">
        <v>6</v>
      </c>
      <c r="Q78" s="1">
        <v>21</v>
      </c>
      <c r="R78" s="29">
        <f t="shared" si="2"/>
        <v>4.9000000000000004</v>
      </c>
      <c r="S78" s="2"/>
      <c r="T78" s="1" t="s">
        <v>75</v>
      </c>
      <c r="U78" s="2"/>
      <c r="V78" s="2"/>
      <c r="W78" s="3">
        <v>52</v>
      </c>
      <c r="X78" s="1">
        <v>32</v>
      </c>
      <c r="Y78" s="4">
        <v>0.12631579000000001</v>
      </c>
      <c r="Z78" s="3">
        <v>6</v>
      </c>
      <c r="AA78" s="3">
        <v>0</v>
      </c>
      <c r="AB78" s="3">
        <v>1</v>
      </c>
      <c r="AC78" s="3">
        <v>102</v>
      </c>
      <c r="AD78" s="3">
        <v>7</v>
      </c>
      <c r="AE78" s="3">
        <v>31</v>
      </c>
      <c r="AF78" s="3">
        <v>2</v>
      </c>
      <c r="AG78" s="3">
        <v>0</v>
      </c>
      <c r="AH78" s="3">
        <v>5</v>
      </c>
      <c r="AI78" s="29">
        <f t="shared" si="3"/>
        <v>0.90797000000000005</v>
      </c>
      <c r="AL78" s="1">
        <v>4.96</v>
      </c>
      <c r="AM78" s="1">
        <v>4.9263870000000001</v>
      </c>
      <c r="AN78" s="5">
        <v>0.79</v>
      </c>
      <c r="AO78" s="5">
        <v>1.0259400000000001</v>
      </c>
    </row>
    <row r="79" spans="1:41">
      <c r="A79" s="1" t="s">
        <v>514</v>
      </c>
      <c r="B79" s="1">
        <v>2016</v>
      </c>
      <c r="C79" s="20">
        <v>525000</v>
      </c>
      <c r="D79" s="17">
        <v>2550000</v>
      </c>
      <c r="E79" s="1">
        <v>2.1539999999999999</v>
      </c>
      <c r="F79" s="1">
        <v>382</v>
      </c>
      <c r="G79" s="1">
        <v>21</v>
      </c>
      <c r="H79" s="1">
        <v>0.28053918</v>
      </c>
      <c r="I79" s="1">
        <v>154</v>
      </c>
      <c r="J79" s="1">
        <v>8</v>
      </c>
      <c r="K79" s="1">
        <v>88</v>
      </c>
      <c r="L79" s="1">
        <v>1330</v>
      </c>
      <c r="M79" s="1">
        <v>124</v>
      </c>
      <c r="N79" s="1">
        <v>261</v>
      </c>
      <c r="O79" s="1">
        <v>41</v>
      </c>
      <c r="P79" s="1">
        <v>37</v>
      </c>
      <c r="Q79" s="1">
        <v>-14</v>
      </c>
      <c r="R79" s="29">
        <f t="shared" si="2"/>
        <v>14.2</v>
      </c>
      <c r="S79" s="2" t="s">
        <v>137</v>
      </c>
      <c r="T79" s="2"/>
      <c r="U79" s="2"/>
      <c r="V79" s="2"/>
      <c r="W79" s="3">
        <v>155</v>
      </c>
      <c r="X79" s="1">
        <v>0</v>
      </c>
      <c r="Y79" s="4">
        <v>0.2943327</v>
      </c>
      <c r="Z79" s="3">
        <v>67</v>
      </c>
      <c r="AA79" s="3">
        <v>6</v>
      </c>
      <c r="AB79" s="3">
        <v>39</v>
      </c>
      <c r="AC79" s="3">
        <v>622</v>
      </c>
      <c r="AD79" s="3">
        <v>66</v>
      </c>
      <c r="AE79" s="3">
        <v>116</v>
      </c>
      <c r="AF79" s="3">
        <v>14</v>
      </c>
      <c r="AG79" s="3">
        <v>17</v>
      </c>
      <c r="AH79" s="3">
        <v>2</v>
      </c>
      <c r="AI79" s="29">
        <f t="shared" si="3"/>
        <v>8.854099999999999</v>
      </c>
      <c r="AL79" s="1">
        <v>12.65</v>
      </c>
      <c r="AM79" s="1">
        <v>15.779082000000001</v>
      </c>
      <c r="AN79" s="5">
        <v>7.56</v>
      </c>
      <c r="AO79" s="5">
        <v>10.148199999999999</v>
      </c>
    </row>
    <row r="80" spans="1:41">
      <c r="A80" s="1" t="s">
        <v>781</v>
      </c>
      <c r="B80" s="1">
        <v>2019</v>
      </c>
      <c r="C80" s="20">
        <v>565000</v>
      </c>
      <c r="D80" s="17">
        <v>2025000</v>
      </c>
      <c r="E80" s="1">
        <v>3.0470000000000002</v>
      </c>
      <c r="F80" s="1">
        <v>343</v>
      </c>
      <c r="G80" s="1">
        <v>57</v>
      </c>
      <c r="H80" s="1">
        <v>0.24485597000000001</v>
      </c>
      <c r="I80" s="1">
        <v>128</v>
      </c>
      <c r="J80" s="1">
        <v>42</v>
      </c>
      <c r="K80" s="1">
        <v>120</v>
      </c>
      <c r="L80" s="1">
        <v>1067</v>
      </c>
      <c r="M80" s="1">
        <v>68</v>
      </c>
      <c r="N80" s="1">
        <v>282</v>
      </c>
      <c r="O80" s="1">
        <v>52</v>
      </c>
      <c r="P80" s="1">
        <v>2</v>
      </c>
      <c r="Q80" s="1">
        <v>12</v>
      </c>
      <c r="R80" s="29">
        <f t="shared" si="2"/>
        <v>1.1000000000000001</v>
      </c>
      <c r="S80" s="2" t="s">
        <v>75</v>
      </c>
      <c r="T80" s="1" t="s">
        <v>137</v>
      </c>
      <c r="U80" s="2"/>
      <c r="V80" s="2"/>
      <c r="W80" s="3">
        <v>124</v>
      </c>
      <c r="X80" s="1">
        <v>0</v>
      </c>
      <c r="Y80" s="4">
        <v>0.24046919999999999</v>
      </c>
      <c r="Z80" s="3">
        <v>45</v>
      </c>
      <c r="AA80" s="3">
        <v>13</v>
      </c>
      <c r="AB80" s="3">
        <v>47</v>
      </c>
      <c r="AC80" s="3">
        <v>370</v>
      </c>
      <c r="AD80" s="3">
        <v>20</v>
      </c>
      <c r="AE80" s="3">
        <v>88</v>
      </c>
      <c r="AF80" s="3">
        <v>21</v>
      </c>
      <c r="AG80" s="3">
        <v>0</v>
      </c>
      <c r="AH80" s="3">
        <v>8</v>
      </c>
      <c r="AI80" s="29">
        <f t="shared" si="3"/>
        <v>1.76169</v>
      </c>
      <c r="AL80" s="1">
        <v>1.28</v>
      </c>
      <c r="AM80" s="1">
        <v>0.88013600000000003</v>
      </c>
      <c r="AN80" s="5">
        <v>1.72</v>
      </c>
      <c r="AO80" s="5">
        <v>1.80338</v>
      </c>
    </row>
    <row r="81" spans="1:41">
      <c r="A81" s="1" t="s">
        <v>348</v>
      </c>
      <c r="B81" s="1">
        <v>2015</v>
      </c>
      <c r="C81" s="20">
        <v>517500</v>
      </c>
      <c r="D81" s="17">
        <v>3500000</v>
      </c>
      <c r="E81" s="1">
        <v>3.1019999999999999</v>
      </c>
      <c r="F81" s="1">
        <v>462</v>
      </c>
      <c r="G81" s="1">
        <v>93</v>
      </c>
      <c r="H81" s="1">
        <v>0.28846154000000002</v>
      </c>
      <c r="I81" s="1">
        <v>234</v>
      </c>
      <c r="J81" s="1">
        <v>45</v>
      </c>
      <c r="K81" s="1">
        <v>169</v>
      </c>
      <c r="L81" s="1">
        <v>1811</v>
      </c>
      <c r="M81" s="1">
        <v>91</v>
      </c>
      <c r="N81" s="1">
        <v>282</v>
      </c>
      <c r="O81" s="1">
        <v>84</v>
      </c>
      <c r="P81" s="1">
        <v>84</v>
      </c>
      <c r="Q81" s="1">
        <v>-15</v>
      </c>
      <c r="R81" s="29">
        <f t="shared" si="2"/>
        <v>7.2</v>
      </c>
      <c r="S81" s="2" t="s">
        <v>55</v>
      </c>
      <c r="T81" s="1" t="s">
        <v>104</v>
      </c>
      <c r="U81" s="2"/>
      <c r="V81" s="2"/>
      <c r="W81" s="3">
        <v>157</v>
      </c>
      <c r="X81" s="1">
        <v>0</v>
      </c>
      <c r="Y81" s="4">
        <v>0.28664497</v>
      </c>
      <c r="Z81" s="3">
        <v>93</v>
      </c>
      <c r="AA81" s="3">
        <v>17</v>
      </c>
      <c r="AB81" s="3">
        <v>58</v>
      </c>
      <c r="AC81" s="3">
        <v>682</v>
      </c>
      <c r="AD81" s="3">
        <v>46</v>
      </c>
      <c r="AE81" s="3">
        <v>112</v>
      </c>
      <c r="AF81" s="3">
        <v>31</v>
      </c>
      <c r="AG81" s="3">
        <v>43</v>
      </c>
      <c r="AH81" s="3">
        <v>-12</v>
      </c>
      <c r="AI81" s="29">
        <f t="shared" si="3"/>
        <v>0.70723500000000006</v>
      </c>
      <c r="AL81" s="1">
        <v>6.13</v>
      </c>
      <c r="AM81" s="1">
        <v>8.2379800000000003</v>
      </c>
      <c r="AN81" s="5">
        <v>0.13</v>
      </c>
      <c r="AO81" s="5">
        <v>1.28447</v>
      </c>
    </row>
    <row r="82" spans="1:41">
      <c r="A82" s="1" t="s">
        <v>107</v>
      </c>
      <c r="B82" s="1">
        <v>2018</v>
      </c>
      <c r="C82" s="20">
        <v>575000</v>
      </c>
      <c r="D82" s="17">
        <v>1395000</v>
      </c>
      <c r="E82" s="1">
        <v>3.0840000000000001</v>
      </c>
      <c r="F82" s="1">
        <v>310</v>
      </c>
      <c r="G82" s="1">
        <v>62</v>
      </c>
      <c r="H82" s="1">
        <v>0.24752474999999999</v>
      </c>
      <c r="I82" s="1">
        <v>82</v>
      </c>
      <c r="J82" s="1">
        <v>18</v>
      </c>
      <c r="K82" s="1">
        <v>90</v>
      </c>
      <c r="L82" s="1">
        <v>765</v>
      </c>
      <c r="M82" s="1">
        <v>40</v>
      </c>
      <c r="N82" s="1">
        <v>194</v>
      </c>
      <c r="O82" s="1">
        <v>34</v>
      </c>
      <c r="P82" s="1">
        <v>12</v>
      </c>
      <c r="Q82" s="1">
        <v>-15</v>
      </c>
      <c r="R82" s="29">
        <f t="shared" si="2"/>
        <v>6.8</v>
      </c>
      <c r="S82" s="2"/>
      <c r="T82" s="2"/>
      <c r="U82" s="2"/>
      <c r="V82" s="2"/>
      <c r="W82" s="3">
        <v>113</v>
      </c>
      <c r="X82" s="1">
        <v>0</v>
      </c>
      <c r="Y82" s="4">
        <v>0.27027025999999998</v>
      </c>
      <c r="Z82" s="3">
        <v>47</v>
      </c>
      <c r="AA82" s="3">
        <v>12</v>
      </c>
      <c r="AB82" s="3">
        <v>45</v>
      </c>
      <c r="AC82" s="3">
        <v>322</v>
      </c>
      <c r="AD82" s="3">
        <v>21</v>
      </c>
      <c r="AE82" s="3">
        <v>85</v>
      </c>
      <c r="AF82" s="3">
        <v>18</v>
      </c>
      <c r="AG82" s="3">
        <v>4</v>
      </c>
      <c r="AH82" s="3">
        <v>-9</v>
      </c>
      <c r="AI82" s="29">
        <f t="shared" si="3"/>
        <v>3.76084</v>
      </c>
      <c r="AL82" s="1">
        <v>6.31</v>
      </c>
      <c r="AM82" s="1">
        <v>7.263433</v>
      </c>
      <c r="AN82" s="5">
        <v>3.78</v>
      </c>
      <c r="AO82" s="5">
        <v>3.7416800000000001</v>
      </c>
    </row>
    <row r="83" spans="1:41">
      <c r="A83" s="33" t="s">
        <v>512</v>
      </c>
      <c r="B83" s="1">
        <v>2018</v>
      </c>
      <c r="C83" s="20">
        <v>573500</v>
      </c>
      <c r="D83" s="17">
        <v>850000</v>
      </c>
      <c r="E83" s="1">
        <v>3.03</v>
      </c>
      <c r="F83" s="1">
        <v>235</v>
      </c>
      <c r="G83" s="1">
        <v>181</v>
      </c>
      <c r="H83" s="1">
        <v>0.25162973999999999</v>
      </c>
      <c r="I83" s="1">
        <v>76</v>
      </c>
      <c r="J83" s="1">
        <v>18</v>
      </c>
      <c r="K83" s="1">
        <v>79</v>
      </c>
      <c r="L83" s="1">
        <v>830</v>
      </c>
      <c r="M83" s="1">
        <v>56</v>
      </c>
      <c r="N83" s="1">
        <v>167</v>
      </c>
      <c r="O83" s="1">
        <v>39</v>
      </c>
      <c r="P83" s="1">
        <v>2</v>
      </c>
      <c r="Q83" s="1">
        <v>-11</v>
      </c>
      <c r="R83" s="29">
        <f t="shared" si="2"/>
        <v>1.6</v>
      </c>
      <c r="S83" s="2"/>
      <c r="T83" s="2"/>
      <c r="U83" s="2"/>
      <c r="V83" s="2"/>
      <c r="W83" s="3">
        <v>30</v>
      </c>
      <c r="X83" s="1">
        <v>138</v>
      </c>
      <c r="Y83" s="4">
        <v>0.19417475000000001</v>
      </c>
      <c r="Z83" s="3">
        <v>11</v>
      </c>
      <c r="AA83" s="3">
        <v>3</v>
      </c>
      <c r="AB83" s="3">
        <v>7</v>
      </c>
      <c r="AC83" s="3">
        <v>117</v>
      </c>
      <c r="AD83" s="3">
        <v>11</v>
      </c>
      <c r="AE83" s="3">
        <v>23</v>
      </c>
      <c r="AF83" s="3">
        <v>2</v>
      </c>
      <c r="AG83" s="3">
        <v>0</v>
      </c>
      <c r="AH83" s="3">
        <v>-1</v>
      </c>
      <c r="AI83" s="29">
        <f t="shared" si="3"/>
        <v>0.39476800000000001</v>
      </c>
      <c r="AL83" s="1">
        <v>1.03</v>
      </c>
      <c r="AM83" s="1">
        <v>2.1516335</v>
      </c>
      <c r="AN83" s="5">
        <v>-0.14000000000000001</v>
      </c>
      <c r="AO83" s="5">
        <v>0.92953600000000003</v>
      </c>
    </row>
    <row r="84" spans="1:41">
      <c r="A84" s="1" t="s">
        <v>469</v>
      </c>
      <c r="B84" s="1">
        <v>2014</v>
      </c>
      <c r="C84" s="20">
        <v>510000</v>
      </c>
      <c r="D84" s="17">
        <v>4175000</v>
      </c>
      <c r="E84" s="1">
        <v>2.1589999999999998</v>
      </c>
      <c r="F84" s="1">
        <v>399</v>
      </c>
      <c r="G84" s="1">
        <v>0</v>
      </c>
      <c r="H84" s="1">
        <v>0.22230484</v>
      </c>
      <c r="I84" s="1">
        <v>180</v>
      </c>
      <c r="J84" s="1">
        <v>85</v>
      </c>
      <c r="K84" s="1">
        <v>216</v>
      </c>
      <c r="L84" s="1">
        <v>1541</v>
      </c>
      <c r="M84" s="1">
        <v>174</v>
      </c>
      <c r="N84" s="1">
        <v>518</v>
      </c>
      <c r="O84" s="1">
        <v>58</v>
      </c>
      <c r="P84" s="1">
        <v>8</v>
      </c>
      <c r="Q84" s="1">
        <v>-20</v>
      </c>
      <c r="R84" s="29">
        <f t="shared" si="2"/>
        <v>19</v>
      </c>
      <c r="S84" s="2"/>
      <c r="T84" s="2"/>
      <c r="U84" s="2"/>
      <c r="V84" s="2"/>
      <c r="W84" s="3">
        <v>145</v>
      </c>
      <c r="X84" s="1">
        <v>0</v>
      </c>
      <c r="Y84" s="4">
        <v>0.22682446000000001</v>
      </c>
      <c r="Z84" s="3">
        <v>68</v>
      </c>
      <c r="AA84" s="3">
        <v>37</v>
      </c>
      <c r="AB84" s="3">
        <v>88</v>
      </c>
      <c r="AC84" s="3">
        <v>572</v>
      </c>
      <c r="AD84" s="3">
        <v>56</v>
      </c>
      <c r="AE84" s="3">
        <v>182</v>
      </c>
      <c r="AF84" s="3">
        <v>21</v>
      </c>
      <c r="AG84" s="3">
        <v>5</v>
      </c>
      <c r="AH84" s="3">
        <v>-1</v>
      </c>
      <c r="AI84" s="29">
        <f t="shared" si="3"/>
        <v>7.1369600000000002</v>
      </c>
      <c r="AL84" s="1">
        <v>18.48</v>
      </c>
      <c r="AM84" s="1">
        <v>19.538239999999998</v>
      </c>
      <c r="AN84" s="5">
        <v>6.94</v>
      </c>
      <c r="AO84" s="5">
        <v>7.33392</v>
      </c>
    </row>
    <row r="85" spans="1:41">
      <c r="A85" s="1" t="s">
        <v>305</v>
      </c>
      <c r="B85" s="1">
        <v>2013</v>
      </c>
      <c r="C85" s="20">
        <v>503500</v>
      </c>
      <c r="D85" s="17">
        <v>950000</v>
      </c>
      <c r="E85" s="1">
        <v>3.1709999999999998</v>
      </c>
      <c r="F85" s="1">
        <v>393</v>
      </c>
      <c r="G85" s="1">
        <v>217</v>
      </c>
      <c r="H85" s="1">
        <v>0.26990839999999999</v>
      </c>
      <c r="I85" s="1">
        <v>197</v>
      </c>
      <c r="J85" s="1">
        <v>21</v>
      </c>
      <c r="K85" s="1">
        <v>117</v>
      </c>
      <c r="L85" s="1">
        <v>1582</v>
      </c>
      <c r="M85" s="1">
        <v>134</v>
      </c>
      <c r="N85" s="1">
        <v>265</v>
      </c>
      <c r="O85" s="1">
        <v>82</v>
      </c>
      <c r="P85" s="1">
        <v>27</v>
      </c>
      <c r="Q85" s="1">
        <v>-33</v>
      </c>
      <c r="R85" s="29">
        <f t="shared" si="2"/>
        <v>13.4</v>
      </c>
      <c r="S85" s="2"/>
      <c r="T85" s="2"/>
      <c r="U85" s="2"/>
      <c r="V85" s="2"/>
      <c r="W85" s="3">
        <v>70</v>
      </c>
      <c r="X85" s="1">
        <v>84</v>
      </c>
      <c r="Y85" s="4">
        <v>0.25641027</v>
      </c>
      <c r="Z85" s="3">
        <v>10</v>
      </c>
      <c r="AA85" s="3">
        <v>1</v>
      </c>
      <c r="AB85" s="3">
        <v>10</v>
      </c>
      <c r="AC85" s="3">
        <v>214</v>
      </c>
      <c r="AD85" s="3">
        <v>17</v>
      </c>
      <c r="AE85" s="3">
        <v>43</v>
      </c>
      <c r="AF85" s="3">
        <v>10</v>
      </c>
      <c r="AG85" s="3">
        <v>2</v>
      </c>
      <c r="AH85" s="3">
        <v>-4</v>
      </c>
      <c r="AI85" s="29">
        <f t="shared" si="3"/>
        <v>5.2924050000000005</v>
      </c>
      <c r="AL85" s="1">
        <v>15.16</v>
      </c>
      <c r="AM85" s="1">
        <v>11.67679</v>
      </c>
      <c r="AN85" s="5">
        <v>5.48</v>
      </c>
      <c r="AO85" s="5">
        <v>5.1048099999999996</v>
      </c>
    </row>
    <row r="86" spans="1:41">
      <c r="A86" s="1" t="s">
        <v>417</v>
      </c>
      <c r="B86" s="1">
        <v>2012</v>
      </c>
      <c r="C86" s="20">
        <v>488000</v>
      </c>
      <c r="D86" s="17">
        <v>3400000</v>
      </c>
      <c r="E86" s="1">
        <v>3.0609999999999999</v>
      </c>
      <c r="F86" s="1">
        <v>436</v>
      </c>
      <c r="G86" s="1">
        <v>22</v>
      </c>
      <c r="H86" s="1">
        <v>0.25789472000000002</v>
      </c>
      <c r="I86" s="1">
        <v>206</v>
      </c>
      <c r="J86" s="1">
        <v>77</v>
      </c>
      <c r="K86" s="1">
        <v>222</v>
      </c>
      <c r="L86" s="1">
        <v>1644</v>
      </c>
      <c r="M86" s="1">
        <v>107</v>
      </c>
      <c r="N86" s="1">
        <v>510</v>
      </c>
      <c r="O86" s="1">
        <v>79</v>
      </c>
      <c r="P86" s="1">
        <v>7</v>
      </c>
      <c r="Q86" s="1">
        <v>-21</v>
      </c>
      <c r="R86" s="29">
        <f t="shared" si="2"/>
        <v>1</v>
      </c>
      <c r="S86" s="2"/>
      <c r="T86" s="2"/>
      <c r="U86" s="2"/>
      <c r="V86" s="2"/>
      <c r="W86" s="3">
        <v>139</v>
      </c>
      <c r="X86" s="1">
        <v>0</v>
      </c>
      <c r="Y86" s="4">
        <v>0.2699029</v>
      </c>
      <c r="Z86" s="3">
        <v>75</v>
      </c>
      <c r="AA86" s="3">
        <v>33</v>
      </c>
      <c r="AB86" s="3">
        <v>85</v>
      </c>
      <c r="AC86" s="3">
        <v>562</v>
      </c>
      <c r="AD86" s="3">
        <v>37</v>
      </c>
      <c r="AE86" s="3">
        <v>169</v>
      </c>
      <c r="AF86" s="3">
        <v>20</v>
      </c>
      <c r="AG86" s="3">
        <v>2</v>
      </c>
      <c r="AH86" s="3">
        <v>-4</v>
      </c>
      <c r="AI86" s="29">
        <f t="shared" si="3"/>
        <v>3.93815E-2</v>
      </c>
      <c r="AL86" s="1">
        <v>2.3600001000000002</v>
      </c>
      <c r="AM86" s="1">
        <v>-0.31153904999999998</v>
      </c>
      <c r="AN86" s="5">
        <v>-0.06</v>
      </c>
      <c r="AO86" s="5">
        <v>0.138763</v>
      </c>
    </row>
    <row r="87" spans="1:41">
      <c r="A87" s="16" t="s">
        <v>313</v>
      </c>
      <c r="B87" s="1">
        <v>2013</v>
      </c>
      <c r="C87" s="20">
        <v>830000</v>
      </c>
      <c r="D87" s="17">
        <v>950000</v>
      </c>
      <c r="E87" s="1">
        <v>3.133</v>
      </c>
      <c r="F87" s="1">
        <v>314</v>
      </c>
      <c r="G87" s="1">
        <v>153</v>
      </c>
      <c r="H87" s="1">
        <v>0.26163723999999999</v>
      </c>
      <c r="I87" s="1">
        <v>93</v>
      </c>
      <c r="J87" s="1">
        <v>15</v>
      </c>
      <c r="K87" s="1">
        <v>60</v>
      </c>
      <c r="L87" s="1">
        <v>708</v>
      </c>
      <c r="M87" s="1">
        <v>71</v>
      </c>
      <c r="N87" s="1">
        <v>193</v>
      </c>
      <c r="O87" s="1">
        <v>31</v>
      </c>
      <c r="P87" s="1">
        <v>32</v>
      </c>
      <c r="Q87" s="1">
        <v>12</v>
      </c>
      <c r="R87" s="29">
        <f t="shared" si="2"/>
        <v>6.3</v>
      </c>
      <c r="S87" s="2"/>
      <c r="T87" s="2"/>
      <c r="U87" s="2"/>
      <c r="V87" s="2"/>
      <c r="W87" s="3">
        <v>56</v>
      </c>
      <c r="X87" s="1">
        <v>0</v>
      </c>
      <c r="Y87" s="4">
        <v>0.23809524000000001</v>
      </c>
      <c r="Z87" s="3">
        <v>17</v>
      </c>
      <c r="AA87" s="3">
        <v>4</v>
      </c>
      <c r="AB87" s="3">
        <v>13</v>
      </c>
      <c r="AC87" s="3">
        <v>109</v>
      </c>
      <c r="AD87" s="3">
        <v>4</v>
      </c>
      <c r="AE87" s="3">
        <v>36</v>
      </c>
      <c r="AF87" s="3">
        <v>5</v>
      </c>
      <c r="AG87" s="3">
        <v>5</v>
      </c>
      <c r="AH87" s="3">
        <v>3</v>
      </c>
      <c r="AI87" s="29">
        <f t="shared" si="3"/>
        <v>2.2753300000000003</v>
      </c>
      <c r="AL87" s="1">
        <v>5.19</v>
      </c>
      <c r="AM87" s="1">
        <v>7.367572</v>
      </c>
      <c r="AN87" s="5">
        <v>2.54</v>
      </c>
      <c r="AO87" s="5">
        <v>2.0106600000000001</v>
      </c>
    </row>
    <row r="88" spans="1:41">
      <c r="A88" s="1" t="s">
        <v>114</v>
      </c>
      <c r="B88" s="1">
        <v>2011</v>
      </c>
      <c r="C88" s="20">
        <v>443000</v>
      </c>
      <c r="D88" s="17">
        <v>967500</v>
      </c>
      <c r="E88" s="1">
        <v>3.05</v>
      </c>
      <c r="F88" s="1">
        <v>307</v>
      </c>
      <c r="G88" s="1">
        <v>35</v>
      </c>
      <c r="H88" s="1">
        <v>0.25354969999999999</v>
      </c>
      <c r="I88" s="1">
        <v>124</v>
      </c>
      <c r="J88" s="1">
        <v>2</v>
      </c>
      <c r="K88" s="1">
        <v>76</v>
      </c>
      <c r="L88" s="1">
        <v>1099</v>
      </c>
      <c r="M88" s="1">
        <v>79</v>
      </c>
      <c r="N88" s="1">
        <v>128</v>
      </c>
      <c r="O88" s="1">
        <v>33</v>
      </c>
      <c r="P88" s="1">
        <v>62</v>
      </c>
      <c r="Q88" s="1">
        <v>-13</v>
      </c>
      <c r="R88" s="29">
        <f t="shared" si="2"/>
        <v>9.1999999999999993</v>
      </c>
      <c r="S88" s="2"/>
      <c r="T88" s="2"/>
      <c r="U88" s="2"/>
      <c r="V88" s="2"/>
      <c r="W88" s="3">
        <v>118</v>
      </c>
      <c r="X88" s="1">
        <v>0</v>
      </c>
      <c r="Y88" s="4">
        <v>0.25526314999999999</v>
      </c>
      <c r="Z88" s="3">
        <v>50</v>
      </c>
      <c r="AA88" s="3">
        <v>0</v>
      </c>
      <c r="AB88" s="3">
        <v>26</v>
      </c>
      <c r="AC88" s="3">
        <v>429</v>
      </c>
      <c r="AD88" s="3">
        <v>30</v>
      </c>
      <c r="AE88" s="3">
        <v>45</v>
      </c>
      <c r="AF88" s="3">
        <v>6</v>
      </c>
      <c r="AG88" s="3">
        <v>21</v>
      </c>
      <c r="AH88" s="3">
        <v>-1</v>
      </c>
      <c r="AI88" s="29">
        <f t="shared" si="3"/>
        <v>3.3166850000000001</v>
      </c>
      <c r="AL88" s="1">
        <v>14.16</v>
      </c>
      <c r="AM88" s="1">
        <v>4.148898</v>
      </c>
      <c r="AN88" s="5">
        <v>4.3600000000000003</v>
      </c>
      <c r="AO88" s="5">
        <v>2.2733699999999999</v>
      </c>
    </row>
    <row r="89" spans="1:41">
      <c r="A89" s="1" t="s">
        <v>328</v>
      </c>
      <c r="B89" s="1">
        <v>2014</v>
      </c>
      <c r="C89" s="20">
        <v>510000</v>
      </c>
      <c r="D89" s="17">
        <v>800000</v>
      </c>
      <c r="E89" s="1">
        <v>3.097</v>
      </c>
      <c r="F89" s="1">
        <v>183</v>
      </c>
      <c r="G89" s="1">
        <v>64</v>
      </c>
      <c r="H89" s="1">
        <v>0.21029083000000001</v>
      </c>
      <c r="I89" s="1">
        <v>47</v>
      </c>
      <c r="J89" s="1">
        <v>6</v>
      </c>
      <c r="K89" s="1">
        <v>41</v>
      </c>
      <c r="L89" s="1">
        <v>508</v>
      </c>
      <c r="M89" s="1">
        <v>56</v>
      </c>
      <c r="N89" s="1">
        <v>125</v>
      </c>
      <c r="O89" s="1">
        <v>23</v>
      </c>
      <c r="P89" s="1">
        <v>1</v>
      </c>
      <c r="Q89" s="1">
        <v>2</v>
      </c>
      <c r="R89" s="29">
        <f t="shared" si="2"/>
        <v>2.7</v>
      </c>
      <c r="S89" s="2"/>
      <c r="T89" s="2"/>
      <c r="U89" s="2"/>
      <c r="V89" s="2"/>
      <c r="W89" s="3">
        <v>41</v>
      </c>
      <c r="X89" s="1">
        <v>0</v>
      </c>
      <c r="Y89" s="4">
        <v>0.24137929999999999</v>
      </c>
      <c r="Z89" s="3">
        <v>13</v>
      </c>
      <c r="AA89" s="3">
        <v>0</v>
      </c>
      <c r="AB89" s="3">
        <v>11</v>
      </c>
      <c r="AC89" s="3">
        <v>128</v>
      </c>
      <c r="AD89" s="3">
        <v>12</v>
      </c>
      <c r="AE89" s="3">
        <v>29</v>
      </c>
      <c r="AF89" s="3">
        <v>10</v>
      </c>
      <c r="AG89" s="3">
        <v>0</v>
      </c>
      <c r="AH89" s="3">
        <v>0</v>
      </c>
      <c r="AI89" s="29">
        <f t="shared" si="3"/>
        <v>1.11578</v>
      </c>
      <c r="AL89" s="1">
        <v>2.42</v>
      </c>
      <c r="AM89" s="1">
        <v>2.9288218000000001</v>
      </c>
      <c r="AN89" s="5">
        <v>1.2</v>
      </c>
      <c r="AO89" s="5">
        <v>1.03156</v>
      </c>
    </row>
    <row r="90" spans="1:41">
      <c r="A90" s="1" t="s">
        <v>150</v>
      </c>
      <c r="B90" s="1">
        <v>2012</v>
      </c>
      <c r="C90" s="20">
        <v>495000</v>
      </c>
      <c r="D90" s="17">
        <v>1325000</v>
      </c>
      <c r="E90" s="1">
        <v>2.157</v>
      </c>
      <c r="F90" s="1">
        <v>337</v>
      </c>
      <c r="G90" s="1">
        <v>26</v>
      </c>
      <c r="H90" s="1">
        <v>0.25876662</v>
      </c>
      <c r="I90" s="1">
        <v>121</v>
      </c>
      <c r="J90" s="1">
        <v>33</v>
      </c>
      <c r="K90" s="1">
        <v>102</v>
      </c>
      <c r="L90" s="1">
        <v>909</v>
      </c>
      <c r="M90" s="1">
        <v>53</v>
      </c>
      <c r="N90" s="1">
        <v>216</v>
      </c>
      <c r="O90" s="1">
        <v>35</v>
      </c>
      <c r="P90" s="1">
        <v>13</v>
      </c>
      <c r="Q90" s="1">
        <v>3</v>
      </c>
      <c r="R90" s="29">
        <f t="shared" si="2"/>
        <v>4.7</v>
      </c>
      <c r="S90" s="2"/>
      <c r="T90" s="2"/>
      <c r="U90" s="2"/>
      <c r="V90" s="2"/>
      <c r="W90" s="3">
        <v>120</v>
      </c>
      <c r="X90" s="1">
        <v>0</v>
      </c>
      <c r="Y90" s="4">
        <v>0.26512970000000002</v>
      </c>
      <c r="Z90" s="3">
        <v>44</v>
      </c>
      <c r="AA90" s="3">
        <v>7</v>
      </c>
      <c r="AB90" s="3">
        <v>31</v>
      </c>
      <c r="AC90" s="3">
        <v>375</v>
      </c>
      <c r="AD90" s="3">
        <v>18</v>
      </c>
      <c r="AE90" s="3">
        <v>81</v>
      </c>
      <c r="AF90" s="3">
        <v>16</v>
      </c>
      <c r="AG90" s="3">
        <v>6</v>
      </c>
      <c r="AH90" s="3">
        <v>-3</v>
      </c>
      <c r="AI90" s="29">
        <f t="shared" si="3"/>
        <v>-0.6888495</v>
      </c>
      <c r="AL90" s="1">
        <v>5.82</v>
      </c>
      <c r="AM90" s="1">
        <v>3.5974168999999998</v>
      </c>
      <c r="AN90" s="5">
        <v>-1.06</v>
      </c>
      <c r="AO90" s="5">
        <v>-0.31769900000000001</v>
      </c>
    </row>
    <row r="91" spans="1:41">
      <c r="A91" s="1" t="s">
        <v>418</v>
      </c>
      <c r="B91" s="1">
        <v>2016</v>
      </c>
      <c r="C91" s="20">
        <v>516900</v>
      </c>
      <c r="D91" s="17">
        <v>937500</v>
      </c>
      <c r="E91" s="1">
        <v>3.0009999999999999</v>
      </c>
      <c r="F91" s="1">
        <v>198</v>
      </c>
      <c r="G91" s="1">
        <v>51</v>
      </c>
      <c r="H91" s="1">
        <v>0.21157685000000001</v>
      </c>
      <c r="I91" s="1">
        <v>58</v>
      </c>
      <c r="J91" s="1">
        <v>12</v>
      </c>
      <c r="K91" s="1">
        <v>61</v>
      </c>
      <c r="L91" s="1">
        <v>555</v>
      </c>
      <c r="M91" s="1">
        <v>46</v>
      </c>
      <c r="N91" s="1">
        <v>152</v>
      </c>
      <c r="O91" s="1">
        <v>20</v>
      </c>
      <c r="P91" s="1">
        <v>5</v>
      </c>
      <c r="Q91" s="1">
        <v>-11</v>
      </c>
      <c r="R91" s="29">
        <f t="shared" si="2"/>
        <v>5.2</v>
      </c>
      <c r="S91" s="2"/>
      <c r="T91" s="2"/>
      <c r="U91" s="2"/>
      <c r="V91" s="2"/>
      <c r="W91" s="3">
        <v>56</v>
      </c>
      <c r="X91" s="1">
        <v>51</v>
      </c>
      <c r="Y91" s="4">
        <v>0.28378379999999997</v>
      </c>
      <c r="Z91" s="3">
        <v>21</v>
      </c>
      <c r="AA91" s="3">
        <v>6</v>
      </c>
      <c r="AB91" s="3">
        <v>28</v>
      </c>
      <c r="AC91" s="3">
        <v>166</v>
      </c>
      <c r="AD91" s="3">
        <v>16</v>
      </c>
      <c r="AE91" s="3">
        <v>44</v>
      </c>
      <c r="AF91" s="3">
        <v>5</v>
      </c>
      <c r="AG91" s="3">
        <v>4</v>
      </c>
      <c r="AH91" s="3">
        <v>0</v>
      </c>
      <c r="AI91" s="29">
        <f t="shared" si="3"/>
        <v>3.0358350000000001</v>
      </c>
      <c r="AL91" s="1">
        <v>4.6299995999999997</v>
      </c>
      <c r="AM91" s="1">
        <v>5.7875870000000003</v>
      </c>
      <c r="AN91" s="5">
        <v>3.31</v>
      </c>
      <c r="AO91" s="5">
        <v>2.7616700000000001</v>
      </c>
    </row>
    <row r="92" spans="1:41">
      <c r="A92" s="1" t="s">
        <v>49</v>
      </c>
      <c r="B92" s="1">
        <v>2012</v>
      </c>
      <c r="C92" s="20">
        <v>495000</v>
      </c>
      <c r="D92" s="17">
        <v>2287500</v>
      </c>
      <c r="E92" s="1">
        <v>2.1440000000000001</v>
      </c>
      <c r="F92" s="1">
        <v>348</v>
      </c>
      <c r="G92" s="1">
        <v>20</v>
      </c>
      <c r="H92" s="1">
        <v>0.27583402000000001</v>
      </c>
      <c r="I92" s="1">
        <v>121</v>
      </c>
      <c r="J92" s="1">
        <v>33</v>
      </c>
      <c r="K92" s="1">
        <v>171</v>
      </c>
      <c r="L92" s="1">
        <v>1318</v>
      </c>
      <c r="M92" s="1">
        <v>63</v>
      </c>
      <c r="N92" s="1">
        <v>326</v>
      </c>
      <c r="O92" s="1">
        <v>71</v>
      </c>
      <c r="P92" s="1">
        <v>10</v>
      </c>
      <c r="Q92" s="1">
        <v>-38</v>
      </c>
      <c r="R92" s="29">
        <f t="shared" si="2"/>
        <v>0.1</v>
      </c>
      <c r="S92" s="2"/>
      <c r="T92" s="2"/>
      <c r="U92" s="2"/>
      <c r="V92" s="2"/>
      <c r="W92" s="3">
        <v>136</v>
      </c>
      <c r="X92" s="1">
        <v>0</v>
      </c>
      <c r="Y92" s="4">
        <v>0.28073769999999998</v>
      </c>
      <c r="Z92" s="3">
        <v>48</v>
      </c>
      <c r="AA92" s="3">
        <v>15</v>
      </c>
      <c r="AB92" s="3">
        <v>76</v>
      </c>
      <c r="AC92" s="3">
        <v>528</v>
      </c>
      <c r="AD92" s="3">
        <v>31</v>
      </c>
      <c r="AE92" s="3">
        <v>132</v>
      </c>
      <c r="AF92" s="3">
        <v>28</v>
      </c>
      <c r="AG92" s="3">
        <v>5</v>
      </c>
      <c r="AH92" s="3">
        <v>-10</v>
      </c>
      <c r="AI92" s="29">
        <f t="shared" si="3"/>
        <v>0.2679105</v>
      </c>
      <c r="AL92" s="1">
        <v>-0.24000004999999999</v>
      </c>
      <c r="AM92" s="1">
        <v>0.49019498</v>
      </c>
      <c r="AN92" s="5">
        <v>-0.09</v>
      </c>
      <c r="AO92" s="5">
        <v>0.62582099999999996</v>
      </c>
    </row>
    <row r="93" spans="1:41">
      <c r="A93" s="1" t="s">
        <v>361</v>
      </c>
      <c r="B93" s="1">
        <v>2013</v>
      </c>
      <c r="C93" s="20">
        <v>491000</v>
      </c>
      <c r="D93" s="17">
        <v>950000</v>
      </c>
      <c r="E93" s="1">
        <v>2.1219999999999999</v>
      </c>
      <c r="F93" s="1">
        <v>255</v>
      </c>
      <c r="G93" s="1">
        <v>83</v>
      </c>
      <c r="H93" s="1">
        <v>0.26806834000000002</v>
      </c>
      <c r="I93" s="1">
        <v>91</v>
      </c>
      <c r="J93" s="1">
        <v>16</v>
      </c>
      <c r="K93" s="1">
        <v>93</v>
      </c>
      <c r="L93" s="1">
        <v>820</v>
      </c>
      <c r="M93" s="1">
        <v>48</v>
      </c>
      <c r="N93" s="1">
        <v>189</v>
      </c>
      <c r="O93" s="1">
        <v>36</v>
      </c>
      <c r="P93" s="1">
        <v>8</v>
      </c>
      <c r="Q93" s="1">
        <v>-31</v>
      </c>
      <c r="R93" s="29">
        <f t="shared" si="2"/>
        <v>8.1999999999999993</v>
      </c>
      <c r="S93" s="2"/>
      <c r="T93" s="2"/>
      <c r="U93" s="2"/>
      <c r="V93" s="2"/>
      <c r="W93" s="3">
        <v>64</v>
      </c>
      <c r="X93" s="1">
        <v>19</v>
      </c>
      <c r="Y93" s="4">
        <v>0.22748815</v>
      </c>
      <c r="Z93" s="3">
        <v>19</v>
      </c>
      <c r="AA93" s="3">
        <v>3</v>
      </c>
      <c r="AB93" s="3">
        <v>24</v>
      </c>
      <c r="AC93" s="3">
        <v>227</v>
      </c>
      <c r="AD93" s="3">
        <v>13</v>
      </c>
      <c r="AE93" s="3">
        <v>66</v>
      </c>
      <c r="AF93" s="3">
        <v>4</v>
      </c>
      <c r="AG93" s="3">
        <v>2</v>
      </c>
      <c r="AH93" s="3">
        <v>-4</v>
      </c>
      <c r="AI93" s="29">
        <f t="shared" si="3"/>
        <v>0.71840700000000002</v>
      </c>
      <c r="AL93" s="1">
        <v>8.36</v>
      </c>
      <c r="AM93" s="1">
        <v>7.9889239999999999</v>
      </c>
      <c r="AN93" s="5">
        <v>0.87</v>
      </c>
      <c r="AO93" s="5">
        <v>0.56681400000000004</v>
      </c>
    </row>
    <row r="94" spans="1:41">
      <c r="A94" s="1" t="s">
        <v>474</v>
      </c>
      <c r="B94" s="1">
        <v>2016</v>
      </c>
      <c r="C94" s="20">
        <v>530500</v>
      </c>
      <c r="D94" s="17">
        <v>2300000</v>
      </c>
      <c r="E94" s="1">
        <v>3.0270000000000001</v>
      </c>
      <c r="F94" s="1">
        <v>377</v>
      </c>
      <c r="G94" s="1">
        <v>115</v>
      </c>
      <c r="H94" s="1">
        <v>0.25436597999999999</v>
      </c>
      <c r="I94" s="1">
        <v>150</v>
      </c>
      <c r="J94" s="1">
        <v>15</v>
      </c>
      <c r="K94" s="1">
        <v>123</v>
      </c>
      <c r="L94" s="1">
        <v>1411</v>
      </c>
      <c r="M94" s="1">
        <v>68</v>
      </c>
      <c r="N94" s="1">
        <v>308</v>
      </c>
      <c r="O94" s="1">
        <v>71</v>
      </c>
      <c r="P94" s="1">
        <v>47</v>
      </c>
      <c r="Q94" s="1">
        <v>3</v>
      </c>
      <c r="R94" s="29">
        <f t="shared" si="2"/>
        <v>1.6</v>
      </c>
      <c r="S94" s="2"/>
      <c r="T94" s="2"/>
      <c r="U94" s="2"/>
      <c r="V94" s="2"/>
      <c r="W94" s="3">
        <v>119</v>
      </c>
      <c r="X94" s="1">
        <v>47</v>
      </c>
      <c r="Y94" s="4">
        <v>0.27688785999999999</v>
      </c>
      <c r="Z94" s="3">
        <v>52</v>
      </c>
      <c r="AA94" s="3">
        <v>5</v>
      </c>
      <c r="AB94" s="3">
        <v>49</v>
      </c>
      <c r="AC94" s="3">
        <v>466</v>
      </c>
      <c r="AD94" s="3">
        <v>20</v>
      </c>
      <c r="AE94" s="3">
        <v>87</v>
      </c>
      <c r="AF94" s="3">
        <v>24</v>
      </c>
      <c r="AG94" s="3">
        <v>21</v>
      </c>
      <c r="AH94" s="3">
        <v>-6</v>
      </c>
      <c r="AI94" s="29">
        <f t="shared" si="3"/>
        <v>-0.46749700000000005</v>
      </c>
      <c r="AL94" s="1">
        <v>1.59</v>
      </c>
      <c r="AM94" s="1">
        <v>1.5889614000000001</v>
      </c>
      <c r="AN94" s="5">
        <v>-0.65</v>
      </c>
      <c r="AO94" s="5">
        <v>-0.28499400000000003</v>
      </c>
    </row>
    <row r="95" spans="1:41">
      <c r="A95" s="1" t="s">
        <v>143</v>
      </c>
      <c r="B95" s="1">
        <v>2013</v>
      </c>
      <c r="C95" s="20">
        <v>515100</v>
      </c>
      <c r="D95" s="17">
        <v>1000000</v>
      </c>
      <c r="E95" s="1">
        <v>3.0910000000000002</v>
      </c>
      <c r="F95" s="1">
        <v>255</v>
      </c>
      <c r="G95" s="1">
        <v>0</v>
      </c>
      <c r="H95" s="1">
        <v>0.21395349999999999</v>
      </c>
      <c r="I95" s="1">
        <v>67</v>
      </c>
      <c r="J95" s="1">
        <v>8</v>
      </c>
      <c r="K95" s="1">
        <v>51</v>
      </c>
      <c r="L95" s="1">
        <v>734</v>
      </c>
      <c r="M95" s="1">
        <v>59</v>
      </c>
      <c r="N95" s="1">
        <v>97</v>
      </c>
      <c r="O95" s="1">
        <v>24</v>
      </c>
      <c r="P95" s="1">
        <v>6</v>
      </c>
      <c r="Q95" s="1">
        <v>40</v>
      </c>
      <c r="R95" s="29">
        <f t="shared" si="2"/>
        <v>2.2000000000000002</v>
      </c>
      <c r="S95" s="2" t="s">
        <v>144</v>
      </c>
      <c r="T95" s="2"/>
      <c r="U95" s="2"/>
      <c r="V95" s="2"/>
      <c r="W95" s="3">
        <v>109</v>
      </c>
      <c r="X95" s="1">
        <v>0</v>
      </c>
      <c r="Y95" s="4">
        <v>0.21088435</v>
      </c>
      <c r="Z95" s="3">
        <v>28</v>
      </c>
      <c r="AA95" s="3">
        <v>4</v>
      </c>
      <c r="AB95" s="3">
        <v>25</v>
      </c>
      <c r="AC95" s="3">
        <v>340</v>
      </c>
      <c r="AD95" s="3">
        <v>30</v>
      </c>
      <c r="AE95" s="3">
        <v>49</v>
      </c>
      <c r="AF95" s="3">
        <v>6</v>
      </c>
      <c r="AG95" s="3">
        <v>4</v>
      </c>
      <c r="AH95" s="3">
        <v>9</v>
      </c>
      <c r="AI95" s="29">
        <f t="shared" si="3"/>
        <v>0.69817200000000001</v>
      </c>
      <c r="AL95" s="1">
        <v>2.04</v>
      </c>
      <c r="AM95" s="1">
        <v>2.3728579999999999</v>
      </c>
      <c r="AN95" s="5">
        <v>0.68</v>
      </c>
      <c r="AO95" s="5">
        <v>0.71634399999999998</v>
      </c>
    </row>
    <row r="96" spans="1:41">
      <c r="A96" s="1" t="s">
        <v>724</v>
      </c>
      <c r="B96" s="1">
        <v>2018</v>
      </c>
      <c r="C96" s="20">
        <v>575000</v>
      </c>
      <c r="D96" s="17">
        <v>3500000</v>
      </c>
      <c r="E96" s="1">
        <v>3.0369999999999999</v>
      </c>
      <c r="F96" s="1">
        <v>415</v>
      </c>
      <c r="G96" s="1">
        <v>13</v>
      </c>
      <c r="H96" s="1">
        <v>0.26249070000000002</v>
      </c>
      <c r="I96" s="1">
        <v>203</v>
      </c>
      <c r="J96" s="1">
        <v>39</v>
      </c>
      <c r="K96" s="1">
        <v>152</v>
      </c>
      <c r="L96" s="1">
        <v>1490</v>
      </c>
      <c r="M96" s="1">
        <v>126</v>
      </c>
      <c r="N96" s="1">
        <v>405</v>
      </c>
      <c r="O96" s="1">
        <v>82</v>
      </c>
      <c r="P96" s="1">
        <v>34</v>
      </c>
      <c r="Q96" s="1">
        <v>5</v>
      </c>
      <c r="R96" s="29">
        <f t="shared" si="2"/>
        <v>2.8</v>
      </c>
      <c r="S96" s="2" t="s">
        <v>725</v>
      </c>
      <c r="T96" s="1" t="s">
        <v>726</v>
      </c>
      <c r="U96" s="2"/>
      <c r="V96" s="2"/>
      <c r="W96" s="3">
        <v>155</v>
      </c>
      <c r="X96" s="1">
        <v>0</v>
      </c>
      <c r="Y96" s="4">
        <v>0.25373134000000003</v>
      </c>
      <c r="Z96" s="3">
        <v>85</v>
      </c>
      <c r="AA96" s="3">
        <v>17</v>
      </c>
      <c r="AB96" s="3">
        <v>63</v>
      </c>
      <c r="AC96" s="3">
        <v>604</v>
      </c>
      <c r="AD96" s="3">
        <v>55</v>
      </c>
      <c r="AE96" s="3">
        <v>178</v>
      </c>
      <c r="AF96" s="3">
        <v>35</v>
      </c>
      <c r="AG96" s="3">
        <v>9</v>
      </c>
      <c r="AH96" s="3">
        <v>5</v>
      </c>
      <c r="AI96" s="29">
        <f t="shared" si="3"/>
        <v>8.7203500000000003E-2</v>
      </c>
      <c r="AL96" s="1">
        <v>2.5299999999999998</v>
      </c>
      <c r="AM96" s="1">
        <v>3.0275620000000001</v>
      </c>
      <c r="AN96" s="5">
        <v>-0.06</v>
      </c>
      <c r="AO96" s="5">
        <v>0.234407</v>
      </c>
    </row>
    <row r="97" spans="1:41">
      <c r="A97" s="1" t="s">
        <v>439</v>
      </c>
      <c r="B97" s="1">
        <v>2017</v>
      </c>
      <c r="C97" s="20">
        <v>561000</v>
      </c>
      <c r="D97" s="17">
        <v>1450000</v>
      </c>
      <c r="E97" s="1">
        <v>3.0310000000000001</v>
      </c>
      <c r="F97" s="1">
        <v>211</v>
      </c>
      <c r="G97" s="1">
        <v>195</v>
      </c>
      <c r="H97" s="1">
        <v>0.26080477000000002</v>
      </c>
      <c r="I97" s="1">
        <v>79</v>
      </c>
      <c r="J97" s="1">
        <v>7</v>
      </c>
      <c r="K97" s="1">
        <v>64</v>
      </c>
      <c r="L97" s="1">
        <v>730</v>
      </c>
      <c r="M97" s="1">
        <v>46</v>
      </c>
      <c r="N97" s="1">
        <v>136</v>
      </c>
      <c r="O97" s="1">
        <v>36</v>
      </c>
      <c r="P97" s="1">
        <v>7</v>
      </c>
      <c r="Q97" s="1">
        <v>30</v>
      </c>
      <c r="R97" s="29">
        <f t="shared" si="2"/>
        <v>2</v>
      </c>
      <c r="S97" s="2" t="s">
        <v>440</v>
      </c>
      <c r="T97" s="2"/>
      <c r="U97" s="2"/>
      <c r="V97" s="1" t="s">
        <v>333</v>
      </c>
      <c r="W97" s="3">
        <v>99</v>
      </c>
      <c r="X97" s="1">
        <v>0</v>
      </c>
      <c r="Y97" s="4">
        <v>0.29012346</v>
      </c>
      <c r="Z97" s="3">
        <v>43</v>
      </c>
      <c r="AA97" s="3">
        <v>5</v>
      </c>
      <c r="AB97" s="3">
        <v>32</v>
      </c>
      <c r="AC97" s="3">
        <v>345</v>
      </c>
      <c r="AD97" s="3">
        <v>17</v>
      </c>
      <c r="AE97" s="3">
        <v>64</v>
      </c>
      <c r="AF97" s="3">
        <v>18</v>
      </c>
      <c r="AG97" s="3">
        <v>7</v>
      </c>
      <c r="AH97" s="3">
        <v>10</v>
      </c>
      <c r="AI97" s="29">
        <f t="shared" si="3"/>
        <v>-0.34424280000000002</v>
      </c>
      <c r="AL97" s="1">
        <v>1.8299999</v>
      </c>
      <c r="AM97" s="1">
        <v>2.0898628000000001</v>
      </c>
      <c r="AN97" s="5">
        <v>-0.62</v>
      </c>
      <c r="AO97" s="5">
        <v>-6.8485599999999994E-2</v>
      </c>
    </row>
    <row r="98" spans="1:41">
      <c r="A98" s="16" t="s">
        <v>565</v>
      </c>
      <c r="B98" s="1">
        <v>2016</v>
      </c>
      <c r="C98" s="20">
        <v>1235071</v>
      </c>
      <c r="D98" s="17">
        <v>3685071</v>
      </c>
      <c r="E98" s="1">
        <v>3.069</v>
      </c>
      <c r="F98" s="1">
        <v>487</v>
      </c>
      <c r="G98" s="1">
        <v>48</v>
      </c>
      <c r="H98" s="1">
        <v>0.29264393</v>
      </c>
      <c r="I98" s="1">
        <v>269</v>
      </c>
      <c r="J98" s="1">
        <v>41</v>
      </c>
      <c r="K98" s="1">
        <v>212</v>
      </c>
      <c r="L98" s="1">
        <v>2117</v>
      </c>
      <c r="M98" s="1">
        <v>220</v>
      </c>
      <c r="N98" s="1">
        <v>442</v>
      </c>
      <c r="O98" s="1">
        <v>110</v>
      </c>
      <c r="P98" s="1">
        <v>56</v>
      </c>
      <c r="Q98" s="1">
        <v>17</v>
      </c>
      <c r="R98" s="29">
        <f t="shared" si="2"/>
        <v>-0.4</v>
      </c>
      <c r="S98" s="2" t="s">
        <v>566</v>
      </c>
      <c r="T98" s="1" t="s">
        <v>411</v>
      </c>
      <c r="U98" s="1" t="s">
        <v>567</v>
      </c>
      <c r="V98" s="2"/>
      <c r="W98" s="3">
        <v>155</v>
      </c>
      <c r="X98" s="1">
        <v>0</v>
      </c>
      <c r="Y98" s="4">
        <v>0.29757786000000003</v>
      </c>
      <c r="Z98" s="3">
        <v>78</v>
      </c>
      <c r="AA98" s="3">
        <v>21</v>
      </c>
      <c r="AB98" s="3">
        <v>98</v>
      </c>
      <c r="AC98" s="3">
        <v>659</v>
      </c>
      <c r="AD98" s="3">
        <v>72</v>
      </c>
      <c r="AE98" s="3">
        <v>138</v>
      </c>
      <c r="AF98" s="3">
        <v>38</v>
      </c>
      <c r="AG98" s="3">
        <v>9</v>
      </c>
      <c r="AH98" s="3">
        <v>1</v>
      </c>
      <c r="AI98" s="29">
        <f t="shared" si="3"/>
        <v>-0.18833649999999999</v>
      </c>
      <c r="AL98" s="1">
        <v>0.15000004</v>
      </c>
      <c r="AM98" s="1">
        <v>-0.85329869999999997</v>
      </c>
      <c r="AN98" s="5">
        <v>-0.06</v>
      </c>
      <c r="AO98" s="5">
        <v>-0.31667299999999998</v>
      </c>
    </row>
    <row r="99" spans="1:41">
      <c r="A99" s="16" t="s">
        <v>116</v>
      </c>
      <c r="B99" s="1">
        <v>2012</v>
      </c>
      <c r="C99" s="20">
        <v>490000</v>
      </c>
      <c r="D99" s="17">
        <v>1750000</v>
      </c>
      <c r="E99" s="1">
        <v>3.1139999999999999</v>
      </c>
      <c r="F99" s="1">
        <v>525</v>
      </c>
      <c r="G99" s="1">
        <v>18</v>
      </c>
      <c r="H99" s="1">
        <v>0.24885583</v>
      </c>
      <c r="I99" s="1">
        <v>212</v>
      </c>
      <c r="J99" s="1">
        <v>24</v>
      </c>
      <c r="K99" s="1">
        <v>162</v>
      </c>
      <c r="L99" s="1">
        <v>1954</v>
      </c>
      <c r="M99" s="1">
        <v>159</v>
      </c>
      <c r="N99" s="1">
        <v>354</v>
      </c>
      <c r="O99" s="1">
        <v>86</v>
      </c>
      <c r="P99" s="1">
        <v>69</v>
      </c>
      <c r="Q99" s="1">
        <v>-6</v>
      </c>
      <c r="R99" s="29">
        <f t="shared" si="2"/>
        <v>7.3</v>
      </c>
      <c r="S99" s="2"/>
      <c r="T99" s="2"/>
      <c r="U99" s="1" t="s">
        <v>117</v>
      </c>
      <c r="V99" s="2"/>
      <c r="W99" s="3">
        <v>125</v>
      </c>
      <c r="X99" s="1">
        <v>18</v>
      </c>
      <c r="Y99" s="4">
        <v>0.215311</v>
      </c>
      <c r="Z99" s="3">
        <v>50</v>
      </c>
      <c r="AA99" s="3">
        <v>6</v>
      </c>
      <c r="AB99" s="3">
        <v>28</v>
      </c>
      <c r="AC99" s="3">
        <v>462</v>
      </c>
      <c r="AD99" s="3">
        <v>35</v>
      </c>
      <c r="AE99" s="3">
        <v>90</v>
      </c>
      <c r="AF99" s="3">
        <v>18</v>
      </c>
      <c r="AG99" s="3">
        <v>15</v>
      </c>
      <c r="AH99" s="3">
        <v>12</v>
      </c>
      <c r="AI99" s="29">
        <f t="shared" si="3"/>
        <v>2.5993200000000001</v>
      </c>
      <c r="AL99" s="1">
        <v>7.56</v>
      </c>
      <c r="AM99" s="1">
        <v>6.9508343000000004</v>
      </c>
      <c r="AN99" s="5">
        <v>2.7</v>
      </c>
      <c r="AO99" s="5">
        <v>2.49864</v>
      </c>
    </row>
    <row r="100" spans="1:41">
      <c r="A100" s="1" t="s">
        <v>805</v>
      </c>
      <c r="B100" s="1">
        <v>2020</v>
      </c>
      <c r="C100" s="20">
        <v>588100</v>
      </c>
      <c r="D100" s="17">
        <v>2100000</v>
      </c>
      <c r="E100" s="1">
        <v>2.149</v>
      </c>
      <c r="F100" s="1">
        <v>162</v>
      </c>
      <c r="G100" s="1">
        <v>157</v>
      </c>
      <c r="H100" s="1">
        <v>0.25763360000000002</v>
      </c>
      <c r="I100" s="1">
        <v>80</v>
      </c>
      <c r="J100" s="1">
        <v>24</v>
      </c>
      <c r="K100" s="1">
        <v>82</v>
      </c>
      <c r="L100" s="1">
        <v>589</v>
      </c>
      <c r="M100" s="1">
        <v>53</v>
      </c>
      <c r="N100" s="1">
        <v>170</v>
      </c>
      <c r="O100" s="1">
        <v>32</v>
      </c>
      <c r="P100" s="1">
        <v>5</v>
      </c>
      <c r="Q100" s="1">
        <v>-9</v>
      </c>
      <c r="R100" s="29">
        <f t="shared" si="2"/>
        <v>3.6</v>
      </c>
      <c r="S100" s="2" t="s">
        <v>806</v>
      </c>
      <c r="T100" s="2"/>
      <c r="U100" s="2"/>
      <c r="V100" s="2"/>
      <c r="W100" s="3">
        <v>39</v>
      </c>
      <c r="X100" s="2"/>
      <c r="Y100" s="4">
        <v>0.26717559000000002</v>
      </c>
      <c r="Z100" s="3">
        <v>24</v>
      </c>
      <c r="AA100" s="3">
        <v>8</v>
      </c>
      <c r="AB100" s="3">
        <v>26</v>
      </c>
      <c r="AC100" s="3">
        <v>160</v>
      </c>
      <c r="AD100" s="3">
        <v>25</v>
      </c>
      <c r="AE100" s="3">
        <v>44</v>
      </c>
      <c r="AF100" s="3">
        <v>6</v>
      </c>
      <c r="AG100" s="3">
        <v>3</v>
      </c>
      <c r="AH100" s="3">
        <v>2</v>
      </c>
      <c r="AI100" s="29">
        <f t="shared" si="3"/>
        <v>3.2475849999999999</v>
      </c>
      <c r="AL100" s="1">
        <v>4.34</v>
      </c>
      <c r="AM100" s="1">
        <v>2.8542700000000001</v>
      </c>
      <c r="AN100" s="5">
        <v>3.35</v>
      </c>
      <c r="AO100" s="5">
        <v>3.1451699999999998</v>
      </c>
    </row>
    <row r="101" spans="1:41">
      <c r="A101" s="1" t="s">
        <v>597</v>
      </c>
      <c r="B101" s="1">
        <v>2016</v>
      </c>
      <c r="C101" s="20">
        <v>530000</v>
      </c>
      <c r="D101" s="17">
        <v>850000</v>
      </c>
      <c r="E101" s="1">
        <v>3.0449999999999999</v>
      </c>
      <c r="F101" s="1">
        <v>371</v>
      </c>
      <c r="G101" s="1">
        <v>88</v>
      </c>
      <c r="H101" s="1">
        <v>0.24047418000000001</v>
      </c>
      <c r="I101" s="1">
        <v>124</v>
      </c>
      <c r="J101" s="1">
        <v>31</v>
      </c>
      <c r="K101" s="1">
        <v>125</v>
      </c>
      <c r="L101" s="1">
        <v>1287</v>
      </c>
      <c r="M101" s="1">
        <v>92</v>
      </c>
      <c r="N101" s="1">
        <v>310</v>
      </c>
      <c r="O101" s="1">
        <v>70</v>
      </c>
      <c r="P101" s="1">
        <v>5</v>
      </c>
      <c r="Q101" s="1">
        <v>-23</v>
      </c>
      <c r="R101" s="29">
        <f t="shared" si="2"/>
        <v>4.3</v>
      </c>
      <c r="S101" s="2"/>
      <c r="T101" s="2"/>
      <c r="U101" s="2"/>
      <c r="V101" s="2"/>
      <c r="W101" s="3">
        <v>71</v>
      </c>
      <c r="X101" s="1">
        <v>60</v>
      </c>
      <c r="Y101" s="4">
        <v>0.21319798000000001</v>
      </c>
      <c r="Z101" s="3">
        <v>22</v>
      </c>
      <c r="AA101" s="3">
        <v>4</v>
      </c>
      <c r="AB101" s="3">
        <v>18</v>
      </c>
      <c r="AC101" s="3">
        <v>218</v>
      </c>
      <c r="AD101" s="3">
        <v>18</v>
      </c>
      <c r="AE101" s="3">
        <v>54</v>
      </c>
      <c r="AF101" s="3">
        <v>15</v>
      </c>
      <c r="AG101" s="3">
        <v>3</v>
      </c>
      <c r="AH101" s="3">
        <v>-5</v>
      </c>
      <c r="AI101" s="29">
        <f t="shared" si="3"/>
        <v>1.34063</v>
      </c>
      <c r="AL101" s="1">
        <v>1.54</v>
      </c>
      <c r="AM101" s="1">
        <v>7.148085</v>
      </c>
      <c r="AN101" s="5">
        <v>-0.05</v>
      </c>
      <c r="AO101" s="5">
        <v>2.7312599999999998</v>
      </c>
    </row>
    <row r="102" spans="1:41">
      <c r="A102" s="1" t="s">
        <v>807</v>
      </c>
      <c r="B102" s="1">
        <v>2019</v>
      </c>
      <c r="C102" s="20">
        <v>605000</v>
      </c>
      <c r="D102" s="17">
        <v>11500000</v>
      </c>
      <c r="E102" s="1">
        <v>2.16</v>
      </c>
      <c r="F102" s="1">
        <v>450</v>
      </c>
      <c r="G102" s="1">
        <v>10</v>
      </c>
      <c r="H102" s="1">
        <v>0.27774294999999999</v>
      </c>
      <c r="I102" s="1">
        <v>292</v>
      </c>
      <c r="J102" s="1">
        <v>111</v>
      </c>
      <c r="K102" s="1">
        <v>288</v>
      </c>
      <c r="L102" s="1">
        <v>1840</v>
      </c>
      <c r="M102" s="1">
        <v>228</v>
      </c>
      <c r="N102" s="1">
        <v>405</v>
      </c>
      <c r="O102" s="1">
        <v>88</v>
      </c>
      <c r="P102" s="1">
        <v>39</v>
      </c>
      <c r="Q102" s="1">
        <v>39</v>
      </c>
      <c r="R102" s="29">
        <f t="shared" si="2"/>
        <v>8.3000000000000007</v>
      </c>
      <c r="S102" s="2" t="s">
        <v>808</v>
      </c>
      <c r="T102" s="1" t="s">
        <v>809</v>
      </c>
      <c r="U102" s="1" t="s">
        <v>810</v>
      </c>
      <c r="V102" s="2"/>
      <c r="W102" s="3">
        <v>156</v>
      </c>
      <c r="X102" s="1">
        <v>0</v>
      </c>
      <c r="Y102" s="4">
        <v>0.30465950000000003</v>
      </c>
      <c r="Z102" s="3">
        <v>121</v>
      </c>
      <c r="AA102" s="3">
        <v>47</v>
      </c>
      <c r="AB102" s="3">
        <v>115</v>
      </c>
      <c r="AC102" s="3">
        <v>660</v>
      </c>
      <c r="AD102" s="3">
        <v>95</v>
      </c>
      <c r="AE102" s="3">
        <v>108</v>
      </c>
      <c r="AF102" s="3">
        <v>34</v>
      </c>
      <c r="AG102" s="3">
        <v>15</v>
      </c>
      <c r="AH102" s="3">
        <v>27</v>
      </c>
      <c r="AI102" s="29">
        <f t="shared" si="3"/>
        <v>2.5045950000000001</v>
      </c>
      <c r="AL102" s="1">
        <v>8.8899989999999995</v>
      </c>
      <c r="AM102" s="1">
        <v>7.7451819999999998</v>
      </c>
      <c r="AN102" s="5">
        <v>2.75</v>
      </c>
      <c r="AO102" s="5">
        <v>2.2591899999999998</v>
      </c>
    </row>
    <row r="103" spans="1:41">
      <c r="A103" s="1" t="s">
        <v>468</v>
      </c>
      <c r="B103" s="1">
        <v>2011</v>
      </c>
      <c r="C103" s="20">
        <v>443000</v>
      </c>
      <c r="D103" s="17">
        <v>2700000</v>
      </c>
      <c r="E103" s="1">
        <v>3</v>
      </c>
      <c r="F103" s="1">
        <v>420</v>
      </c>
      <c r="G103" s="1">
        <v>23</v>
      </c>
      <c r="H103" s="1">
        <v>0.25053229999999999</v>
      </c>
      <c r="I103" s="1">
        <v>232</v>
      </c>
      <c r="J103" s="1">
        <v>53</v>
      </c>
      <c r="K103" s="1">
        <v>171</v>
      </c>
      <c r="L103" s="1">
        <v>1580</v>
      </c>
      <c r="M103" s="1">
        <v>149</v>
      </c>
      <c r="N103" s="1">
        <v>359</v>
      </c>
      <c r="O103" s="1">
        <v>74</v>
      </c>
      <c r="P103" s="1">
        <v>20</v>
      </c>
      <c r="Q103" s="1">
        <v>-1</v>
      </c>
      <c r="R103" s="29">
        <f t="shared" si="2"/>
        <v>1.6</v>
      </c>
      <c r="S103" s="2"/>
      <c r="T103" s="2"/>
      <c r="U103" s="1" t="s">
        <v>154</v>
      </c>
      <c r="V103" s="2"/>
      <c r="W103" s="3">
        <v>129</v>
      </c>
      <c r="X103" s="1">
        <v>23</v>
      </c>
      <c r="Y103" s="4">
        <v>0.22505306999999999</v>
      </c>
      <c r="Z103" s="3">
        <v>75</v>
      </c>
      <c r="AA103" s="3">
        <v>14</v>
      </c>
      <c r="AB103" s="3">
        <v>53</v>
      </c>
      <c r="AC103" s="3">
        <v>526</v>
      </c>
      <c r="AD103" s="3">
        <v>50</v>
      </c>
      <c r="AE103" s="3">
        <v>116</v>
      </c>
      <c r="AF103" s="3">
        <v>24</v>
      </c>
      <c r="AG103" s="3">
        <v>5</v>
      </c>
      <c r="AH103" s="3">
        <v>-4</v>
      </c>
      <c r="AI103" s="29">
        <f t="shared" si="3"/>
        <v>0.54263799999999995</v>
      </c>
      <c r="AL103" s="1">
        <v>1.68</v>
      </c>
      <c r="AM103" s="1">
        <v>1.5044644</v>
      </c>
      <c r="AN103" s="5">
        <v>0.6</v>
      </c>
      <c r="AO103" s="5">
        <v>0.48527599999999999</v>
      </c>
    </row>
    <row r="104" spans="1:41">
      <c r="A104" s="1" t="s">
        <v>829</v>
      </c>
      <c r="B104" s="1">
        <v>2020</v>
      </c>
      <c r="C104" s="20">
        <v>593500</v>
      </c>
      <c r="D104" s="17">
        <v>2800000</v>
      </c>
      <c r="E104" s="1">
        <v>3.1070000000000002</v>
      </c>
      <c r="F104" s="1">
        <v>361</v>
      </c>
      <c r="G104" s="1">
        <v>63</v>
      </c>
      <c r="H104" s="1">
        <v>0.26989937000000003</v>
      </c>
      <c r="I104" s="1">
        <v>127</v>
      </c>
      <c r="J104" s="1">
        <v>35</v>
      </c>
      <c r="K104" s="1">
        <v>166</v>
      </c>
      <c r="L104" s="1">
        <v>1205</v>
      </c>
      <c r="M104" s="1">
        <v>90</v>
      </c>
      <c r="N104" s="1">
        <v>260</v>
      </c>
      <c r="O104" s="1">
        <v>60</v>
      </c>
      <c r="P104" s="1">
        <v>0</v>
      </c>
      <c r="Q104" s="1">
        <v>-33</v>
      </c>
      <c r="R104" s="29">
        <f t="shared" si="2"/>
        <v>5.9</v>
      </c>
      <c r="S104" s="2"/>
      <c r="T104" s="2"/>
      <c r="U104" s="2"/>
      <c r="V104" s="2"/>
      <c r="W104" s="3">
        <v>52</v>
      </c>
      <c r="X104" s="1">
        <v>7</v>
      </c>
      <c r="Y104" s="4">
        <v>0.24719100999999999</v>
      </c>
      <c r="Z104" s="3">
        <v>28</v>
      </c>
      <c r="AA104" s="3">
        <v>10</v>
      </c>
      <c r="AB104" s="3">
        <v>23</v>
      </c>
      <c r="AC104" s="3">
        <v>200</v>
      </c>
      <c r="AD104" s="3">
        <v>19</v>
      </c>
      <c r="AE104" s="3">
        <v>52</v>
      </c>
      <c r="AF104" s="3">
        <v>10</v>
      </c>
      <c r="AG104" s="3">
        <v>0</v>
      </c>
      <c r="AH104" s="3">
        <v>0</v>
      </c>
      <c r="AI104" s="29">
        <f t="shared" si="3"/>
        <v>2.4259249999999999</v>
      </c>
      <c r="AL104" s="1">
        <v>7.15</v>
      </c>
      <c r="AM104" s="1">
        <v>4.7075490000000002</v>
      </c>
      <c r="AN104" s="5">
        <v>2.98</v>
      </c>
      <c r="AO104" s="5">
        <v>1.87185</v>
      </c>
    </row>
    <row r="105" spans="1:41">
      <c r="A105" s="1" t="s">
        <v>321</v>
      </c>
      <c r="B105" s="1">
        <v>2014</v>
      </c>
      <c r="C105" s="20">
        <v>506000</v>
      </c>
      <c r="D105" s="17">
        <v>995000</v>
      </c>
      <c r="E105" s="1">
        <v>2.1509999999999998</v>
      </c>
      <c r="F105" s="1">
        <v>254</v>
      </c>
      <c r="G105" s="1">
        <v>45</v>
      </c>
      <c r="H105" s="1">
        <v>0.24177631999999999</v>
      </c>
      <c r="I105" s="1">
        <v>73</v>
      </c>
      <c r="J105" s="1">
        <v>11</v>
      </c>
      <c r="K105" s="1">
        <v>55</v>
      </c>
      <c r="L105" s="1">
        <v>671</v>
      </c>
      <c r="M105" s="1">
        <v>52</v>
      </c>
      <c r="N105" s="1">
        <v>171</v>
      </c>
      <c r="O105" s="1">
        <v>20</v>
      </c>
      <c r="P105" s="1">
        <v>12</v>
      </c>
      <c r="Q105" s="1">
        <v>13</v>
      </c>
      <c r="R105" s="29">
        <f t="shared" si="2"/>
        <v>1.6</v>
      </c>
      <c r="S105" s="2"/>
      <c r="T105" s="2"/>
      <c r="U105" s="2"/>
      <c r="V105" s="2"/>
      <c r="W105" s="3">
        <v>106</v>
      </c>
      <c r="X105" s="1">
        <v>22</v>
      </c>
      <c r="Y105" s="4">
        <v>0.25</v>
      </c>
      <c r="Z105" s="3">
        <v>37</v>
      </c>
      <c r="AA105" s="3">
        <v>5</v>
      </c>
      <c r="AB105" s="3">
        <v>21</v>
      </c>
      <c r="AC105" s="3">
        <v>293</v>
      </c>
      <c r="AD105" s="3">
        <v>26</v>
      </c>
      <c r="AE105" s="3">
        <v>74</v>
      </c>
      <c r="AF105" s="3">
        <v>10</v>
      </c>
      <c r="AG105" s="3">
        <v>4</v>
      </c>
      <c r="AH105" s="3">
        <v>4</v>
      </c>
      <c r="AI105" s="29">
        <f t="shared" si="3"/>
        <v>1.573895</v>
      </c>
      <c r="AL105" s="1">
        <v>1.07</v>
      </c>
      <c r="AM105" s="1">
        <v>2.1527799999999999</v>
      </c>
      <c r="AN105" s="5">
        <v>1.5</v>
      </c>
      <c r="AO105" s="5">
        <v>1.6477900000000001</v>
      </c>
    </row>
    <row r="106" spans="1:41">
      <c r="A106" s="1" t="s">
        <v>387</v>
      </c>
      <c r="B106" s="1">
        <v>2015</v>
      </c>
      <c r="C106" s="20">
        <v>555000</v>
      </c>
      <c r="D106" s="17">
        <v>1000000</v>
      </c>
      <c r="E106" s="1">
        <v>3.036</v>
      </c>
      <c r="F106" s="1">
        <v>368</v>
      </c>
      <c r="G106" s="1">
        <v>15</v>
      </c>
      <c r="H106" s="1">
        <v>0.25498700000000002</v>
      </c>
      <c r="I106" s="1">
        <v>115</v>
      </c>
      <c r="J106" s="1">
        <v>25</v>
      </c>
      <c r="K106" s="1">
        <v>125</v>
      </c>
      <c r="L106" s="1">
        <v>1259</v>
      </c>
      <c r="M106" s="1">
        <v>90</v>
      </c>
      <c r="N106" s="1">
        <v>207</v>
      </c>
      <c r="O106" s="1">
        <v>61</v>
      </c>
      <c r="P106" s="1">
        <v>0</v>
      </c>
      <c r="Q106" s="1">
        <v>-20</v>
      </c>
      <c r="R106" s="29">
        <f t="shared" si="2"/>
        <v>0.6</v>
      </c>
      <c r="S106" s="2"/>
      <c r="T106" s="1" t="s">
        <v>261</v>
      </c>
      <c r="U106" s="2"/>
      <c r="V106" s="2"/>
      <c r="W106" s="3">
        <v>75</v>
      </c>
      <c r="X106" s="1">
        <v>0</v>
      </c>
      <c r="Y106" s="4">
        <v>0.2278481</v>
      </c>
      <c r="Z106" s="3">
        <v>14</v>
      </c>
      <c r="AA106" s="3">
        <v>4</v>
      </c>
      <c r="AB106" s="3">
        <v>24</v>
      </c>
      <c r="AC106" s="3">
        <v>253</v>
      </c>
      <c r="AD106" s="3">
        <v>13</v>
      </c>
      <c r="AE106" s="3">
        <v>47</v>
      </c>
      <c r="AF106" s="3">
        <v>15</v>
      </c>
      <c r="AG106" s="3">
        <v>0</v>
      </c>
      <c r="AH106" s="3">
        <v>-5</v>
      </c>
      <c r="AI106" s="29">
        <f t="shared" si="3"/>
        <v>-0.39169799999999999</v>
      </c>
      <c r="AL106" s="1">
        <v>0.6</v>
      </c>
      <c r="AM106" s="1">
        <v>0.53045299999999995</v>
      </c>
      <c r="AN106" s="5">
        <v>-0.16</v>
      </c>
      <c r="AO106" s="5">
        <v>-0.62339599999999995</v>
      </c>
    </row>
    <row r="107" spans="1:41">
      <c r="A107" s="1" t="s">
        <v>516</v>
      </c>
      <c r="B107" s="1">
        <v>2016</v>
      </c>
      <c r="C107" s="20">
        <v>522900</v>
      </c>
      <c r="D107" s="17">
        <v>3025000</v>
      </c>
      <c r="E107" s="1">
        <v>3.101</v>
      </c>
      <c r="F107" s="1">
        <v>413</v>
      </c>
      <c r="G107" s="1">
        <v>99</v>
      </c>
      <c r="H107" s="1">
        <v>0.27859237999999997</v>
      </c>
      <c r="I107" s="1">
        <v>193</v>
      </c>
      <c r="J107" s="1">
        <v>63</v>
      </c>
      <c r="K107" s="1">
        <v>194</v>
      </c>
      <c r="L107" s="1">
        <v>1473</v>
      </c>
      <c r="M107" s="1">
        <v>96</v>
      </c>
      <c r="N107" s="1">
        <v>332</v>
      </c>
      <c r="O107" s="1">
        <v>94</v>
      </c>
      <c r="P107" s="1">
        <v>10</v>
      </c>
      <c r="Q107" s="1">
        <v>-9</v>
      </c>
      <c r="R107" s="29">
        <f t="shared" si="2"/>
        <v>4.5</v>
      </c>
      <c r="S107" s="2"/>
      <c r="T107" s="2"/>
      <c r="U107" s="2"/>
      <c r="V107" s="2"/>
      <c r="W107" s="3">
        <v>148</v>
      </c>
      <c r="X107" s="1">
        <v>0</v>
      </c>
      <c r="Y107" s="4">
        <v>0.24509803999999999</v>
      </c>
      <c r="Z107" s="3">
        <v>57</v>
      </c>
      <c r="AA107" s="3">
        <v>24</v>
      </c>
      <c r="AB107" s="3">
        <v>70</v>
      </c>
      <c r="AC107" s="3">
        <v>548</v>
      </c>
      <c r="AD107" s="3">
        <v>33</v>
      </c>
      <c r="AE107" s="3">
        <v>134</v>
      </c>
      <c r="AF107" s="3">
        <v>36</v>
      </c>
      <c r="AG107" s="3">
        <v>0</v>
      </c>
      <c r="AH107" s="3">
        <v>3</v>
      </c>
      <c r="AI107" s="29">
        <f t="shared" si="3"/>
        <v>1.1634180000000001</v>
      </c>
      <c r="AL107" s="1">
        <v>4.7</v>
      </c>
      <c r="AM107" s="1">
        <v>4.2505069999999998</v>
      </c>
      <c r="AN107" s="5">
        <v>1.47</v>
      </c>
      <c r="AO107" s="5">
        <v>0.85683600000000004</v>
      </c>
    </row>
    <row r="108" spans="1:41">
      <c r="A108" s="1" t="s">
        <v>717</v>
      </c>
      <c r="B108" s="1">
        <v>2018</v>
      </c>
      <c r="C108" s="20">
        <v>605000</v>
      </c>
      <c r="D108" s="17">
        <v>4000000</v>
      </c>
      <c r="E108" s="1">
        <v>3.032</v>
      </c>
      <c r="F108" s="1">
        <v>355</v>
      </c>
      <c r="G108" s="1">
        <v>154</v>
      </c>
      <c r="H108" s="1">
        <v>0.30183149999999997</v>
      </c>
      <c r="I108" s="1">
        <v>220</v>
      </c>
      <c r="J108" s="1">
        <v>54</v>
      </c>
      <c r="K108" s="1">
        <v>179</v>
      </c>
      <c r="L108" s="1">
        <v>1528</v>
      </c>
      <c r="M108" s="1">
        <v>146</v>
      </c>
      <c r="N108" s="1">
        <v>300</v>
      </c>
      <c r="O108" s="1">
        <v>86</v>
      </c>
      <c r="P108" s="1">
        <v>9</v>
      </c>
      <c r="Q108" s="1">
        <v>-4</v>
      </c>
      <c r="R108" s="29">
        <f t="shared" si="2"/>
        <v>1.4</v>
      </c>
      <c r="S108" s="2"/>
      <c r="T108" s="1" t="s">
        <v>718</v>
      </c>
      <c r="U108" s="1" t="s">
        <v>719</v>
      </c>
      <c r="V108" s="2"/>
      <c r="W108" s="3">
        <v>26</v>
      </c>
      <c r="X108" s="1">
        <v>154</v>
      </c>
      <c r="Y108" s="4">
        <v>0.26732674000000001</v>
      </c>
      <c r="Z108" s="3">
        <v>13</v>
      </c>
      <c r="AA108" s="3">
        <v>2</v>
      </c>
      <c r="AB108" s="3">
        <v>13</v>
      </c>
      <c r="AC108" s="3">
        <v>115</v>
      </c>
      <c r="AD108" s="3">
        <v>11</v>
      </c>
      <c r="AE108" s="3">
        <v>17</v>
      </c>
      <c r="AF108" s="3">
        <v>5</v>
      </c>
      <c r="AG108" s="3">
        <v>0</v>
      </c>
      <c r="AH108" s="3">
        <v>-3</v>
      </c>
      <c r="AI108" s="29">
        <f t="shared" si="3"/>
        <v>0.39012050569000001</v>
      </c>
      <c r="AL108" s="1">
        <v>1.99</v>
      </c>
      <c r="AM108" s="1">
        <v>0.83286106999999998</v>
      </c>
      <c r="AN108" s="5">
        <v>0.78</v>
      </c>
      <c r="AO108" s="5">
        <v>2.4101138000000001E-4</v>
      </c>
    </row>
    <row r="109" spans="1:41">
      <c r="A109" s="1" t="s">
        <v>621</v>
      </c>
      <c r="B109" s="1">
        <v>2017</v>
      </c>
      <c r="C109" s="20">
        <v>545500</v>
      </c>
      <c r="D109" s="17">
        <v>1700000</v>
      </c>
      <c r="E109" s="1">
        <v>3.016</v>
      </c>
      <c r="F109" s="1">
        <v>271</v>
      </c>
      <c r="G109" s="1">
        <v>213</v>
      </c>
      <c r="H109" s="1">
        <v>0.26604434999999999</v>
      </c>
      <c r="I109" s="1">
        <v>108</v>
      </c>
      <c r="J109" s="1">
        <v>20</v>
      </c>
      <c r="K109" s="1">
        <v>84</v>
      </c>
      <c r="L109" s="1">
        <v>949</v>
      </c>
      <c r="M109" s="1">
        <v>68</v>
      </c>
      <c r="N109" s="1">
        <v>230</v>
      </c>
      <c r="O109" s="1">
        <v>38</v>
      </c>
      <c r="P109" s="1">
        <v>25</v>
      </c>
      <c r="Q109" s="1">
        <v>-4</v>
      </c>
      <c r="R109" s="29">
        <f t="shared" si="2"/>
        <v>14.9</v>
      </c>
      <c r="S109" s="2"/>
      <c r="T109" s="2"/>
      <c r="U109" s="2"/>
      <c r="V109" s="2"/>
      <c r="W109" s="3">
        <v>129</v>
      </c>
      <c r="X109" s="1">
        <v>0</v>
      </c>
      <c r="Y109" s="4">
        <v>0.26351350000000001</v>
      </c>
      <c r="Z109" s="3">
        <v>57</v>
      </c>
      <c r="AA109" s="3">
        <v>13</v>
      </c>
      <c r="AB109" s="3">
        <v>46</v>
      </c>
      <c r="AC109" s="3">
        <v>486</v>
      </c>
      <c r="AD109" s="3">
        <v>34</v>
      </c>
      <c r="AE109" s="3">
        <v>128</v>
      </c>
      <c r="AF109" s="3">
        <v>18</v>
      </c>
      <c r="AG109" s="3">
        <v>11</v>
      </c>
      <c r="AH109" s="3">
        <v>-10</v>
      </c>
      <c r="AI109" s="29">
        <f t="shared" si="3"/>
        <v>2.8236599999999998</v>
      </c>
      <c r="AL109" s="1">
        <v>15.04</v>
      </c>
      <c r="AM109" s="1">
        <v>14.81728</v>
      </c>
      <c r="AN109" s="5">
        <v>2.76</v>
      </c>
      <c r="AO109" s="5">
        <v>2.8873199999999999</v>
      </c>
    </row>
    <row r="110" spans="1:41">
      <c r="A110" s="1" t="s">
        <v>431</v>
      </c>
      <c r="B110" s="1">
        <v>2013</v>
      </c>
      <c r="C110" s="20">
        <v>501000</v>
      </c>
      <c r="D110" s="17">
        <v>1145000</v>
      </c>
      <c r="E110" s="1">
        <v>3.0840000000000001</v>
      </c>
      <c r="F110" s="1">
        <v>322</v>
      </c>
      <c r="G110" s="1">
        <v>76</v>
      </c>
      <c r="H110" s="1">
        <v>0.27952167</v>
      </c>
      <c r="I110" s="1">
        <v>104</v>
      </c>
      <c r="J110" s="1">
        <v>4</v>
      </c>
      <c r="K110" s="1">
        <v>65</v>
      </c>
      <c r="L110" s="1">
        <v>763</v>
      </c>
      <c r="M110" s="1">
        <v>56</v>
      </c>
      <c r="N110" s="1">
        <v>130</v>
      </c>
      <c r="O110" s="1">
        <v>30</v>
      </c>
      <c r="P110" s="1">
        <v>56</v>
      </c>
      <c r="Q110" s="1">
        <v>34</v>
      </c>
      <c r="R110" s="29">
        <f t="shared" si="2"/>
        <v>-0.2</v>
      </c>
      <c r="S110" s="2"/>
      <c r="T110" s="1" t="s">
        <v>177</v>
      </c>
      <c r="U110" s="2"/>
      <c r="V110" s="2"/>
      <c r="W110" s="3">
        <v>106</v>
      </c>
      <c r="X110" s="1">
        <v>27</v>
      </c>
      <c r="Y110" s="4">
        <v>0.28048780000000001</v>
      </c>
      <c r="Z110" s="3">
        <v>39</v>
      </c>
      <c r="AA110" s="3">
        <v>2</v>
      </c>
      <c r="AB110" s="3">
        <v>22</v>
      </c>
      <c r="AC110" s="3">
        <v>287</v>
      </c>
      <c r="AD110" s="3">
        <v>29</v>
      </c>
      <c r="AE110" s="3">
        <v>46</v>
      </c>
      <c r="AF110" s="3">
        <v>12</v>
      </c>
      <c r="AG110" s="3">
        <v>24</v>
      </c>
      <c r="AH110" s="3">
        <v>11</v>
      </c>
      <c r="AI110" s="29">
        <f t="shared" si="3"/>
        <v>0.1937825</v>
      </c>
      <c r="AL110" s="1">
        <v>-0.31999992999999999</v>
      </c>
      <c r="AM110" s="1">
        <v>-6.0725622E-2</v>
      </c>
      <c r="AN110" s="5">
        <v>-0.06</v>
      </c>
      <c r="AO110" s="5">
        <v>0.44756499999999999</v>
      </c>
    </row>
    <row r="111" spans="1:41">
      <c r="A111" s="1" t="s">
        <v>628</v>
      </c>
      <c r="B111" s="1">
        <v>2018</v>
      </c>
      <c r="C111" s="20">
        <v>600000</v>
      </c>
      <c r="D111" s="17">
        <v>950000</v>
      </c>
      <c r="E111" s="1">
        <v>2.1509999999999998</v>
      </c>
      <c r="F111" s="1">
        <v>213</v>
      </c>
      <c r="G111" s="1">
        <v>40</v>
      </c>
      <c r="H111" s="1">
        <v>0.22262773999999999</v>
      </c>
      <c r="I111" s="1">
        <v>63</v>
      </c>
      <c r="J111" s="1">
        <v>23</v>
      </c>
      <c r="K111" s="1">
        <v>65</v>
      </c>
      <c r="L111" s="1">
        <v>622</v>
      </c>
      <c r="M111" s="1">
        <v>56</v>
      </c>
      <c r="N111" s="1">
        <v>174</v>
      </c>
      <c r="O111" s="1">
        <v>29</v>
      </c>
      <c r="P111" s="1">
        <v>0</v>
      </c>
      <c r="Q111" s="1">
        <v>5</v>
      </c>
      <c r="R111" s="29">
        <f t="shared" si="2"/>
        <v>8.1999999999999993</v>
      </c>
      <c r="S111" s="2"/>
      <c r="T111" s="2"/>
      <c r="U111" s="1" t="s">
        <v>629</v>
      </c>
      <c r="V111" s="2"/>
      <c r="W111" s="3">
        <v>52</v>
      </c>
      <c r="X111" s="1">
        <v>0</v>
      </c>
      <c r="Y111" s="4">
        <v>0.29285714000000002</v>
      </c>
      <c r="Z111" s="3">
        <v>15</v>
      </c>
      <c r="AA111" s="3">
        <v>4</v>
      </c>
      <c r="AB111" s="3">
        <v>16</v>
      </c>
      <c r="AC111" s="3">
        <v>156</v>
      </c>
      <c r="AD111" s="3">
        <v>12</v>
      </c>
      <c r="AE111" s="3">
        <v>32</v>
      </c>
      <c r="AF111" s="3">
        <v>10</v>
      </c>
      <c r="AG111" s="3">
        <v>0</v>
      </c>
      <c r="AH111" s="3">
        <v>-5</v>
      </c>
      <c r="AI111" s="29">
        <f t="shared" si="3"/>
        <v>1.6349800000000001</v>
      </c>
      <c r="AL111" s="1">
        <v>8.44</v>
      </c>
      <c r="AM111" s="1">
        <v>8.0369100000000007</v>
      </c>
      <c r="AN111" s="5">
        <v>1.5</v>
      </c>
      <c r="AO111" s="5">
        <v>1.76996</v>
      </c>
    </row>
    <row r="112" spans="1:41">
      <c r="A112" s="1" t="s">
        <v>373</v>
      </c>
      <c r="B112" s="1">
        <v>2013</v>
      </c>
      <c r="C112" s="20">
        <v>511000</v>
      </c>
      <c r="D112" s="17">
        <v>1290000</v>
      </c>
      <c r="E112" s="1">
        <v>3.016</v>
      </c>
      <c r="F112" s="1">
        <v>425</v>
      </c>
      <c r="G112" s="1">
        <v>0</v>
      </c>
      <c r="H112" s="1">
        <v>0.24293785000000001</v>
      </c>
      <c r="I112" s="1">
        <v>125</v>
      </c>
      <c r="J112" s="1">
        <v>10</v>
      </c>
      <c r="K112" s="1">
        <v>101</v>
      </c>
      <c r="L112" s="1">
        <v>1196</v>
      </c>
      <c r="M112" s="1">
        <v>94</v>
      </c>
      <c r="N112" s="1">
        <v>210</v>
      </c>
      <c r="O112" s="1">
        <v>57</v>
      </c>
      <c r="P112" s="1">
        <v>15</v>
      </c>
      <c r="Q112" s="1">
        <v>-17</v>
      </c>
      <c r="R112" s="29">
        <f t="shared" si="2"/>
        <v>0.7</v>
      </c>
      <c r="S112" s="2"/>
      <c r="T112" s="2"/>
      <c r="U112" s="1" t="s">
        <v>261</v>
      </c>
      <c r="V112" s="2"/>
      <c r="W112" s="3">
        <v>123</v>
      </c>
      <c r="X112" s="1">
        <v>0</v>
      </c>
      <c r="Y112" s="4">
        <v>0.23780487</v>
      </c>
      <c r="Z112" s="3">
        <v>43</v>
      </c>
      <c r="AA112" s="3">
        <v>5</v>
      </c>
      <c r="AB112" s="3">
        <v>43</v>
      </c>
      <c r="AC112" s="3">
        <v>358</v>
      </c>
      <c r="AD112" s="3">
        <v>22</v>
      </c>
      <c r="AE112" s="3">
        <v>56</v>
      </c>
      <c r="AF112" s="3">
        <v>25</v>
      </c>
      <c r="AG112" s="3">
        <v>6</v>
      </c>
      <c r="AH112" s="3">
        <v>-4</v>
      </c>
      <c r="AI112" s="29">
        <f t="shared" si="3"/>
        <v>0.51739200000000007</v>
      </c>
      <c r="AL112" s="1">
        <v>0.59000003000000001</v>
      </c>
      <c r="AM112" s="1">
        <v>0.7657986</v>
      </c>
      <c r="AN112" s="5">
        <v>0.5</v>
      </c>
      <c r="AO112" s="5">
        <v>0.53478400000000004</v>
      </c>
    </row>
    <row r="113" spans="1:41">
      <c r="A113" s="1" t="s">
        <v>167</v>
      </c>
      <c r="B113" s="1">
        <v>2012</v>
      </c>
      <c r="C113" s="20">
        <v>512196</v>
      </c>
      <c r="D113" s="17">
        <v>2925000</v>
      </c>
      <c r="E113" s="1">
        <v>3.109</v>
      </c>
      <c r="F113" s="1">
        <v>469</v>
      </c>
      <c r="G113" s="1">
        <v>102</v>
      </c>
      <c r="H113" s="1">
        <v>0.29169270000000003</v>
      </c>
      <c r="I113" s="1">
        <v>195</v>
      </c>
      <c r="J113" s="1">
        <v>26</v>
      </c>
      <c r="K113" s="1">
        <v>194</v>
      </c>
      <c r="L113" s="1">
        <v>1742</v>
      </c>
      <c r="M113" s="1">
        <v>116</v>
      </c>
      <c r="N113" s="1">
        <v>221</v>
      </c>
      <c r="O113" s="1">
        <v>115</v>
      </c>
      <c r="P113" s="1">
        <v>19</v>
      </c>
      <c r="Q113" s="1">
        <v>6</v>
      </c>
      <c r="R113" s="29">
        <f t="shared" si="2"/>
        <v>8.1</v>
      </c>
      <c r="S113" s="2"/>
      <c r="T113" s="1" t="s">
        <v>168</v>
      </c>
      <c r="U113" s="2"/>
      <c r="V113" s="2"/>
      <c r="W113" s="3">
        <v>156</v>
      </c>
      <c r="X113" s="1">
        <v>0</v>
      </c>
      <c r="Y113" s="4">
        <v>0.29071805000000001</v>
      </c>
      <c r="Z113" s="3">
        <v>62</v>
      </c>
      <c r="AA113" s="3">
        <v>6</v>
      </c>
      <c r="AB113" s="3">
        <v>65</v>
      </c>
      <c r="AC113" s="3">
        <v>612</v>
      </c>
      <c r="AD113" s="3">
        <v>36</v>
      </c>
      <c r="AE113" s="3">
        <v>82</v>
      </c>
      <c r="AF113" s="3">
        <v>40</v>
      </c>
      <c r="AG113" s="3">
        <v>10</v>
      </c>
      <c r="AH113" s="3">
        <v>-10</v>
      </c>
      <c r="AI113" s="29">
        <f t="shared" si="3"/>
        <v>5.1200700000000001</v>
      </c>
      <c r="AL113" s="1">
        <v>8.99</v>
      </c>
      <c r="AM113" s="1">
        <v>7.1180079999999997</v>
      </c>
      <c r="AN113" s="5">
        <v>5.25</v>
      </c>
      <c r="AO113" s="5">
        <v>4.9901400000000002</v>
      </c>
    </row>
    <row r="114" spans="1:41">
      <c r="A114" s="1" t="s">
        <v>242</v>
      </c>
      <c r="B114" s="1">
        <v>2014</v>
      </c>
      <c r="C114" s="20">
        <v>556500</v>
      </c>
      <c r="D114" s="17">
        <v>1850000</v>
      </c>
      <c r="E114" s="1">
        <v>3.0449999999999999</v>
      </c>
      <c r="F114" s="1">
        <v>395</v>
      </c>
      <c r="G114" s="1">
        <v>38</v>
      </c>
      <c r="H114" s="1">
        <v>0.27301841999999998</v>
      </c>
      <c r="I114" s="1">
        <v>179</v>
      </c>
      <c r="J114" s="1">
        <v>23</v>
      </c>
      <c r="K114" s="1">
        <v>162</v>
      </c>
      <c r="L114" s="1">
        <v>1449</v>
      </c>
      <c r="M114" s="1">
        <v>140</v>
      </c>
      <c r="N114" s="1">
        <v>283</v>
      </c>
      <c r="O114" s="1">
        <v>85</v>
      </c>
      <c r="P114" s="1">
        <v>8</v>
      </c>
      <c r="Q114" s="1">
        <v>17</v>
      </c>
      <c r="R114" s="29">
        <f t="shared" si="2"/>
        <v>3</v>
      </c>
      <c r="S114" s="2" t="s">
        <v>243</v>
      </c>
      <c r="T114" s="2"/>
      <c r="U114" s="2"/>
      <c r="V114" s="2"/>
      <c r="W114" s="3">
        <v>113</v>
      </c>
      <c r="X114" s="1">
        <v>0</v>
      </c>
      <c r="Y114" s="4">
        <v>0.26997243999999998</v>
      </c>
      <c r="Z114" s="3">
        <v>41</v>
      </c>
      <c r="AA114" s="3">
        <v>4</v>
      </c>
      <c r="AB114" s="3">
        <v>37</v>
      </c>
      <c r="AC114" s="3">
        <v>408</v>
      </c>
      <c r="AD114" s="3">
        <v>33</v>
      </c>
      <c r="AE114" s="3">
        <v>81</v>
      </c>
      <c r="AF114" s="3">
        <v>21</v>
      </c>
      <c r="AG114" s="3">
        <v>4</v>
      </c>
      <c r="AH114" s="3">
        <v>19</v>
      </c>
      <c r="AI114" s="29">
        <f t="shared" si="3"/>
        <v>-0.44117700000000004</v>
      </c>
      <c r="AL114" s="1">
        <v>3.3400002</v>
      </c>
      <c r="AM114" s="1">
        <v>2.7500629999999999</v>
      </c>
      <c r="AN114" s="5">
        <v>-0.56000000000000005</v>
      </c>
      <c r="AO114" s="5">
        <v>-0.32235399999999997</v>
      </c>
    </row>
    <row r="115" spans="1:41">
      <c r="A115" s="1" t="s">
        <v>742</v>
      </c>
      <c r="B115" s="1">
        <v>2019</v>
      </c>
      <c r="C115" s="20">
        <v>570300</v>
      </c>
      <c r="D115" s="17">
        <v>1025000</v>
      </c>
      <c r="E115" s="1">
        <v>2.1339999999999999</v>
      </c>
      <c r="F115" s="1">
        <v>236</v>
      </c>
      <c r="G115" s="1">
        <v>147</v>
      </c>
      <c r="H115" s="1">
        <v>0.23055163000000001</v>
      </c>
      <c r="I115" s="1">
        <v>91</v>
      </c>
      <c r="J115" s="1">
        <v>16</v>
      </c>
      <c r="K115" s="1">
        <v>72</v>
      </c>
      <c r="L115" s="1">
        <v>831</v>
      </c>
      <c r="M115" s="1">
        <v>96</v>
      </c>
      <c r="N115" s="1">
        <v>209</v>
      </c>
      <c r="O115" s="1">
        <v>32</v>
      </c>
      <c r="P115" s="1">
        <v>5</v>
      </c>
      <c r="Q115" s="1">
        <v>1</v>
      </c>
      <c r="R115" s="29">
        <f t="shared" si="2"/>
        <v>-0.4</v>
      </c>
      <c r="S115" s="2"/>
      <c r="T115" s="2"/>
      <c r="U115" s="2"/>
      <c r="V115" s="2"/>
      <c r="W115" s="3">
        <v>74</v>
      </c>
      <c r="X115" s="1">
        <v>39</v>
      </c>
      <c r="Y115" s="4">
        <v>0.21256038999999999</v>
      </c>
      <c r="Z115" s="3">
        <v>23</v>
      </c>
      <c r="AA115" s="3">
        <v>2</v>
      </c>
      <c r="AB115" s="3">
        <v>19</v>
      </c>
      <c r="AC115" s="3">
        <v>237</v>
      </c>
      <c r="AD115" s="3">
        <v>24</v>
      </c>
      <c r="AE115" s="3">
        <v>59</v>
      </c>
      <c r="AF115" s="3">
        <v>9</v>
      </c>
      <c r="AG115" s="3">
        <v>2</v>
      </c>
      <c r="AH115" s="3">
        <v>-3</v>
      </c>
      <c r="AI115" s="29">
        <f t="shared" si="3"/>
        <v>-0.2470628</v>
      </c>
      <c r="AL115" s="1">
        <v>-0.72</v>
      </c>
      <c r="AM115" s="1">
        <v>-3.9161090000000003E-2</v>
      </c>
      <c r="AN115" s="5">
        <v>-0.51</v>
      </c>
      <c r="AO115" s="5">
        <v>1.58744E-2</v>
      </c>
    </row>
    <row r="116" spans="1:41">
      <c r="A116" s="1" t="s">
        <v>740</v>
      </c>
      <c r="B116" s="1">
        <v>2020</v>
      </c>
      <c r="C116" s="20">
        <v>580900</v>
      </c>
      <c r="D116" s="17">
        <v>1400000</v>
      </c>
      <c r="E116" s="1">
        <v>2.1379999999999999</v>
      </c>
      <c r="F116" s="1">
        <v>244</v>
      </c>
      <c r="G116" s="1">
        <v>0</v>
      </c>
      <c r="H116" s="1">
        <v>0.20596590000000001</v>
      </c>
      <c r="I116" s="1">
        <v>98</v>
      </c>
      <c r="J116" s="1">
        <v>40</v>
      </c>
      <c r="K116" s="1">
        <v>107</v>
      </c>
      <c r="L116" s="1">
        <v>840</v>
      </c>
      <c r="M116" s="1">
        <v>129</v>
      </c>
      <c r="N116" s="1">
        <v>223</v>
      </c>
      <c r="O116" s="1">
        <v>23</v>
      </c>
      <c r="P116" s="1">
        <v>0</v>
      </c>
      <c r="Q116" s="1">
        <v>-10</v>
      </c>
      <c r="R116" s="29">
        <f t="shared" si="2"/>
        <v>3.4</v>
      </c>
      <c r="S116" s="2"/>
      <c r="T116" s="1" t="s">
        <v>104</v>
      </c>
      <c r="U116" s="2"/>
      <c r="V116" s="2"/>
      <c r="W116" s="3">
        <v>39</v>
      </c>
      <c r="X116" s="2"/>
      <c r="Y116" s="4">
        <v>0.20869565000000001</v>
      </c>
      <c r="Z116" s="3">
        <v>16</v>
      </c>
      <c r="AA116" s="3">
        <v>6</v>
      </c>
      <c r="AB116" s="3">
        <v>16</v>
      </c>
      <c r="AC116" s="3">
        <v>136</v>
      </c>
      <c r="AD116" s="3">
        <v>20</v>
      </c>
      <c r="AE116" s="3">
        <v>33</v>
      </c>
      <c r="AF116" s="3">
        <v>3</v>
      </c>
      <c r="AG116" s="3">
        <v>0</v>
      </c>
      <c r="AH116" s="3">
        <v>0</v>
      </c>
      <c r="AI116" s="29">
        <f t="shared" si="3"/>
        <v>1.0325</v>
      </c>
      <c r="AL116" s="1">
        <v>3.6699997999999998</v>
      </c>
      <c r="AM116" s="1">
        <v>3.0954679999999999</v>
      </c>
      <c r="AN116" s="5">
        <v>1.01</v>
      </c>
      <c r="AO116" s="5">
        <v>1.0549999999999999</v>
      </c>
    </row>
    <row r="117" spans="1:41">
      <c r="A117" s="1" t="s">
        <v>405</v>
      </c>
      <c r="B117" s="1">
        <v>2014</v>
      </c>
      <c r="C117" s="20">
        <v>540850</v>
      </c>
      <c r="D117" s="17">
        <v>1900000</v>
      </c>
      <c r="E117" s="1">
        <v>3.113</v>
      </c>
      <c r="F117" s="1">
        <v>504</v>
      </c>
      <c r="G117" s="1">
        <v>15</v>
      </c>
      <c r="H117" s="1">
        <v>0.22827938</v>
      </c>
      <c r="I117" s="1">
        <v>212</v>
      </c>
      <c r="J117" s="1">
        <v>55</v>
      </c>
      <c r="K117" s="1">
        <v>176</v>
      </c>
      <c r="L117" s="1">
        <v>1959</v>
      </c>
      <c r="M117" s="1">
        <v>134</v>
      </c>
      <c r="N117" s="1">
        <v>554</v>
      </c>
      <c r="O117" s="1">
        <v>93</v>
      </c>
      <c r="P117" s="1">
        <v>46</v>
      </c>
      <c r="Q117" s="1">
        <v>21</v>
      </c>
      <c r="R117" s="29">
        <f t="shared" si="2"/>
        <v>3.8</v>
      </c>
      <c r="S117" s="2" t="s">
        <v>406</v>
      </c>
      <c r="T117" s="2"/>
      <c r="U117" s="1" t="s">
        <v>407</v>
      </c>
      <c r="V117" s="1" t="s">
        <v>408</v>
      </c>
      <c r="W117" s="3">
        <v>114</v>
      </c>
      <c r="X117" s="1">
        <v>0</v>
      </c>
      <c r="Y117" s="4">
        <v>0.21921921999999999</v>
      </c>
      <c r="Z117" s="3">
        <v>31</v>
      </c>
      <c r="AA117" s="3">
        <v>8</v>
      </c>
      <c r="AB117" s="3">
        <v>27</v>
      </c>
      <c r="AC117" s="3">
        <v>364</v>
      </c>
      <c r="AD117" s="3">
        <v>18</v>
      </c>
      <c r="AE117" s="3">
        <v>122</v>
      </c>
      <c r="AF117" s="3">
        <v>14</v>
      </c>
      <c r="AG117" s="3">
        <v>8</v>
      </c>
      <c r="AH117" s="3">
        <v>0</v>
      </c>
      <c r="AI117" s="29">
        <f t="shared" si="3"/>
        <v>0.62563400000000002</v>
      </c>
      <c r="AL117" s="1">
        <v>3.67</v>
      </c>
      <c r="AM117" s="1">
        <v>3.9830163000000001</v>
      </c>
      <c r="AN117" s="5">
        <v>0.47</v>
      </c>
      <c r="AO117" s="5">
        <v>0.78126799999999996</v>
      </c>
    </row>
    <row r="118" spans="1:41">
      <c r="A118" s="33" t="s">
        <v>504</v>
      </c>
      <c r="B118" s="1">
        <v>2017</v>
      </c>
      <c r="C118" s="20">
        <v>545000</v>
      </c>
      <c r="D118" s="17">
        <v>650000</v>
      </c>
      <c r="E118" s="1">
        <v>3.1110000000000002</v>
      </c>
      <c r="F118" s="1">
        <v>349</v>
      </c>
      <c r="G118" s="1">
        <v>143</v>
      </c>
      <c r="H118" s="1">
        <v>0.25773193999999999</v>
      </c>
      <c r="I118" s="1">
        <v>148</v>
      </c>
      <c r="J118" s="1">
        <v>13</v>
      </c>
      <c r="K118" s="1">
        <v>98</v>
      </c>
      <c r="L118" s="1">
        <v>1133</v>
      </c>
      <c r="M118" s="1">
        <v>45</v>
      </c>
      <c r="N118" s="1">
        <v>262</v>
      </c>
      <c r="O118" s="1">
        <v>57</v>
      </c>
      <c r="P118" s="1">
        <v>47</v>
      </c>
      <c r="Q118" s="1">
        <v>-20</v>
      </c>
      <c r="R118" s="29">
        <f t="shared" si="2"/>
        <v>6.5</v>
      </c>
      <c r="S118" s="2"/>
      <c r="T118" s="2"/>
      <c r="U118" s="2"/>
      <c r="V118" s="1" t="s">
        <v>58</v>
      </c>
      <c r="W118" s="3">
        <v>82</v>
      </c>
      <c r="X118" s="1">
        <v>55</v>
      </c>
      <c r="Y118" s="4">
        <v>0.20238096</v>
      </c>
      <c r="Z118" s="3">
        <v>19</v>
      </c>
      <c r="AA118" s="3">
        <v>4</v>
      </c>
      <c r="AB118" s="3">
        <v>23</v>
      </c>
      <c r="AC118" s="3">
        <v>178</v>
      </c>
      <c r="AD118" s="3">
        <v>8</v>
      </c>
      <c r="AE118" s="3">
        <v>41</v>
      </c>
      <c r="AF118" s="3">
        <v>10</v>
      </c>
      <c r="AG118" s="3">
        <v>7</v>
      </c>
      <c r="AH118" s="3">
        <v>4</v>
      </c>
      <c r="AI118" s="29">
        <f t="shared" si="3"/>
        <v>1.70519</v>
      </c>
      <c r="AL118" s="1">
        <v>6.86</v>
      </c>
      <c r="AM118" s="1">
        <v>6.1442600000000001</v>
      </c>
      <c r="AN118" s="5">
        <v>1.73</v>
      </c>
      <c r="AO118" s="5">
        <v>1.68038</v>
      </c>
    </row>
    <row r="119" spans="1:41">
      <c r="A119" s="1" t="s">
        <v>283</v>
      </c>
      <c r="B119" s="1">
        <v>2014</v>
      </c>
      <c r="C119" s="20">
        <v>532500</v>
      </c>
      <c r="D119" s="17">
        <v>1675000</v>
      </c>
      <c r="E119" s="1">
        <v>3.1179999999999999</v>
      </c>
      <c r="F119" s="1">
        <v>421</v>
      </c>
      <c r="G119" s="1">
        <v>21</v>
      </c>
      <c r="H119" s="1">
        <v>0.26213592000000002</v>
      </c>
      <c r="I119" s="1">
        <v>147</v>
      </c>
      <c r="J119" s="1">
        <v>37</v>
      </c>
      <c r="K119" s="1">
        <v>186</v>
      </c>
      <c r="L119" s="1">
        <v>1545</v>
      </c>
      <c r="M119" s="1">
        <v>85</v>
      </c>
      <c r="N119" s="1">
        <v>281</v>
      </c>
      <c r="O119" s="1">
        <v>82</v>
      </c>
      <c r="P119" s="1">
        <v>5</v>
      </c>
      <c r="Q119" s="1">
        <v>-12</v>
      </c>
      <c r="R119" s="29">
        <f t="shared" si="2"/>
        <v>0.5</v>
      </c>
      <c r="S119" s="2"/>
      <c r="T119" s="2"/>
      <c r="U119" s="2"/>
      <c r="V119" s="1" t="s">
        <v>278</v>
      </c>
      <c r="W119" s="3">
        <v>86</v>
      </c>
      <c r="X119" s="1">
        <v>21</v>
      </c>
      <c r="Y119" s="4">
        <v>0.25757574999999999</v>
      </c>
      <c r="Z119" s="3">
        <v>20</v>
      </c>
      <c r="AA119" s="3">
        <v>4</v>
      </c>
      <c r="AB119" s="3">
        <v>30</v>
      </c>
      <c r="AC119" s="3">
        <v>284</v>
      </c>
      <c r="AD119" s="3">
        <v>14</v>
      </c>
      <c r="AE119" s="3">
        <v>62</v>
      </c>
      <c r="AF119" s="3">
        <v>16</v>
      </c>
      <c r="AG119" s="3">
        <v>1</v>
      </c>
      <c r="AH119" s="3">
        <v>0</v>
      </c>
      <c r="AI119" s="29">
        <f t="shared" si="3"/>
        <v>-6.4482249999999991E-2</v>
      </c>
      <c r="AL119" s="1">
        <v>-0.73999990000000004</v>
      </c>
      <c r="AM119" s="1">
        <v>1.7365633</v>
      </c>
      <c r="AN119" s="5">
        <v>-0.15</v>
      </c>
      <c r="AO119" s="5">
        <v>2.1035499999999999E-2</v>
      </c>
    </row>
    <row r="120" spans="1:41">
      <c r="A120" s="1" t="s">
        <v>857</v>
      </c>
      <c r="B120" s="1">
        <v>2019</v>
      </c>
      <c r="C120" s="20">
        <v>585000</v>
      </c>
      <c r="D120" s="17">
        <v>3150000</v>
      </c>
      <c r="E120" s="1">
        <v>3.0470000000000002</v>
      </c>
      <c r="F120" s="1">
        <v>445</v>
      </c>
      <c r="G120" s="1">
        <v>48</v>
      </c>
      <c r="H120" s="1">
        <v>0.24524715999999999</v>
      </c>
      <c r="I120" s="1">
        <v>207</v>
      </c>
      <c r="J120" s="1">
        <v>40</v>
      </c>
      <c r="K120" s="1">
        <v>192</v>
      </c>
      <c r="L120" s="1">
        <v>1774</v>
      </c>
      <c r="M120" s="1">
        <v>167</v>
      </c>
      <c r="N120" s="1">
        <v>400</v>
      </c>
      <c r="O120" s="1">
        <v>81</v>
      </c>
      <c r="P120" s="1">
        <v>26</v>
      </c>
      <c r="Q120" s="1">
        <v>8</v>
      </c>
      <c r="R120" s="29">
        <f t="shared" si="2"/>
        <v>0.7</v>
      </c>
      <c r="S120" s="2" t="s">
        <v>83</v>
      </c>
      <c r="T120" s="1" t="s">
        <v>858</v>
      </c>
      <c r="U120" s="2"/>
      <c r="V120" s="2"/>
      <c r="W120" s="3">
        <v>127</v>
      </c>
      <c r="X120" s="1">
        <v>33</v>
      </c>
      <c r="Y120" s="4">
        <v>0.25051760000000001</v>
      </c>
      <c r="Z120" s="3">
        <v>77</v>
      </c>
      <c r="AA120" s="3">
        <v>17</v>
      </c>
      <c r="AB120" s="3">
        <v>65</v>
      </c>
      <c r="AC120" s="3">
        <v>545</v>
      </c>
      <c r="AD120" s="3">
        <v>51</v>
      </c>
      <c r="AE120" s="3">
        <v>124</v>
      </c>
      <c r="AF120" s="3">
        <v>26</v>
      </c>
      <c r="AG120" s="3">
        <v>10</v>
      </c>
      <c r="AH120" s="3">
        <v>2</v>
      </c>
      <c r="AI120" s="29">
        <f t="shared" si="3"/>
        <v>-0.42291549000000001</v>
      </c>
      <c r="AL120" s="1">
        <v>0.49999997000000002</v>
      </c>
      <c r="AM120" s="1">
        <v>0.94392900000000002</v>
      </c>
      <c r="AN120" s="5">
        <v>-0.5</v>
      </c>
      <c r="AO120" s="5">
        <v>-0.34583098000000001</v>
      </c>
    </row>
    <row r="121" spans="1:41">
      <c r="A121" s="1" t="s">
        <v>267</v>
      </c>
      <c r="B121" s="1">
        <v>2011</v>
      </c>
      <c r="C121" s="20">
        <v>425000</v>
      </c>
      <c r="D121" s="17">
        <v>1100000</v>
      </c>
      <c r="E121" s="1">
        <v>3.0569999999999999</v>
      </c>
      <c r="F121" s="1">
        <v>438</v>
      </c>
      <c r="G121" s="1">
        <v>70</v>
      </c>
      <c r="H121" s="1">
        <v>0.25238096999999998</v>
      </c>
      <c r="I121" s="1">
        <v>212</v>
      </c>
      <c r="J121" s="1">
        <v>26</v>
      </c>
      <c r="K121" s="1">
        <v>157</v>
      </c>
      <c r="L121" s="1">
        <v>1765</v>
      </c>
      <c r="M121" s="1">
        <v>250</v>
      </c>
      <c r="N121" s="1">
        <v>284</v>
      </c>
      <c r="O121" s="1">
        <v>84</v>
      </c>
      <c r="P121" s="1">
        <v>12</v>
      </c>
      <c r="Q121" s="1">
        <v>33</v>
      </c>
      <c r="R121" s="29">
        <f t="shared" si="2"/>
        <v>3.5</v>
      </c>
      <c r="S121" s="2" t="s">
        <v>212</v>
      </c>
      <c r="T121" s="1" t="s">
        <v>268</v>
      </c>
      <c r="U121" s="2"/>
      <c r="V121" s="2"/>
      <c r="W121" s="3">
        <v>67</v>
      </c>
      <c r="X121" s="1">
        <v>27</v>
      </c>
      <c r="Y121" s="4">
        <v>0.21186441</v>
      </c>
      <c r="Z121" s="3">
        <v>27</v>
      </c>
      <c r="AA121" s="3">
        <v>0</v>
      </c>
      <c r="AB121" s="3">
        <v>21</v>
      </c>
      <c r="AC121" s="3">
        <v>280</v>
      </c>
      <c r="AD121" s="3">
        <v>39</v>
      </c>
      <c r="AE121" s="3">
        <v>47</v>
      </c>
      <c r="AF121" s="3">
        <v>13</v>
      </c>
      <c r="AG121" s="3">
        <v>2</v>
      </c>
      <c r="AH121" s="3">
        <v>4</v>
      </c>
      <c r="AI121" s="29">
        <f t="shared" si="3"/>
        <v>0.28050249999999999</v>
      </c>
      <c r="AL121" s="1">
        <v>3.36</v>
      </c>
      <c r="AM121" s="1">
        <v>3.7236883999999999</v>
      </c>
      <c r="AN121" s="5">
        <v>0.31</v>
      </c>
      <c r="AO121" s="5">
        <v>0.25100499999999998</v>
      </c>
    </row>
    <row r="122" spans="1:41">
      <c r="A122" s="1" t="s">
        <v>53</v>
      </c>
      <c r="B122" s="1">
        <v>2012</v>
      </c>
      <c r="C122" s="20">
        <v>506500</v>
      </c>
      <c r="D122" s="17">
        <v>510000</v>
      </c>
      <c r="E122" s="1">
        <v>3.0790000000000002</v>
      </c>
      <c r="F122" s="1">
        <v>306</v>
      </c>
      <c r="G122" s="1">
        <v>43</v>
      </c>
      <c r="H122" s="1">
        <v>0.24613220999999999</v>
      </c>
      <c r="I122" s="1">
        <v>98</v>
      </c>
      <c r="J122" s="1">
        <v>19</v>
      </c>
      <c r="K122" s="1">
        <v>78</v>
      </c>
      <c r="L122" s="1">
        <v>797</v>
      </c>
      <c r="M122" s="1">
        <v>64</v>
      </c>
      <c r="N122" s="1">
        <v>177</v>
      </c>
      <c r="O122" s="1">
        <v>38</v>
      </c>
      <c r="P122" s="1">
        <v>14</v>
      </c>
      <c r="Q122" s="1">
        <v>4</v>
      </c>
      <c r="R122" s="29">
        <f t="shared" si="2"/>
        <v>1.1000000000000001</v>
      </c>
      <c r="S122" s="2"/>
      <c r="T122" s="2"/>
      <c r="U122" s="2"/>
      <c r="V122" s="2"/>
      <c r="W122" s="3">
        <v>42</v>
      </c>
      <c r="X122" s="1">
        <v>24</v>
      </c>
      <c r="Y122" s="4">
        <v>0.20454544999999999</v>
      </c>
      <c r="Z122" s="3">
        <v>17</v>
      </c>
      <c r="AA122" s="3">
        <v>2</v>
      </c>
      <c r="AB122" s="3">
        <v>9</v>
      </c>
      <c r="AC122" s="3">
        <v>103</v>
      </c>
      <c r="AD122" s="3">
        <v>12</v>
      </c>
      <c r="AE122" s="3">
        <v>19</v>
      </c>
      <c r="AF122" s="3">
        <v>7</v>
      </c>
      <c r="AG122" s="3">
        <v>1</v>
      </c>
      <c r="AH122" s="3">
        <v>3</v>
      </c>
      <c r="AI122" s="29">
        <f t="shared" si="3"/>
        <v>0.13700599999999996</v>
      </c>
      <c r="AL122" s="1">
        <v>0.38999992999999999</v>
      </c>
      <c r="AM122" s="1">
        <v>1.8788530000000001</v>
      </c>
      <c r="AN122" s="5">
        <v>-0.67</v>
      </c>
      <c r="AO122" s="5">
        <v>0.94401199999999996</v>
      </c>
    </row>
    <row r="123" spans="1:41">
      <c r="A123" s="1" t="s">
        <v>68</v>
      </c>
      <c r="B123" s="1">
        <v>2013</v>
      </c>
      <c r="C123" s="20">
        <v>562000</v>
      </c>
      <c r="D123" s="17">
        <v>2300000</v>
      </c>
      <c r="E123" s="1">
        <v>3.0529999999999999</v>
      </c>
      <c r="F123" s="1">
        <v>470</v>
      </c>
      <c r="G123" s="1">
        <v>30</v>
      </c>
      <c r="H123" s="1">
        <v>0.24622812999999999</v>
      </c>
      <c r="I123" s="1">
        <v>200</v>
      </c>
      <c r="J123" s="1">
        <v>16</v>
      </c>
      <c r="K123" s="1">
        <v>130</v>
      </c>
      <c r="L123" s="1">
        <v>1799</v>
      </c>
      <c r="M123" s="1">
        <v>97</v>
      </c>
      <c r="N123" s="1">
        <v>201</v>
      </c>
      <c r="O123" s="1">
        <v>78</v>
      </c>
      <c r="P123" s="1">
        <v>19</v>
      </c>
      <c r="Q123" s="1">
        <v>42</v>
      </c>
      <c r="R123" s="29">
        <f t="shared" si="2"/>
        <v>0.5</v>
      </c>
      <c r="S123" s="2" t="s">
        <v>69</v>
      </c>
      <c r="T123" s="1" t="s">
        <v>70</v>
      </c>
      <c r="U123" s="1" t="s">
        <v>58</v>
      </c>
      <c r="V123" s="2"/>
      <c r="W123" s="3">
        <v>141</v>
      </c>
      <c r="X123" s="1">
        <v>15</v>
      </c>
      <c r="Y123" s="4">
        <v>0.20758483</v>
      </c>
      <c r="Z123" s="3">
        <v>49</v>
      </c>
      <c r="AA123" s="3">
        <v>7</v>
      </c>
      <c r="AB123" s="3">
        <v>41</v>
      </c>
      <c r="AC123" s="3">
        <v>555</v>
      </c>
      <c r="AD123" s="3">
        <v>36</v>
      </c>
      <c r="AE123" s="3">
        <v>64</v>
      </c>
      <c r="AF123" s="3">
        <v>25</v>
      </c>
      <c r="AG123" s="3">
        <v>4</v>
      </c>
      <c r="AH123" s="3">
        <v>4</v>
      </c>
      <c r="AI123" s="29">
        <f t="shared" si="3"/>
        <v>0.96031250000000001</v>
      </c>
      <c r="AL123" s="1">
        <v>0.83000004000000005</v>
      </c>
      <c r="AM123" s="1">
        <v>0.25696495000000003</v>
      </c>
      <c r="AN123" s="5">
        <v>1.08</v>
      </c>
      <c r="AO123" s="5">
        <v>0.84062499999999996</v>
      </c>
    </row>
    <row r="124" spans="1:41">
      <c r="A124" s="1" t="s">
        <v>722</v>
      </c>
      <c r="B124" s="1">
        <v>2019</v>
      </c>
      <c r="C124" s="20">
        <v>585000</v>
      </c>
      <c r="D124" s="17">
        <v>2475000</v>
      </c>
      <c r="E124" s="1">
        <v>2.1619999999999999</v>
      </c>
      <c r="F124" s="1">
        <v>240</v>
      </c>
      <c r="G124" s="1">
        <v>233</v>
      </c>
      <c r="H124" s="1">
        <v>0.29704142</v>
      </c>
      <c r="I124" s="1">
        <v>140</v>
      </c>
      <c r="J124" s="1">
        <v>38</v>
      </c>
      <c r="K124" s="1">
        <v>133</v>
      </c>
      <c r="L124" s="1">
        <v>921</v>
      </c>
      <c r="M124" s="1">
        <v>62</v>
      </c>
      <c r="N124" s="1">
        <v>237</v>
      </c>
      <c r="O124" s="1">
        <v>51</v>
      </c>
      <c r="P124" s="1">
        <v>14</v>
      </c>
      <c r="Q124" s="1">
        <v>-13</v>
      </c>
      <c r="R124" s="29">
        <f t="shared" si="2"/>
        <v>2.2999999999999998</v>
      </c>
      <c r="S124" s="2" t="s">
        <v>723</v>
      </c>
      <c r="T124" s="2"/>
      <c r="U124" s="2"/>
      <c r="V124" s="2"/>
      <c r="W124" s="3">
        <v>100</v>
      </c>
      <c r="X124" s="1">
        <v>68</v>
      </c>
      <c r="Y124" s="4">
        <v>0.30213904000000003</v>
      </c>
      <c r="Z124" s="3">
        <v>67</v>
      </c>
      <c r="AA124" s="3">
        <v>15</v>
      </c>
      <c r="AB124" s="3">
        <v>61</v>
      </c>
      <c r="AC124" s="3">
        <v>413</v>
      </c>
      <c r="AD124" s="3">
        <v>28</v>
      </c>
      <c r="AE124" s="3">
        <v>110</v>
      </c>
      <c r="AF124" s="3">
        <v>28</v>
      </c>
      <c r="AG124" s="3">
        <v>4</v>
      </c>
      <c r="AH124" s="3">
        <v>-11</v>
      </c>
      <c r="AI124" s="29">
        <f t="shared" si="3"/>
        <v>1.4241199999999998</v>
      </c>
      <c r="AL124" s="1">
        <v>2.65</v>
      </c>
      <c r="AM124" s="1">
        <v>2.0391349999999999</v>
      </c>
      <c r="AN124" s="5">
        <v>1.46</v>
      </c>
      <c r="AO124" s="5">
        <v>1.3882399999999999</v>
      </c>
    </row>
    <row r="125" spans="1:41">
      <c r="A125" s="1" t="s">
        <v>429</v>
      </c>
      <c r="B125" s="1">
        <v>2012</v>
      </c>
      <c r="C125" s="20">
        <v>518000</v>
      </c>
      <c r="D125" s="17">
        <v>3150000</v>
      </c>
      <c r="E125" s="1">
        <v>3.028</v>
      </c>
      <c r="F125" s="1">
        <v>328</v>
      </c>
      <c r="G125" s="1">
        <v>154</v>
      </c>
      <c r="H125" s="1">
        <v>0.29592760000000001</v>
      </c>
      <c r="I125" s="1">
        <v>142</v>
      </c>
      <c r="J125" s="1">
        <v>35</v>
      </c>
      <c r="K125" s="1">
        <v>177</v>
      </c>
      <c r="L125" s="1">
        <v>1234</v>
      </c>
      <c r="M125" s="1">
        <v>104</v>
      </c>
      <c r="N125" s="1">
        <v>263</v>
      </c>
      <c r="O125" s="1">
        <v>55</v>
      </c>
      <c r="P125" s="1">
        <v>5</v>
      </c>
      <c r="Q125" s="1">
        <v>-4</v>
      </c>
      <c r="R125" s="29">
        <f t="shared" si="2"/>
        <v>3.8</v>
      </c>
      <c r="S125" s="2" t="s">
        <v>104</v>
      </c>
      <c r="T125" s="1" t="s">
        <v>430</v>
      </c>
      <c r="U125" s="2"/>
      <c r="V125" s="2"/>
      <c r="W125" s="3">
        <v>144</v>
      </c>
      <c r="X125" s="1">
        <v>0</v>
      </c>
      <c r="Y125" s="4">
        <v>0.29341316000000001</v>
      </c>
      <c r="Z125" s="3">
        <v>70</v>
      </c>
      <c r="AA125" s="3">
        <v>20</v>
      </c>
      <c r="AB125" s="3">
        <v>79</v>
      </c>
      <c r="AC125" s="3">
        <v>567</v>
      </c>
      <c r="AD125" s="3">
        <v>57</v>
      </c>
      <c r="AE125" s="3">
        <v>122</v>
      </c>
      <c r="AF125" s="3">
        <v>25</v>
      </c>
      <c r="AG125" s="3">
        <v>3</v>
      </c>
      <c r="AH125" s="3">
        <v>2</v>
      </c>
      <c r="AI125" s="29">
        <f t="shared" si="3"/>
        <v>0.893405</v>
      </c>
      <c r="AL125" s="1">
        <v>3.28</v>
      </c>
      <c r="AM125" s="1">
        <v>4.3747125000000002</v>
      </c>
      <c r="AN125" s="5">
        <v>0.4</v>
      </c>
      <c r="AO125" s="5">
        <v>1.3868100000000001</v>
      </c>
    </row>
    <row r="126" spans="1:41">
      <c r="A126" s="33" t="s">
        <v>317</v>
      </c>
      <c r="B126" s="1">
        <v>2015</v>
      </c>
      <c r="C126" s="20">
        <v>515000</v>
      </c>
      <c r="D126" s="17">
        <v>612500</v>
      </c>
      <c r="E126" s="1">
        <v>2.149</v>
      </c>
      <c r="F126" s="1">
        <v>312</v>
      </c>
      <c r="G126" s="1">
        <v>8</v>
      </c>
      <c r="H126" s="1">
        <v>0.25513195999999999</v>
      </c>
      <c r="I126" s="1">
        <v>89</v>
      </c>
      <c r="J126" s="1">
        <v>13</v>
      </c>
      <c r="K126" s="1">
        <v>63</v>
      </c>
      <c r="L126" s="1">
        <v>741</v>
      </c>
      <c r="M126" s="1">
        <v>34</v>
      </c>
      <c r="N126" s="1">
        <v>130</v>
      </c>
      <c r="O126" s="1">
        <v>26</v>
      </c>
      <c r="P126" s="1">
        <v>16</v>
      </c>
      <c r="Q126" s="1">
        <v>27</v>
      </c>
      <c r="R126" s="29">
        <f t="shared" si="2"/>
        <v>15.1</v>
      </c>
      <c r="S126" s="2"/>
      <c r="T126" s="2"/>
      <c r="U126" s="1" t="s">
        <v>318</v>
      </c>
      <c r="V126" s="2"/>
      <c r="W126" s="3">
        <v>84</v>
      </c>
      <c r="X126" s="1">
        <v>8</v>
      </c>
      <c r="Y126" s="4">
        <v>0.20149253</v>
      </c>
      <c r="Z126" s="3">
        <v>14</v>
      </c>
      <c r="AA126" s="3">
        <v>4</v>
      </c>
      <c r="AB126" s="3">
        <v>12</v>
      </c>
      <c r="AC126" s="3">
        <v>144</v>
      </c>
      <c r="AD126" s="3">
        <v>5</v>
      </c>
      <c r="AE126" s="3">
        <v>36</v>
      </c>
      <c r="AF126" s="3">
        <v>1</v>
      </c>
      <c r="AG126" s="3">
        <v>2</v>
      </c>
      <c r="AH126" s="3">
        <v>5</v>
      </c>
      <c r="AI126" s="29">
        <f t="shared" si="3"/>
        <v>4.9534050000000001</v>
      </c>
      <c r="AL126" s="1">
        <v>7.71</v>
      </c>
      <c r="AM126" s="1">
        <v>22.467300000000002</v>
      </c>
      <c r="AN126" s="5">
        <v>2.86</v>
      </c>
      <c r="AO126" s="5">
        <v>7.0468099999999998</v>
      </c>
    </row>
    <row r="127" spans="1:41">
      <c r="A127" s="1" t="s">
        <v>59</v>
      </c>
      <c r="B127" s="1">
        <v>2017</v>
      </c>
      <c r="C127" s="20">
        <v>572200</v>
      </c>
      <c r="D127" s="17">
        <v>3300000</v>
      </c>
      <c r="E127" s="1">
        <v>3.12</v>
      </c>
      <c r="F127" s="1">
        <v>425</v>
      </c>
      <c r="G127" s="1">
        <v>130</v>
      </c>
      <c r="H127" s="1">
        <v>0.2925353</v>
      </c>
      <c r="I127" s="1">
        <v>206</v>
      </c>
      <c r="J127" s="1">
        <v>43</v>
      </c>
      <c r="K127" s="1">
        <v>186</v>
      </c>
      <c r="L127" s="1">
        <v>1625</v>
      </c>
      <c r="M127" s="1">
        <v>111</v>
      </c>
      <c r="N127" s="1">
        <v>303</v>
      </c>
      <c r="O127" s="1">
        <v>78</v>
      </c>
      <c r="P127" s="1">
        <v>25</v>
      </c>
      <c r="Q127" s="1">
        <v>1</v>
      </c>
      <c r="R127" s="29">
        <f t="shared" si="2"/>
        <v>-2.1</v>
      </c>
      <c r="S127" s="2" t="s">
        <v>60</v>
      </c>
      <c r="T127" s="2"/>
      <c r="U127" s="1" t="s">
        <v>61</v>
      </c>
      <c r="V127" s="2"/>
      <c r="W127" s="3">
        <v>140</v>
      </c>
      <c r="X127" s="1">
        <v>0</v>
      </c>
      <c r="Y127" s="4">
        <v>0.29333332000000001</v>
      </c>
      <c r="Z127" s="3">
        <v>82</v>
      </c>
      <c r="AA127" s="3">
        <v>14</v>
      </c>
      <c r="AB127" s="3">
        <v>57</v>
      </c>
      <c r="AC127" s="3">
        <v>577</v>
      </c>
      <c r="AD127" s="3">
        <v>43</v>
      </c>
      <c r="AE127" s="3">
        <v>94</v>
      </c>
      <c r="AF127" s="3">
        <v>31</v>
      </c>
      <c r="AG127" s="3">
        <v>8</v>
      </c>
      <c r="AH127" s="3">
        <v>3</v>
      </c>
      <c r="AI127" s="29">
        <f t="shared" si="3"/>
        <v>-0.68016555000000001</v>
      </c>
      <c r="AL127" s="1">
        <v>-2.52</v>
      </c>
      <c r="AM127" s="1">
        <v>-1.6284430999999999</v>
      </c>
      <c r="AN127" s="5">
        <v>-0.76</v>
      </c>
      <c r="AO127" s="5">
        <v>-0.60033110000000001</v>
      </c>
    </row>
    <row r="128" spans="1:41">
      <c r="A128" s="16" t="s">
        <v>148</v>
      </c>
      <c r="B128" s="1">
        <v>2013</v>
      </c>
      <c r="C128" s="20">
        <v>2800000</v>
      </c>
      <c r="D128" s="17">
        <v>2800000</v>
      </c>
      <c r="E128" s="1">
        <v>2.1230000000000002</v>
      </c>
      <c r="F128" s="1">
        <v>338</v>
      </c>
      <c r="G128" s="1">
        <v>27</v>
      </c>
      <c r="H128" s="1">
        <v>0.26388889999999998</v>
      </c>
      <c r="I128" s="1">
        <v>135</v>
      </c>
      <c r="J128" s="1">
        <v>45</v>
      </c>
      <c r="K128" s="1">
        <v>153</v>
      </c>
      <c r="L128" s="1">
        <v>1235</v>
      </c>
      <c r="M128" s="1">
        <v>63</v>
      </c>
      <c r="N128" s="1">
        <v>266</v>
      </c>
      <c r="O128" s="1">
        <v>51</v>
      </c>
      <c r="P128" s="1">
        <v>2</v>
      </c>
      <c r="Q128" s="1">
        <v>-7</v>
      </c>
      <c r="R128" s="29">
        <f t="shared" si="2"/>
        <v>1.1000000000000001</v>
      </c>
      <c r="S128" s="2"/>
      <c r="T128" s="1" t="s">
        <v>149</v>
      </c>
      <c r="U128" s="2"/>
      <c r="V128" s="2"/>
      <c r="W128" s="3">
        <v>124</v>
      </c>
      <c r="X128" s="1">
        <v>21</v>
      </c>
      <c r="Y128" s="4">
        <v>0.26530611999999998</v>
      </c>
      <c r="Z128" s="3">
        <v>43</v>
      </c>
      <c r="AA128" s="3">
        <v>14</v>
      </c>
      <c r="AB128" s="3">
        <v>56</v>
      </c>
      <c r="AC128" s="3">
        <v>473</v>
      </c>
      <c r="AD128" s="3">
        <v>24</v>
      </c>
      <c r="AE128" s="3">
        <v>98</v>
      </c>
      <c r="AF128" s="3">
        <v>23</v>
      </c>
      <c r="AG128" s="3">
        <v>0</v>
      </c>
      <c r="AH128" s="3">
        <v>-2</v>
      </c>
      <c r="AI128" s="29">
        <f t="shared" si="3"/>
        <v>0.19605855</v>
      </c>
      <c r="AL128" s="1">
        <v>1.33</v>
      </c>
      <c r="AM128" s="1">
        <v>0.82035780000000003</v>
      </c>
      <c r="AN128" s="5">
        <v>0.33</v>
      </c>
      <c r="AO128" s="5">
        <v>6.2117100000000001E-2</v>
      </c>
    </row>
    <row r="129" spans="1:41">
      <c r="A129" s="1" t="s">
        <v>364</v>
      </c>
      <c r="B129" s="1">
        <v>2014</v>
      </c>
      <c r="C129" s="20">
        <v>515000</v>
      </c>
      <c r="D129" s="17">
        <v>2525000</v>
      </c>
      <c r="E129" s="1">
        <v>2.1539999999999999</v>
      </c>
      <c r="F129" s="1">
        <v>329</v>
      </c>
      <c r="G129" s="1">
        <v>90</v>
      </c>
      <c r="H129" s="1">
        <v>0.27235773000000002</v>
      </c>
      <c r="I129" s="1">
        <v>173</v>
      </c>
      <c r="J129" s="1">
        <v>4</v>
      </c>
      <c r="K129" s="1">
        <v>68</v>
      </c>
      <c r="L129" s="1">
        <v>1319</v>
      </c>
      <c r="M129" s="1">
        <v>68</v>
      </c>
      <c r="N129" s="1">
        <v>217</v>
      </c>
      <c r="O129" s="1">
        <v>43</v>
      </c>
      <c r="P129" s="1">
        <v>130</v>
      </c>
      <c r="Q129" s="1">
        <v>-17</v>
      </c>
      <c r="R129" s="29">
        <f t="shared" si="2"/>
        <v>4.2</v>
      </c>
      <c r="S129" s="2" t="s">
        <v>365</v>
      </c>
      <c r="T129" s="2"/>
      <c r="U129" s="2"/>
      <c r="V129" s="2"/>
      <c r="W129" s="3">
        <v>148</v>
      </c>
      <c r="X129" s="1">
        <v>0</v>
      </c>
      <c r="Y129" s="4">
        <v>0.28899837</v>
      </c>
      <c r="Z129" s="3">
        <v>92</v>
      </c>
      <c r="AA129" s="3">
        <v>2</v>
      </c>
      <c r="AB129" s="3">
        <v>34</v>
      </c>
      <c r="AC129" s="3">
        <v>650</v>
      </c>
      <c r="AD129" s="3">
        <v>31</v>
      </c>
      <c r="AE129" s="3">
        <v>107</v>
      </c>
      <c r="AF129" s="3">
        <v>24</v>
      </c>
      <c r="AG129" s="3">
        <v>64</v>
      </c>
      <c r="AH129" s="3">
        <v>3</v>
      </c>
      <c r="AI129" s="29">
        <f t="shared" si="3"/>
        <v>4.0284849999999999</v>
      </c>
      <c r="AL129" s="1">
        <v>5.14</v>
      </c>
      <c r="AM129" s="1">
        <v>3.262057</v>
      </c>
      <c r="AN129" s="5">
        <v>4.18</v>
      </c>
      <c r="AO129" s="5">
        <v>3.87697</v>
      </c>
    </row>
    <row r="130" spans="1:41">
      <c r="A130" s="1" t="s">
        <v>553</v>
      </c>
      <c r="B130" s="1">
        <v>2018</v>
      </c>
      <c r="C130" s="20">
        <v>561500</v>
      </c>
      <c r="D130" s="17">
        <v>1400000</v>
      </c>
      <c r="E130" s="1">
        <v>3.1160000000000001</v>
      </c>
      <c r="F130" s="1">
        <v>421</v>
      </c>
      <c r="G130" s="1">
        <v>66</v>
      </c>
      <c r="H130" s="1">
        <v>0.24449505999999999</v>
      </c>
      <c r="I130" s="1">
        <v>246</v>
      </c>
      <c r="J130" s="1">
        <v>14</v>
      </c>
      <c r="K130" s="1">
        <v>94</v>
      </c>
      <c r="L130" s="1">
        <v>1528</v>
      </c>
      <c r="M130" s="1">
        <v>155</v>
      </c>
      <c r="N130" s="1">
        <v>347</v>
      </c>
      <c r="O130" s="1">
        <v>58</v>
      </c>
      <c r="P130" s="1">
        <v>82</v>
      </c>
      <c r="Q130" s="1">
        <v>3</v>
      </c>
      <c r="R130" s="29">
        <f t="shared" ref="R130:R193" si="4">ROUND(AVERAGE(AL130,AM130),1)</f>
        <v>0.1</v>
      </c>
      <c r="S130" s="2" t="s">
        <v>554</v>
      </c>
      <c r="T130" s="2"/>
      <c r="U130" s="2"/>
      <c r="V130" s="1" t="s">
        <v>58</v>
      </c>
      <c r="W130" s="3">
        <v>106</v>
      </c>
      <c r="X130" s="1">
        <v>46</v>
      </c>
      <c r="Y130" s="4">
        <v>0.21556886</v>
      </c>
      <c r="Z130" s="3">
        <v>52</v>
      </c>
      <c r="AA130" s="3">
        <v>2</v>
      </c>
      <c r="AB130" s="3">
        <v>22</v>
      </c>
      <c r="AC130" s="3">
        <v>393</v>
      </c>
      <c r="AD130" s="3">
        <v>43</v>
      </c>
      <c r="AE130" s="3">
        <v>83</v>
      </c>
      <c r="AF130" s="3">
        <v>14</v>
      </c>
      <c r="AG130" s="3">
        <v>20</v>
      </c>
      <c r="AH130" s="3">
        <v>9</v>
      </c>
      <c r="AI130" s="29">
        <f t="shared" ref="AI130:AI193" si="5">AVERAGE(AN130,AO130)</f>
        <v>0.86923399999999995</v>
      </c>
      <c r="AL130" s="1">
        <v>0.26999997999999997</v>
      </c>
      <c r="AM130" s="1">
        <v>-7.5961053000000002E-3</v>
      </c>
      <c r="AN130" s="5">
        <v>0.94</v>
      </c>
      <c r="AO130" s="5">
        <v>0.79846799999999996</v>
      </c>
    </row>
    <row r="131" spans="1:41">
      <c r="A131" s="16" t="s">
        <v>368</v>
      </c>
      <c r="B131" s="1">
        <v>2011</v>
      </c>
      <c r="C131" s="20">
        <v>1000000</v>
      </c>
      <c r="D131" s="17">
        <v>3000000</v>
      </c>
      <c r="E131" s="1">
        <v>3.1110000000000002</v>
      </c>
      <c r="F131" s="1">
        <v>461</v>
      </c>
      <c r="G131" s="1">
        <v>107</v>
      </c>
      <c r="H131" s="1">
        <v>0.28454843000000002</v>
      </c>
      <c r="I131" s="1">
        <v>289</v>
      </c>
      <c r="J131" s="1">
        <v>19</v>
      </c>
      <c r="K131" s="1">
        <v>189</v>
      </c>
      <c r="L131" s="1">
        <v>2103</v>
      </c>
      <c r="M131" s="1">
        <v>207</v>
      </c>
      <c r="N131" s="1">
        <v>259</v>
      </c>
      <c r="O131" s="1">
        <v>67</v>
      </c>
      <c r="P131" s="1">
        <v>73</v>
      </c>
      <c r="Q131" s="1">
        <v>23</v>
      </c>
      <c r="R131" s="29">
        <f t="shared" si="4"/>
        <v>0.7</v>
      </c>
      <c r="S131" s="2" t="s">
        <v>75</v>
      </c>
      <c r="T131" s="1" t="s">
        <v>369</v>
      </c>
      <c r="U131" s="1" t="s">
        <v>370</v>
      </c>
      <c r="V131" s="1" t="s">
        <v>371</v>
      </c>
      <c r="W131" s="3">
        <v>70</v>
      </c>
      <c r="X131" s="1">
        <v>92</v>
      </c>
      <c r="Y131" s="4">
        <v>0.26408451999999999</v>
      </c>
      <c r="Z131" s="3">
        <v>37</v>
      </c>
      <c r="AA131" s="3">
        <v>2</v>
      </c>
      <c r="AB131" s="3">
        <v>16</v>
      </c>
      <c r="AC131" s="3">
        <v>311</v>
      </c>
      <c r="AD131" s="3">
        <v>27</v>
      </c>
      <c r="AE131" s="3">
        <v>36</v>
      </c>
      <c r="AF131" s="3">
        <v>11</v>
      </c>
      <c r="AG131" s="3">
        <v>6</v>
      </c>
      <c r="AH131" s="3">
        <v>9</v>
      </c>
      <c r="AI131" s="29">
        <f t="shared" si="5"/>
        <v>0.92401849999999996</v>
      </c>
      <c r="AL131" s="1">
        <v>1.3199999</v>
      </c>
      <c r="AM131" s="1">
        <v>6.8794824000000004E-2</v>
      </c>
      <c r="AN131" s="5">
        <v>1.1299999999999999</v>
      </c>
      <c r="AO131" s="5">
        <v>0.71803700000000004</v>
      </c>
    </row>
    <row r="132" spans="1:41">
      <c r="A132" s="1" t="s">
        <v>513</v>
      </c>
      <c r="B132" s="1">
        <v>2016</v>
      </c>
      <c r="C132" s="20">
        <v>522500</v>
      </c>
      <c r="D132" s="17">
        <v>1700000</v>
      </c>
      <c r="E132" s="1">
        <v>2.1509999999999998</v>
      </c>
      <c r="F132" s="1">
        <v>324</v>
      </c>
      <c r="G132" s="1">
        <v>70</v>
      </c>
      <c r="H132" s="1">
        <v>0.25051335000000002</v>
      </c>
      <c r="I132" s="1">
        <v>140</v>
      </c>
      <c r="J132" s="1">
        <v>31</v>
      </c>
      <c r="K132" s="1">
        <v>106</v>
      </c>
      <c r="L132" s="1">
        <v>1117</v>
      </c>
      <c r="M132" s="1">
        <v>79</v>
      </c>
      <c r="N132" s="1">
        <v>243</v>
      </c>
      <c r="O132" s="1">
        <v>50</v>
      </c>
      <c r="P132" s="1">
        <v>3</v>
      </c>
      <c r="Q132" s="1">
        <v>-20</v>
      </c>
      <c r="R132" s="29">
        <f t="shared" si="4"/>
        <v>2.5</v>
      </c>
      <c r="S132" s="2"/>
      <c r="T132" s="2"/>
      <c r="U132" s="2"/>
      <c r="V132" s="2"/>
      <c r="W132" s="3">
        <v>128</v>
      </c>
      <c r="X132" s="1">
        <v>15</v>
      </c>
      <c r="Y132" s="4">
        <v>0.27920228000000002</v>
      </c>
      <c r="Z132" s="3">
        <v>39</v>
      </c>
      <c r="AA132" s="3">
        <v>7</v>
      </c>
      <c r="AB132" s="3">
        <v>42</v>
      </c>
      <c r="AC132" s="3">
        <v>412</v>
      </c>
      <c r="AD132" s="3">
        <v>32</v>
      </c>
      <c r="AE132" s="3">
        <v>84</v>
      </c>
      <c r="AF132" s="3">
        <v>20</v>
      </c>
      <c r="AG132" s="3">
        <v>1</v>
      </c>
      <c r="AH132" s="3">
        <v>0</v>
      </c>
      <c r="AI132" s="29">
        <f t="shared" si="5"/>
        <v>9.5478499999999994E-2</v>
      </c>
      <c r="AL132" s="1">
        <v>1.64</v>
      </c>
      <c r="AM132" s="1">
        <v>3.4577040000000001</v>
      </c>
      <c r="AN132" s="5">
        <v>-0.11</v>
      </c>
      <c r="AO132" s="5">
        <v>0.30095699999999997</v>
      </c>
    </row>
    <row r="133" spans="1:41">
      <c r="A133" s="1" t="s">
        <v>299</v>
      </c>
      <c r="B133" s="1">
        <v>2015</v>
      </c>
      <c r="C133" s="20">
        <v>545000</v>
      </c>
      <c r="D133" s="17">
        <v>2925000</v>
      </c>
      <c r="E133" s="1">
        <v>3.1019999999999999</v>
      </c>
      <c r="F133" s="1">
        <v>432</v>
      </c>
      <c r="G133" s="1">
        <v>15</v>
      </c>
      <c r="H133" s="1">
        <v>0.24763292000000001</v>
      </c>
      <c r="I133" s="1">
        <v>171</v>
      </c>
      <c r="J133" s="1">
        <v>40</v>
      </c>
      <c r="K133" s="1">
        <v>181</v>
      </c>
      <c r="L133" s="1">
        <v>1539</v>
      </c>
      <c r="M133" s="1">
        <v>147</v>
      </c>
      <c r="N133" s="1">
        <v>354</v>
      </c>
      <c r="O133" s="1">
        <v>76</v>
      </c>
      <c r="P133" s="1">
        <v>16</v>
      </c>
      <c r="Q133" s="1">
        <v>6</v>
      </c>
      <c r="R133" s="29">
        <f t="shared" si="4"/>
        <v>0.8</v>
      </c>
      <c r="S133" s="2" t="s">
        <v>300</v>
      </c>
      <c r="T133" s="1" t="s">
        <v>104</v>
      </c>
      <c r="U133" s="2"/>
      <c r="V133" s="2"/>
      <c r="W133" s="3">
        <v>147</v>
      </c>
      <c r="X133" s="1">
        <v>0</v>
      </c>
      <c r="Y133" s="4">
        <v>0.25048545</v>
      </c>
      <c r="Z133" s="3">
        <v>65</v>
      </c>
      <c r="AA133" s="3">
        <v>14</v>
      </c>
      <c r="AB133" s="3">
        <v>62</v>
      </c>
      <c r="AC133" s="3">
        <v>557</v>
      </c>
      <c r="AD133" s="3">
        <v>35</v>
      </c>
      <c r="AE133" s="3">
        <v>131</v>
      </c>
      <c r="AF133" s="3">
        <v>33</v>
      </c>
      <c r="AG133" s="3">
        <v>4</v>
      </c>
      <c r="AH133" s="3">
        <v>3</v>
      </c>
      <c r="AI133" s="29">
        <f t="shared" si="5"/>
        <v>-0.16730715000000002</v>
      </c>
      <c r="AL133" s="1">
        <v>-7.0000019999999996E-2</v>
      </c>
      <c r="AM133" s="1">
        <v>1.5955847999999999</v>
      </c>
      <c r="AN133" s="5">
        <v>-0.27</v>
      </c>
      <c r="AO133" s="5">
        <v>-6.46143E-2</v>
      </c>
    </row>
    <row r="134" spans="1:41">
      <c r="A134" s="1" t="s">
        <v>54</v>
      </c>
      <c r="B134" s="1">
        <v>2014</v>
      </c>
      <c r="C134" s="20">
        <v>517000</v>
      </c>
      <c r="D134" s="17">
        <v>3100000</v>
      </c>
      <c r="E134" s="1">
        <v>3.101</v>
      </c>
      <c r="F134" s="1">
        <v>474</v>
      </c>
      <c r="G134" s="1">
        <v>39</v>
      </c>
      <c r="H134" s="1">
        <v>0.24845418</v>
      </c>
      <c r="I134" s="1">
        <v>280</v>
      </c>
      <c r="J134" s="1">
        <v>47</v>
      </c>
      <c r="K134" s="1">
        <v>164</v>
      </c>
      <c r="L134" s="1">
        <v>2018</v>
      </c>
      <c r="M134" s="1">
        <v>190</v>
      </c>
      <c r="N134" s="1">
        <v>406</v>
      </c>
      <c r="O134" s="1">
        <v>90</v>
      </c>
      <c r="P134" s="1">
        <v>88</v>
      </c>
      <c r="Q134" s="1">
        <v>10</v>
      </c>
      <c r="R134" s="29">
        <f t="shared" si="4"/>
        <v>7.2</v>
      </c>
      <c r="S134" s="2" t="s">
        <v>55</v>
      </c>
      <c r="T134" s="1" t="s">
        <v>56</v>
      </c>
      <c r="U134" s="1" t="s">
        <v>57</v>
      </c>
      <c r="V134" s="1" t="s">
        <v>58</v>
      </c>
      <c r="W134" s="3">
        <v>123</v>
      </c>
      <c r="X134" s="1">
        <v>0</v>
      </c>
      <c r="Y134" s="4">
        <v>0.24425886999999999</v>
      </c>
      <c r="Z134" s="3">
        <v>64</v>
      </c>
      <c r="AA134" s="3">
        <v>10</v>
      </c>
      <c r="AB134" s="3">
        <v>36</v>
      </c>
      <c r="AC134" s="3">
        <v>542</v>
      </c>
      <c r="AD134" s="3">
        <v>47</v>
      </c>
      <c r="AE134" s="3">
        <v>108</v>
      </c>
      <c r="AF134" s="3">
        <v>30</v>
      </c>
      <c r="AG134" s="3">
        <v>15</v>
      </c>
      <c r="AH134" s="3">
        <v>3</v>
      </c>
      <c r="AI134" s="29">
        <f t="shared" si="5"/>
        <v>3.28565</v>
      </c>
      <c r="AL134" s="1">
        <v>7.45</v>
      </c>
      <c r="AM134" s="1">
        <v>6.8533920000000004</v>
      </c>
      <c r="AN134" s="5">
        <v>3.54</v>
      </c>
      <c r="AO134" s="5">
        <v>3.0312999999999999</v>
      </c>
    </row>
    <row r="135" spans="1:41">
      <c r="A135" s="16" t="s">
        <v>254</v>
      </c>
      <c r="B135" s="1">
        <v>2014</v>
      </c>
      <c r="C135" s="20">
        <v>525000</v>
      </c>
      <c r="D135" s="17">
        <v>2525000</v>
      </c>
      <c r="E135" s="1">
        <v>3.028</v>
      </c>
      <c r="F135" s="1">
        <v>289</v>
      </c>
      <c r="G135" s="1">
        <v>36</v>
      </c>
      <c r="H135" s="1">
        <v>0.24511930000000001</v>
      </c>
      <c r="I135" s="1">
        <v>107</v>
      </c>
      <c r="J135" s="1">
        <v>41</v>
      </c>
      <c r="K135" s="1">
        <v>142</v>
      </c>
      <c r="L135" s="1">
        <v>1029</v>
      </c>
      <c r="M135" s="1">
        <v>85</v>
      </c>
      <c r="N135" s="1">
        <v>207</v>
      </c>
      <c r="O135" s="1">
        <v>49</v>
      </c>
      <c r="P135" s="1">
        <v>2</v>
      </c>
      <c r="Q135" s="1">
        <v>-13</v>
      </c>
      <c r="R135" s="29">
        <f t="shared" si="4"/>
        <v>-0.2</v>
      </c>
      <c r="S135" s="2" t="s">
        <v>255</v>
      </c>
      <c r="T135" s="2"/>
      <c r="U135" s="2"/>
      <c r="V135" s="2"/>
      <c r="W135" s="3">
        <v>114</v>
      </c>
      <c r="X135" s="1">
        <v>28</v>
      </c>
      <c r="Y135" s="4">
        <v>0.2734375</v>
      </c>
      <c r="Z135" s="3">
        <v>54</v>
      </c>
      <c r="AA135" s="3">
        <v>25</v>
      </c>
      <c r="AB135" s="3">
        <v>80</v>
      </c>
      <c r="AC135" s="3">
        <v>440</v>
      </c>
      <c r="AD135" s="3">
        <v>41</v>
      </c>
      <c r="AE135" s="3">
        <v>103</v>
      </c>
      <c r="AF135" s="3">
        <v>25</v>
      </c>
      <c r="AG135" s="3">
        <v>1</v>
      </c>
      <c r="AH135" s="3">
        <v>-4</v>
      </c>
      <c r="AI135" s="29">
        <f t="shared" si="5"/>
        <v>-0.66097950000000005</v>
      </c>
      <c r="AL135" s="1">
        <v>0.91</v>
      </c>
      <c r="AM135" s="1">
        <v>-1.237625</v>
      </c>
      <c r="AN135" s="5">
        <v>-0.51</v>
      </c>
      <c r="AO135" s="5">
        <v>-0.81195899999999999</v>
      </c>
    </row>
    <row r="136" spans="1:41">
      <c r="A136" s="1" t="s">
        <v>733</v>
      </c>
      <c r="B136" s="1">
        <v>2017</v>
      </c>
      <c r="C136" s="20">
        <v>545200</v>
      </c>
      <c r="D136" s="17">
        <v>1450000</v>
      </c>
      <c r="E136" s="1">
        <v>3</v>
      </c>
      <c r="F136" s="1">
        <v>213</v>
      </c>
      <c r="G136" s="1">
        <v>279</v>
      </c>
      <c r="H136" s="1">
        <v>0.29187194</v>
      </c>
      <c r="I136" s="1">
        <v>114</v>
      </c>
      <c r="J136" s="1">
        <v>24</v>
      </c>
      <c r="K136" s="1">
        <v>109</v>
      </c>
      <c r="L136" s="1">
        <v>867</v>
      </c>
      <c r="M136" s="1">
        <v>45</v>
      </c>
      <c r="N136" s="1">
        <v>168</v>
      </c>
      <c r="O136" s="1">
        <v>64</v>
      </c>
      <c r="P136" s="1">
        <v>11</v>
      </c>
      <c r="Q136" s="1">
        <v>-2</v>
      </c>
      <c r="R136" s="29">
        <f t="shared" si="4"/>
        <v>3</v>
      </c>
      <c r="S136" s="2"/>
      <c r="T136" s="2"/>
      <c r="U136" s="2"/>
      <c r="V136" s="2"/>
      <c r="W136" s="3">
        <v>50</v>
      </c>
      <c r="X136" s="1">
        <v>119</v>
      </c>
      <c r="Y136" s="4">
        <v>0.25945947000000003</v>
      </c>
      <c r="Z136" s="3">
        <v>22</v>
      </c>
      <c r="AA136" s="3">
        <v>5</v>
      </c>
      <c r="AB136" s="3">
        <v>24</v>
      </c>
      <c r="AC136" s="3">
        <v>197</v>
      </c>
      <c r="AD136" s="3">
        <v>7</v>
      </c>
      <c r="AE136" s="3">
        <v>38</v>
      </c>
      <c r="AF136" s="3">
        <v>18</v>
      </c>
      <c r="AG136" s="3">
        <v>4</v>
      </c>
      <c r="AH136" s="3">
        <v>2</v>
      </c>
      <c r="AI136" s="29">
        <f t="shared" si="5"/>
        <v>-1.0293442000000002</v>
      </c>
      <c r="AL136" s="1">
        <v>3.47</v>
      </c>
      <c r="AM136" s="1">
        <v>2.4895706</v>
      </c>
      <c r="AN136" s="5">
        <v>-0.76</v>
      </c>
      <c r="AO136" s="5">
        <v>-1.2986884000000001</v>
      </c>
    </row>
    <row r="137" spans="1:41">
      <c r="A137" s="1" t="s">
        <v>152</v>
      </c>
      <c r="B137" s="1">
        <v>2011</v>
      </c>
      <c r="C137" s="20">
        <v>424000</v>
      </c>
      <c r="D137" s="17">
        <v>2350000</v>
      </c>
      <c r="E137" s="1">
        <v>2.1680000000000001</v>
      </c>
      <c r="F137" s="1">
        <v>405</v>
      </c>
      <c r="G137" s="1">
        <v>30</v>
      </c>
      <c r="H137" s="1">
        <v>0.26178390000000001</v>
      </c>
      <c r="I137" s="1">
        <v>233</v>
      </c>
      <c r="J137" s="1">
        <v>15</v>
      </c>
      <c r="K137" s="1">
        <v>115</v>
      </c>
      <c r="L137" s="1">
        <v>1613</v>
      </c>
      <c r="M137" s="1">
        <v>192</v>
      </c>
      <c r="N137" s="1">
        <v>355</v>
      </c>
      <c r="O137" s="1">
        <v>84</v>
      </c>
      <c r="P137" s="1">
        <v>52</v>
      </c>
      <c r="Q137" s="1">
        <v>-17</v>
      </c>
      <c r="R137" s="29">
        <f t="shared" si="4"/>
        <v>-0.6</v>
      </c>
      <c r="S137" s="2"/>
      <c r="T137" s="1" t="s">
        <v>153</v>
      </c>
      <c r="U137" s="1" t="s">
        <v>154</v>
      </c>
      <c r="V137" s="2"/>
      <c r="W137" s="3">
        <v>125</v>
      </c>
      <c r="X137" s="1">
        <v>15</v>
      </c>
      <c r="Y137" s="4">
        <v>0.26611226999999998</v>
      </c>
      <c r="Z137" s="3">
        <v>84</v>
      </c>
      <c r="AA137" s="3">
        <v>5</v>
      </c>
      <c r="AB137" s="3">
        <v>45</v>
      </c>
      <c r="AC137" s="3">
        <v>563</v>
      </c>
      <c r="AD137" s="3">
        <v>68</v>
      </c>
      <c r="AE137" s="3">
        <v>130</v>
      </c>
      <c r="AF137" s="3">
        <v>35</v>
      </c>
      <c r="AG137" s="3">
        <v>12</v>
      </c>
      <c r="AH137" s="3">
        <v>-5</v>
      </c>
      <c r="AI137" s="29">
        <f t="shared" si="5"/>
        <v>0.94111250000000002</v>
      </c>
      <c r="AL137" s="1">
        <v>-1.51</v>
      </c>
      <c r="AM137" s="1">
        <v>0.24470997999999999</v>
      </c>
      <c r="AN137" s="5">
        <v>0.96</v>
      </c>
      <c r="AO137" s="5">
        <v>0.92222499999999996</v>
      </c>
    </row>
    <row r="138" spans="1:41">
      <c r="A138" s="1" t="s">
        <v>275</v>
      </c>
      <c r="B138" s="1">
        <v>2015</v>
      </c>
      <c r="C138" s="20">
        <v>553900</v>
      </c>
      <c r="D138" s="17">
        <v>2425000</v>
      </c>
      <c r="E138" s="1">
        <v>2.1589999999999998</v>
      </c>
      <c r="F138" s="1">
        <v>346</v>
      </c>
      <c r="G138" s="1">
        <v>23</v>
      </c>
      <c r="H138" s="1">
        <v>0.25255971999999999</v>
      </c>
      <c r="I138" s="1">
        <v>140</v>
      </c>
      <c r="J138" s="1">
        <v>22</v>
      </c>
      <c r="K138" s="1">
        <v>113</v>
      </c>
      <c r="L138" s="1">
        <v>1302</v>
      </c>
      <c r="M138" s="1">
        <v>92</v>
      </c>
      <c r="N138" s="1">
        <v>207</v>
      </c>
      <c r="O138" s="1">
        <v>49</v>
      </c>
      <c r="P138" s="1">
        <v>8</v>
      </c>
      <c r="Q138" s="1">
        <v>5</v>
      </c>
      <c r="R138" s="29">
        <f t="shared" si="4"/>
        <v>3.6</v>
      </c>
      <c r="S138" s="2" t="s">
        <v>276</v>
      </c>
      <c r="T138" s="2"/>
      <c r="U138" s="2"/>
      <c r="V138" s="2"/>
      <c r="W138" s="3">
        <v>155</v>
      </c>
      <c r="X138" s="1">
        <v>0</v>
      </c>
      <c r="Y138" s="4">
        <v>0.26476189999999999</v>
      </c>
      <c r="Z138" s="3">
        <v>57</v>
      </c>
      <c r="AA138" s="3">
        <v>9</v>
      </c>
      <c r="AB138" s="3">
        <v>56</v>
      </c>
      <c r="AC138" s="3">
        <v>578</v>
      </c>
      <c r="AD138" s="3">
        <v>33</v>
      </c>
      <c r="AE138" s="3">
        <v>85</v>
      </c>
      <c r="AF138" s="3">
        <v>24</v>
      </c>
      <c r="AG138" s="3">
        <v>5</v>
      </c>
      <c r="AH138" s="3">
        <v>3</v>
      </c>
      <c r="AI138" s="29">
        <f t="shared" si="5"/>
        <v>1.5647500000000001</v>
      </c>
      <c r="AL138" s="1">
        <v>3.1100001000000002</v>
      </c>
      <c r="AM138" s="1">
        <v>4.0796489999999999</v>
      </c>
      <c r="AN138" s="5">
        <v>1.45</v>
      </c>
      <c r="AO138" s="5">
        <v>1.6795</v>
      </c>
    </row>
    <row r="139" spans="1:41">
      <c r="A139" s="16" t="s">
        <v>464</v>
      </c>
      <c r="B139" s="1">
        <v>2015</v>
      </c>
      <c r="C139" s="20">
        <v>517500</v>
      </c>
      <c r="D139" s="17">
        <v>3000000</v>
      </c>
      <c r="E139" s="1">
        <v>3.1280000000000001</v>
      </c>
      <c r="F139" s="1">
        <v>526</v>
      </c>
      <c r="G139" s="1">
        <v>0</v>
      </c>
      <c r="H139" s="1">
        <v>0.28440890000000002</v>
      </c>
      <c r="I139" s="1">
        <v>212</v>
      </c>
      <c r="J139" s="1">
        <v>15</v>
      </c>
      <c r="K139" s="1">
        <v>157</v>
      </c>
      <c r="L139" s="1">
        <v>1901</v>
      </c>
      <c r="M139" s="1">
        <v>116</v>
      </c>
      <c r="N139" s="1">
        <v>325</v>
      </c>
      <c r="O139" s="1">
        <v>71</v>
      </c>
      <c r="P139" s="1">
        <v>52</v>
      </c>
      <c r="Q139" s="1">
        <v>25</v>
      </c>
      <c r="R139" s="29">
        <f t="shared" si="4"/>
        <v>7.1</v>
      </c>
      <c r="S139" s="2" t="s">
        <v>465</v>
      </c>
      <c r="T139" s="1" t="s">
        <v>466</v>
      </c>
      <c r="U139" s="1" t="s">
        <v>333</v>
      </c>
      <c r="V139" s="2"/>
      <c r="W139" s="3">
        <v>150</v>
      </c>
      <c r="X139" s="1">
        <v>0</v>
      </c>
      <c r="Y139" s="4">
        <v>0.30141845</v>
      </c>
      <c r="Z139" s="3">
        <v>85</v>
      </c>
      <c r="AA139" s="3">
        <v>6</v>
      </c>
      <c r="AB139" s="3">
        <v>61</v>
      </c>
      <c r="AC139" s="3">
        <v>620</v>
      </c>
      <c r="AD139" s="3">
        <v>50</v>
      </c>
      <c r="AE139" s="3">
        <v>107</v>
      </c>
      <c r="AF139" s="3">
        <v>21</v>
      </c>
      <c r="AG139" s="3">
        <v>23</v>
      </c>
      <c r="AH139" s="3">
        <v>-3</v>
      </c>
      <c r="AI139" s="29">
        <f t="shared" si="5"/>
        <v>4.1165099999999999</v>
      </c>
      <c r="AL139" s="1">
        <v>7.71</v>
      </c>
      <c r="AM139" s="1">
        <v>6.5739527000000004</v>
      </c>
      <c r="AN139" s="5">
        <v>4.0599999999999996</v>
      </c>
      <c r="AO139" s="5">
        <v>4.1730200000000002</v>
      </c>
    </row>
    <row r="140" spans="1:41">
      <c r="A140" s="1" t="s">
        <v>508</v>
      </c>
      <c r="B140" s="1">
        <v>2018</v>
      </c>
      <c r="C140" s="20">
        <v>572400</v>
      </c>
      <c r="D140" s="17">
        <v>1950000</v>
      </c>
      <c r="E140" s="1">
        <v>3.024</v>
      </c>
      <c r="F140" s="1">
        <v>371</v>
      </c>
      <c r="G140" s="1">
        <v>87</v>
      </c>
      <c r="H140" s="1">
        <v>0.26143226000000003</v>
      </c>
      <c r="I140" s="1">
        <v>164</v>
      </c>
      <c r="J140" s="1">
        <v>54</v>
      </c>
      <c r="K140" s="1">
        <v>163</v>
      </c>
      <c r="L140" s="1">
        <v>1328</v>
      </c>
      <c r="M140" s="1">
        <v>146</v>
      </c>
      <c r="N140" s="1">
        <v>423</v>
      </c>
      <c r="O140" s="1">
        <v>64</v>
      </c>
      <c r="P140" s="1">
        <v>22</v>
      </c>
      <c r="Q140" s="1">
        <v>-21</v>
      </c>
      <c r="R140" s="29">
        <f t="shared" si="4"/>
        <v>10.7</v>
      </c>
      <c r="S140" s="2"/>
      <c r="T140" s="2"/>
      <c r="U140" s="2"/>
      <c r="V140" s="2"/>
      <c r="W140" s="3">
        <v>85</v>
      </c>
      <c r="X140" s="1">
        <v>0</v>
      </c>
      <c r="Y140" s="4">
        <v>0.26540285000000002</v>
      </c>
      <c r="Z140" s="3">
        <v>21</v>
      </c>
      <c r="AA140" s="3">
        <v>5</v>
      </c>
      <c r="AB140" s="3">
        <v>20</v>
      </c>
      <c r="AC140" s="3">
        <v>235</v>
      </c>
      <c r="AD140" s="3">
        <v>20</v>
      </c>
      <c r="AE140" s="3">
        <v>77</v>
      </c>
      <c r="AF140" s="3">
        <v>14</v>
      </c>
      <c r="AG140" s="3">
        <v>1</v>
      </c>
      <c r="AH140" s="3">
        <v>5</v>
      </c>
      <c r="AI140" s="29">
        <f t="shared" si="5"/>
        <v>4.5944450000000003</v>
      </c>
      <c r="AL140" s="1">
        <v>10.72</v>
      </c>
      <c r="AM140" s="1">
        <v>10.65704</v>
      </c>
      <c r="AN140" s="5">
        <v>4.66</v>
      </c>
      <c r="AO140" s="5">
        <v>4.5288899999999996</v>
      </c>
    </row>
    <row r="141" spans="1:41">
      <c r="A141" s="1" t="s">
        <v>798</v>
      </c>
      <c r="B141" s="1">
        <v>2020</v>
      </c>
      <c r="C141" s="20">
        <v>576826</v>
      </c>
      <c r="D141" s="17">
        <v>2550000</v>
      </c>
      <c r="E141" s="1">
        <v>2.1459999999999999</v>
      </c>
      <c r="F141" s="1">
        <v>244</v>
      </c>
      <c r="G141" s="1">
        <v>78</v>
      </c>
      <c r="H141" s="1">
        <v>0.25753011999999997</v>
      </c>
      <c r="I141" s="1">
        <v>93</v>
      </c>
      <c r="J141" s="1">
        <v>35</v>
      </c>
      <c r="K141" s="1">
        <v>104</v>
      </c>
      <c r="L141" s="1">
        <v>728</v>
      </c>
      <c r="M141" s="1">
        <v>51</v>
      </c>
      <c r="N141" s="1">
        <v>185</v>
      </c>
      <c r="O141" s="1">
        <v>48</v>
      </c>
      <c r="P141" s="1">
        <v>1</v>
      </c>
      <c r="Q141" s="1">
        <v>-13</v>
      </c>
      <c r="R141" s="29">
        <f t="shared" si="4"/>
        <v>11.8</v>
      </c>
      <c r="S141" s="2" t="s">
        <v>799</v>
      </c>
      <c r="T141" s="2"/>
      <c r="U141" s="2"/>
      <c r="V141" s="2"/>
      <c r="W141" s="3">
        <v>50</v>
      </c>
      <c r="X141" s="2"/>
      <c r="Y141" s="4">
        <v>0.31638417000000002</v>
      </c>
      <c r="Z141" s="3">
        <v>27</v>
      </c>
      <c r="AA141" s="3">
        <v>10</v>
      </c>
      <c r="AB141" s="3">
        <v>42</v>
      </c>
      <c r="AC141" s="3">
        <v>199</v>
      </c>
      <c r="AD141" s="3">
        <v>14</v>
      </c>
      <c r="AE141" s="3">
        <v>45</v>
      </c>
      <c r="AF141" s="3">
        <v>21</v>
      </c>
      <c r="AG141" s="3">
        <v>0</v>
      </c>
      <c r="AH141" s="3">
        <v>-2</v>
      </c>
      <c r="AI141" s="29">
        <f t="shared" si="5"/>
        <v>2.9723199999999999</v>
      </c>
      <c r="AL141" s="1">
        <v>12.03</v>
      </c>
      <c r="AM141" s="1">
        <v>11.526249</v>
      </c>
      <c r="AN141" s="5">
        <v>3.21</v>
      </c>
      <c r="AO141" s="5">
        <v>2.7346400000000002</v>
      </c>
    </row>
    <row r="142" spans="1:41">
      <c r="A142" s="1" t="s">
        <v>103</v>
      </c>
      <c r="B142" s="1">
        <v>2014</v>
      </c>
      <c r="C142" s="20">
        <v>550000</v>
      </c>
      <c r="D142" s="17">
        <v>2500000</v>
      </c>
      <c r="E142" s="1">
        <v>3.0779999999999998</v>
      </c>
      <c r="F142" s="1">
        <v>430</v>
      </c>
      <c r="G142" s="1">
        <v>45</v>
      </c>
      <c r="H142" s="1">
        <v>0.24821683999999999</v>
      </c>
      <c r="I142" s="1">
        <v>169</v>
      </c>
      <c r="J142" s="1">
        <v>49</v>
      </c>
      <c r="K142" s="1">
        <v>204</v>
      </c>
      <c r="L142" s="1">
        <v>1544</v>
      </c>
      <c r="M142" s="1">
        <v>124</v>
      </c>
      <c r="N142" s="1">
        <v>281</v>
      </c>
      <c r="O142" s="1">
        <v>67</v>
      </c>
      <c r="P142" s="1">
        <v>20</v>
      </c>
      <c r="Q142" s="1">
        <v>-23</v>
      </c>
      <c r="R142" s="29">
        <f t="shared" si="4"/>
        <v>4</v>
      </c>
      <c r="S142" s="2"/>
      <c r="T142" s="1" t="s">
        <v>104</v>
      </c>
      <c r="U142" s="2"/>
      <c r="V142" s="2"/>
      <c r="W142" s="3">
        <v>144</v>
      </c>
      <c r="X142" s="1">
        <v>0</v>
      </c>
      <c r="Y142" s="4">
        <v>0.23467231</v>
      </c>
      <c r="Z142" s="3">
        <v>47</v>
      </c>
      <c r="AA142" s="3">
        <v>10</v>
      </c>
      <c r="AB142" s="3">
        <v>63</v>
      </c>
      <c r="AC142" s="3">
        <v>512</v>
      </c>
      <c r="AD142" s="3">
        <v>34</v>
      </c>
      <c r="AE142" s="3">
        <v>91</v>
      </c>
      <c r="AF142" s="3">
        <v>22</v>
      </c>
      <c r="AG142" s="3">
        <v>7</v>
      </c>
      <c r="AH142" s="3">
        <v>-7</v>
      </c>
      <c r="AI142" s="29">
        <f t="shared" si="5"/>
        <v>1.7576050000000001</v>
      </c>
      <c r="AL142" s="1">
        <v>2.0900002</v>
      </c>
      <c r="AM142" s="1">
        <v>5.9243316999999998</v>
      </c>
      <c r="AN142" s="5">
        <v>0.85</v>
      </c>
      <c r="AO142" s="5">
        <v>2.6652100000000001</v>
      </c>
    </row>
    <row r="143" spans="1:41">
      <c r="A143" s="11" t="s">
        <v>62</v>
      </c>
      <c r="B143" s="11">
        <v>2011</v>
      </c>
      <c r="C143" s="21">
        <v>423000</v>
      </c>
      <c r="D143" s="18">
        <v>900000</v>
      </c>
      <c r="E143" s="11">
        <v>2.149</v>
      </c>
      <c r="F143" s="11">
        <v>287</v>
      </c>
      <c r="G143" s="11">
        <v>0</v>
      </c>
      <c r="H143" s="11">
        <v>0.24048443</v>
      </c>
      <c r="I143" s="11">
        <v>75</v>
      </c>
      <c r="J143" s="11">
        <v>16</v>
      </c>
      <c r="K143" s="11">
        <v>58</v>
      </c>
      <c r="L143" s="11">
        <v>626</v>
      </c>
      <c r="M143" s="11">
        <v>29</v>
      </c>
      <c r="N143" s="11">
        <v>87</v>
      </c>
      <c r="O143" s="11">
        <v>15</v>
      </c>
      <c r="P143" s="11">
        <v>6</v>
      </c>
      <c r="Q143" s="11">
        <v>22</v>
      </c>
      <c r="R143" s="29">
        <f t="shared" si="4"/>
        <v>3.2</v>
      </c>
      <c r="S143" s="12"/>
      <c r="T143" s="12"/>
      <c r="U143" s="12"/>
      <c r="V143" s="12"/>
      <c r="W143" s="13">
        <v>112</v>
      </c>
      <c r="X143" s="11">
        <v>0</v>
      </c>
      <c r="Y143" s="14">
        <v>0.24513619</v>
      </c>
      <c r="Z143" s="13">
        <v>35</v>
      </c>
      <c r="AA143" s="13">
        <v>7</v>
      </c>
      <c r="AB143" s="13">
        <v>28</v>
      </c>
      <c r="AC143" s="13">
        <v>281</v>
      </c>
      <c r="AD143" s="13">
        <v>14</v>
      </c>
      <c r="AE143" s="13">
        <v>32</v>
      </c>
      <c r="AF143" s="13">
        <v>8</v>
      </c>
      <c r="AG143" s="13">
        <v>2</v>
      </c>
      <c r="AH143" s="13">
        <v>3</v>
      </c>
      <c r="AI143" s="29">
        <f t="shared" si="5"/>
        <v>0.875363</v>
      </c>
      <c r="AL143" s="1">
        <v>3.8</v>
      </c>
      <c r="AM143" s="1">
        <v>2.5606369999999998</v>
      </c>
      <c r="AN143" s="5">
        <v>1.3</v>
      </c>
      <c r="AO143" s="5">
        <v>0.45072600000000002</v>
      </c>
    </row>
    <row r="144" spans="1:41">
      <c r="A144" s="1" t="s">
        <v>119</v>
      </c>
      <c r="B144" s="1">
        <v>2012</v>
      </c>
      <c r="C144" s="20">
        <v>490000</v>
      </c>
      <c r="D144" s="17">
        <v>700000</v>
      </c>
      <c r="E144" s="1">
        <v>2.1560000000000001</v>
      </c>
      <c r="F144" s="1">
        <v>184</v>
      </c>
      <c r="G144" s="1">
        <v>0</v>
      </c>
      <c r="H144" s="1">
        <v>0.18275153999999999</v>
      </c>
      <c r="I144" s="1">
        <v>38</v>
      </c>
      <c r="J144" s="1">
        <v>5</v>
      </c>
      <c r="K144" s="1">
        <v>41</v>
      </c>
      <c r="L144" s="1">
        <v>531</v>
      </c>
      <c r="M144" s="1">
        <v>24</v>
      </c>
      <c r="N144" s="1">
        <v>93</v>
      </c>
      <c r="O144" s="1">
        <v>21</v>
      </c>
      <c r="P144" s="1">
        <v>0</v>
      </c>
      <c r="Q144" s="1">
        <v>-7</v>
      </c>
      <c r="R144" s="29">
        <f t="shared" si="4"/>
        <v>6.1</v>
      </c>
      <c r="S144" s="2"/>
      <c r="T144" s="2"/>
      <c r="U144" s="2"/>
      <c r="V144" s="2"/>
      <c r="W144" s="3">
        <v>42</v>
      </c>
      <c r="X144" s="1">
        <v>0</v>
      </c>
      <c r="Y144" s="4">
        <v>0.19819819999999999</v>
      </c>
      <c r="Z144" s="3">
        <v>7</v>
      </c>
      <c r="AA144" s="3">
        <v>1</v>
      </c>
      <c r="AB144" s="3">
        <v>5</v>
      </c>
      <c r="AC144" s="3">
        <v>122</v>
      </c>
      <c r="AD144" s="3">
        <v>9</v>
      </c>
      <c r="AE144" s="3">
        <v>26</v>
      </c>
      <c r="AF144" s="3">
        <v>6</v>
      </c>
      <c r="AG144" s="3">
        <v>0</v>
      </c>
      <c r="AH144" s="3">
        <v>-1</v>
      </c>
      <c r="AI144" s="29">
        <f t="shared" si="5"/>
        <v>1.6248749999999998</v>
      </c>
      <c r="AL144" s="1">
        <v>6.63</v>
      </c>
      <c r="AM144" s="1">
        <v>5.4747180000000002</v>
      </c>
      <c r="AN144" s="5">
        <v>1.91</v>
      </c>
      <c r="AO144" s="5">
        <v>1.33975</v>
      </c>
    </row>
    <row r="145" spans="1:41">
      <c r="A145" s="1" t="s">
        <v>420</v>
      </c>
      <c r="B145" s="1">
        <v>2012</v>
      </c>
      <c r="C145" s="20">
        <v>527500</v>
      </c>
      <c r="D145" s="17">
        <v>2825000</v>
      </c>
      <c r="E145" s="1">
        <v>3.0470000000000002</v>
      </c>
      <c r="F145" s="1">
        <v>486</v>
      </c>
      <c r="G145" s="1">
        <v>19</v>
      </c>
      <c r="H145" s="1">
        <v>0.24064769</v>
      </c>
      <c r="I145" s="1">
        <v>285</v>
      </c>
      <c r="J145" s="1">
        <v>59</v>
      </c>
      <c r="K145" s="1">
        <v>178</v>
      </c>
      <c r="L145" s="1">
        <v>2004</v>
      </c>
      <c r="M145" s="1">
        <v>175</v>
      </c>
      <c r="N145" s="1">
        <v>588</v>
      </c>
      <c r="O145" s="1">
        <v>59</v>
      </c>
      <c r="P145" s="1">
        <v>110</v>
      </c>
      <c r="Q145" s="1">
        <v>0</v>
      </c>
      <c r="R145" s="29">
        <f t="shared" si="4"/>
        <v>-3.3</v>
      </c>
      <c r="S145" s="2" t="s">
        <v>421</v>
      </c>
      <c r="T145" s="1" t="s">
        <v>422</v>
      </c>
      <c r="U145" s="1" t="s">
        <v>423</v>
      </c>
      <c r="V145" s="2"/>
      <c r="W145" s="3">
        <v>136</v>
      </c>
      <c r="X145" s="1">
        <v>19</v>
      </c>
      <c r="Y145" s="4">
        <v>0.21298175</v>
      </c>
      <c r="Z145" s="3">
        <v>75</v>
      </c>
      <c r="AA145" s="3">
        <v>14</v>
      </c>
      <c r="AB145" s="3">
        <v>40</v>
      </c>
      <c r="AC145" s="3">
        <v>544</v>
      </c>
      <c r="AD145" s="3">
        <v>42</v>
      </c>
      <c r="AE145" s="3">
        <v>166</v>
      </c>
      <c r="AF145" s="3">
        <v>13</v>
      </c>
      <c r="AG145" s="3">
        <v>30</v>
      </c>
      <c r="AH145" s="3">
        <v>1</v>
      </c>
      <c r="AI145" s="29">
        <f t="shared" si="5"/>
        <v>-0.88726349999999998</v>
      </c>
      <c r="AL145" s="1">
        <v>-3.04</v>
      </c>
      <c r="AM145" s="1">
        <v>-3.484855</v>
      </c>
      <c r="AN145" s="5">
        <v>-0.63</v>
      </c>
      <c r="AO145" s="5">
        <v>-1.1445270000000001</v>
      </c>
    </row>
    <row r="146" spans="1:41">
      <c r="A146" s="16" t="s">
        <v>480</v>
      </c>
      <c r="B146" s="1">
        <v>2014</v>
      </c>
      <c r="C146" s="20">
        <v>1877873</v>
      </c>
      <c r="D146" s="17">
        <v>2600000</v>
      </c>
      <c r="E146" s="1">
        <v>3.0870000000000002</v>
      </c>
      <c r="F146" s="1">
        <v>499</v>
      </c>
      <c r="G146" s="1">
        <v>0</v>
      </c>
      <c r="H146" s="1">
        <v>0.24534501</v>
      </c>
      <c r="I146" s="1">
        <v>227</v>
      </c>
      <c r="J146" s="1">
        <v>36</v>
      </c>
      <c r="K146" s="1">
        <v>182</v>
      </c>
      <c r="L146" s="1">
        <v>2013</v>
      </c>
      <c r="M146" s="1">
        <v>168</v>
      </c>
      <c r="N146" s="1">
        <v>365</v>
      </c>
      <c r="O146" s="1">
        <v>83</v>
      </c>
      <c r="P146" s="1">
        <v>29</v>
      </c>
      <c r="Q146" s="1">
        <v>18</v>
      </c>
      <c r="R146" s="29">
        <f t="shared" si="4"/>
        <v>-1.7</v>
      </c>
      <c r="S146" s="2" t="s">
        <v>481</v>
      </c>
      <c r="T146" s="2"/>
      <c r="U146" s="1" t="s">
        <v>482</v>
      </c>
      <c r="V146" s="1" t="s">
        <v>78</v>
      </c>
      <c r="W146" s="3">
        <v>143</v>
      </c>
      <c r="X146" s="1">
        <v>0</v>
      </c>
      <c r="Y146" s="4">
        <v>0.24501993</v>
      </c>
      <c r="Z146" s="3">
        <v>64</v>
      </c>
      <c r="AA146" s="3">
        <v>14</v>
      </c>
      <c r="AB146" s="3">
        <v>65</v>
      </c>
      <c r="AC146" s="3">
        <v>542</v>
      </c>
      <c r="AD146" s="3">
        <v>32</v>
      </c>
      <c r="AE146" s="3">
        <v>90</v>
      </c>
      <c r="AF146" s="3">
        <v>27</v>
      </c>
      <c r="AG146" s="3">
        <v>8</v>
      </c>
      <c r="AH146" s="3">
        <v>7</v>
      </c>
      <c r="AI146" s="29">
        <f t="shared" si="5"/>
        <v>-1.1106050000000001</v>
      </c>
      <c r="AL146" s="1">
        <v>-1.9</v>
      </c>
      <c r="AM146" s="1">
        <v>-1.4386213000000001</v>
      </c>
      <c r="AN146" s="5">
        <v>-0.85</v>
      </c>
      <c r="AO146" s="5">
        <v>-1.37121</v>
      </c>
    </row>
    <row r="147" spans="1:41">
      <c r="A147" s="1" t="s">
        <v>606</v>
      </c>
      <c r="B147" s="1">
        <v>2018</v>
      </c>
      <c r="C147" s="20">
        <v>602500</v>
      </c>
      <c r="D147" s="17">
        <v>4190000</v>
      </c>
      <c r="E147" s="1">
        <v>3.12</v>
      </c>
      <c r="F147" s="1">
        <v>503</v>
      </c>
      <c r="G147" s="1">
        <v>15</v>
      </c>
      <c r="H147" s="1">
        <v>0.28004235</v>
      </c>
      <c r="I147" s="1">
        <v>278</v>
      </c>
      <c r="J147" s="1">
        <v>74</v>
      </c>
      <c r="K147" s="1">
        <v>237</v>
      </c>
      <c r="L147" s="1">
        <v>2009</v>
      </c>
      <c r="M147" s="1">
        <v>92</v>
      </c>
      <c r="N147" s="1">
        <v>419</v>
      </c>
      <c r="O147" s="1">
        <v>99</v>
      </c>
      <c r="P147" s="1">
        <v>33</v>
      </c>
      <c r="Q147" s="1">
        <v>10</v>
      </c>
      <c r="R147" s="29">
        <f t="shared" si="4"/>
        <v>0.5</v>
      </c>
      <c r="S147" s="2" t="s">
        <v>607</v>
      </c>
      <c r="T147" s="2"/>
      <c r="U147" s="2"/>
      <c r="V147" s="1" t="s">
        <v>608</v>
      </c>
      <c r="W147" s="3">
        <v>138</v>
      </c>
      <c r="X147" s="1">
        <v>0</v>
      </c>
      <c r="Y147" s="4">
        <v>0.28801431999999999</v>
      </c>
      <c r="Z147" s="3">
        <v>87</v>
      </c>
      <c r="AA147" s="3">
        <v>24</v>
      </c>
      <c r="AB147" s="3">
        <v>77</v>
      </c>
      <c r="AC147" s="3">
        <v>592</v>
      </c>
      <c r="AD147" s="3">
        <v>30</v>
      </c>
      <c r="AE147" s="3">
        <v>104</v>
      </c>
      <c r="AF147" s="3">
        <v>31</v>
      </c>
      <c r="AG147" s="3">
        <v>8</v>
      </c>
      <c r="AH147" s="3">
        <v>9</v>
      </c>
      <c r="AI147" s="29">
        <f t="shared" si="5"/>
        <v>-1.19086</v>
      </c>
      <c r="AL147" s="1">
        <v>0.40000015</v>
      </c>
      <c r="AM147" s="1">
        <v>0.51801704999999998</v>
      </c>
      <c r="AN147" s="5">
        <v>-1.3</v>
      </c>
      <c r="AO147" s="5">
        <v>-1.08172</v>
      </c>
    </row>
    <row r="148" spans="1:41">
      <c r="A148" s="1" t="s">
        <v>279</v>
      </c>
      <c r="B148" s="1">
        <v>2015</v>
      </c>
      <c r="C148" s="20">
        <v>532500</v>
      </c>
      <c r="D148" s="17">
        <v>2150000</v>
      </c>
      <c r="E148" s="1">
        <v>3.1280000000000001</v>
      </c>
      <c r="F148" s="1">
        <v>385</v>
      </c>
      <c r="G148" s="1">
        <v>0</v>
      </c>
      <c r="H148" s="1">
        <v>0.25764189999999998</v>
      </c>
      <c r="I148" s="1">
        <v>141</v>
      </c>
      <c r="J148" s="1">
        <v>21</v>
      </c>
      <c r="K148" s="1">
        <v>114</v>
      </c>
      <c r="L148" s="1">
        <v>1243</v>
      </c>
      <c r="M148" s="1">
        <v>74</v>
      </c>
      <c r="N148" s="1">
        <v>245</v>
      </c>
      <c r="O148" s="1">
        <v>75</v>
      </c>
      <c r="P148" s="1">
        <v>6</v>
      </c>
      <c r="Q148" s="1">
        <v>-13</v>
      </c>
      <c r="R148" s="29">
        <f t="shared" si="4"/>
        <v>4.4000000000000004</v>
      </c>
      <c r="S148" s="2"/>
      <c r="T148" s="2"/>
      <c r="U148" s="2"/>
      <c r="V148" s="2"/>
      <c r="W148" s="3">
        <v>127</v>
      </c>
      <c r="X148" s="1">
        <v>0</v>
      </c>
      <c r="Y148" s="4">
        <v>0.2616137</v>
      </c>
      <c r="Z148" s="3">
        <v>48</v>
      </c>
      <c r="AA148" s="3">
        <v>12</v>
      </c>
      <c r="AB148" s="3">
        <v>58</v>
      </c>
      <c r="AC148" s="3">
        <v>446</v>
      </c>
      <c r="AD148" s="3">
        <v>28</v>
      </c>
      <c r="AE148" s="3">
        <v>86</v>
      </c>
      <c r="AF148" s="3">
        <v>31</v>
      </c>
      <c r="AG148" s="3">
        <v>2</v>
      </c>
      <c r="AH148" s="3">
        <v>-3</v>
      </c>
      <c r="AI148" s="29">
        <f t="shared" si="5"/>
        <v>0.90900000000000003</v>
      </c>
      <c r="AL148" s="1">
        <v>6.55</v>
      </c>
      <c r="AM148" s="1">
        <v>2.2076039999999999</v>
      </c>
      <c r="AN148" s="5">
        <v>1.32</v>
      </c>
      <c r="AO148" s="5">
        <v>0.498</v>
      </c>
    </row>
    <row r="149" spans="1:41">
      <c r="A149" s="1" t="s">
        <v>298</v>
      </c>
      <c r="B149" s="1">
        <v>2014</v>
      </c>
      <c r="C149" s="20">
        <v>576900</v>
      </c>
      <c r="D149" s="17">
        <v>1025000</v>
      </c>
      <c r="E149" s="1">
        <v>3.09</v>
      </c>
      <c r="F149" s="1">
        <v>342</v>
      </c>
      <c r="G149" s="1">
        <v>76</v>
      </c>
      <c r="H149" s="1">
        <v>0.26359832</v>
      </c>
      <c r="I149" s="1">
        <v>128</v>
      </c>
      <c r="J149" s="1">
        <v>14</v>
      </c>
      <c r="K149" s="1">
        <v>100</v>
      </c>
      <c r="L149" s="1">
        <v>1040</v>
      </c>
      <c r="M149" s="1">
        <v>56</v>
      </c>
      <c r="N149" s="1">
        <v>133</v>
      </c>
      <c r="O149" s="1">
        <v>47</v>
      </c>
      <c r="P149" s="1">
        <v>57</v>
      </c>
      <c r="Q149" s="1">
        <v>-45</v>
      </c>
      <c r="R149" s="29">
        <f t="shared" si="4"/>
        <v>9.1</v>
      </c>
      <c r="S149" s="2"/>
      <c r="T149" s="2"/>
      <c r="U149" s="2"/>
      <c r="V149" s="2"/>
      <c r="W149" s="3">
        <v>72</v>
      </c>
      <c r="X149" s="1">
        <v>15</v>
      </c>
      <c r="Y149" s="4">
        <v>0.25</v>
      </c>
      <c r="Z149" s="3">
        <v>26</v>
      </c>
      <c r="AA149" s="3">
        <v>4</v>
      </c>
      <c r="AB149" s="3">
        <v>24</v>
      </c>
      <c r="AC149" s="3">
        <v>213</v>
      </c>
      <c r="AD149" s="3">
        <v>5</v>
      </c>
      <c r="AE149" s="3">
        <v>31</v>
      </c>
      <c r="AF149" s="3">
        <v>7</v>
      </c>
      <c r="AG149" s="3">
        <v>9</v>
      </c>
      <c r="AH149" s="3">
        <v>-4</v>
      </c>
      <c r="AI149" s="29">
        <f t="shared" si="5"/>
        <v>5.4720800000000001</v>
      </c>
      <c r="AL149" s="1">
        <v>9.9600000000000009</v>
      </c>
      <c r="AM149" s="1">
        <v>8.1599880000000002</v>
      </c>
      <c r="AN149" s="5">
        <v>5.61</v>
      </c>
      <c r="AO149" s="5">
        <v>5.3341599999999998</v>
      </c>
    </row>
    <row r="150" spans="1:41">
      <c r="A150" s="33" t="s">
        <v>130</v>
      </c>
      <c r="B150" s="1">
        <v>2011</v>
      </c>
      <c r="C150" s="20">
        <v>425000</v>
      </c>
      <c r="D150" s="17">
        <v>600000</v>
      </c>
      <c r="E150" s="1">
        <v>3.012</v>
      </c>
      <c r="F150" s="1">
        <v>196</v>
      </c>
      <c r="G150" s="1">
        <v>7</v>
      </c>
      <c r="H150" s="1">
        <v>0.21757323000000001</v>
      </c>
      <c r="I150" s="1">
        <v>49</v>
      </c>
      <c r="J150" s="1">
        <v>10</v>
      </c>
      <c r="K150" s="1">
        <v>41</v>
      </c>
      <c r="L150" s="1">
        <v>523</v>
      </c>
      <c r="M150" s="1">
        <v>30</v>
      </c>
      <c r="N150" s="1">
        <v>126</v>
      </c>
      <c r="O150" s="1">
        <v>20</v>
      </c>
      <c r="P150" s="1">
        <v>3</v>
      </c>
      <c r="Q150" s="1">
        <v>6</v>
      </c>
      <c r="R150" s="29">
        <f t="shared" si="4"/>
        <v>4.5</v>
      </c>
      <c r="S150" s="2"/>
      <c r="T150" s="2"/>
      <c r="U150" s="2"/>
      <c r="V150" s="2"/>
      <c r="W150" s="3">
        <v>82</v>
      </c>
      <c r="X150" s="1">
        <v>7</v>
      </c>
      <c r="Y150" s="4">
        <v>0.1971831</v>
      </c>
      <c r="Z150" s="3">
        <v>14</v>
      </c>
      <c r="AA150" s="3">
        <v>4</v>
      </c>
      <c r="AB150" s="3">
        <v>17</v>
      </c>
      <c r="AC150" s="3">
        <v>236</v>
      </c>
      <c r="AD150" s="3">
        <v>18</v>
      </c>
      <c r="AE150" s="3">
        <v>59</v>
      </c>
      <c r="AF150" s="3">
        <v>8</v>
      </c>
      <c r="AG150" s="3">
        <v>2</v>
      </c>
      <c r="AH150" s="3">
        <v>5</v>
      </c>
      <c r="AI150" s="29">
        <f t="shared" si="5"/>
        <v>3.9477799999999998</v>
      </c>
      <c r="AL150" s="1">
        <v>3.03</v>
      </c>
      <c r="AM150" s="1">
        <v>5.9194250000000004</v>
      </c>
      <c r="AN150" s="5">
        <v>2.68</v>
      </c>
      <c r="AO150" s="5">
        <v>5.21556</v>
      </c>
    </row>
    <row r="151" spans="1:41">
      <c r="A151" s="1" t="s">
        <v>581</v>
      </c>
      <c r="B151" s="1">
        <v>2019</v>
      </c>
      <c r="C151" s="20">
        <v>578500</v>
      </c>
      <c r="D151" s="17">
        <v>1200000</v>
      </c>
      <c r="E151" s="1">
        <v>3.0880000000000001</v>
      </c>
      <c r="F151" s="1">
        <v>250</v>
      </c>
      <c r="G151" s="1">
        <v>152</v>
      </c>
      <c r="H151" s="1">
        <v>0.24966622999999999</v>
      </c>
      <c r="I151" s="1">
        <v>82</v>
      </c>
      <c r="J151" s="1">
        <v>13</v>
      </c>
      <c r="K151" s="1">
        <v>82</v>
      </c>
      <c r="L151" s="1">
        <v>815</v>
      </c>
      <c r="M151" s="1">
        <v>55</v>
      </c>
      <c r="N151" s="1">
        <v>136</v>
      </c>
      <c r="O151" s="1">
        <v>40</v>
      </c>
      <c r="P151" s="1">
        <v>1</v>
      </c>
      <c r="Q151" s="1">
        <v>-25</v>
      </c>
      <c r="R151" s="29">
        <f t="shared" si="4"/>
        <v>6.4</v>
      </c>
      <c r="S151" s="2"/>
      <c r="T151" s="2"/>
      <c r="U151" s="2"/>
      <c r="V151" s="2"/>
      <c r="W151" s="3">
        <v>101</v>
      </c>
      <c r="X151" s="1">
        <v>24</v>
      </c>
      <c r="Y151" s="4">
        <v>0.24092409000000001</v>
      </c>
      <c r="Z151" s="3">
        <v>31</v>
      </c>
      <c r="AA151" s="3">
        <v>2</v>
      </c>
      <c r="AB151" s="3">
        <v>28</v>
      </c>
      <c r="AC151" s="3">
        <v>332</v>
      </c>
      <c r="AD151" s="3">
        <v>23</v>
      </c>
      <c r="AE151" s="3">
        <v>56</v>
      </c>
      <c r="AF151" s="3">
        <v>14</v>
      </c>
      <c r="AG151" s="3">
        <v>0</v>
      </c>
      <c r="AH151" s="3">
        <v>-21</v>
      </c>
      <c r="AI151" s="29">
        <f t="shared" si="5"/>
        <v>2.345685</v>
      </c>
      <c r="AL151" s="1">
        <v>6.58</v>
      </c>
      <c r="AM151" s="1">
        <v>6.1433042999999996</v>
      </c>
      <c r="AN151" s="5">
        <v>2.2999999999999998</v>
      </c>
      <c r="AO151" s="5">
        <v>2.3913700000000002</v>
      </c>
    </row>
    <row r="152" spans="1:41">
      <c r="A152" s="1" t="s">
        <v>179</v>
      </c>
      <c r="B152" s="1">
        <v>2013</v>
      </c>
      <c r="C152" s="20">
        <v>520500</v>
      </c>
      <c r="D152" s="17">
        <v>930000</v>
      </c>
      <c r="E152" s="1">
        <v>3.028</v>
      </c>
      <c r="F152" s="1">
        <v>311</v>
      </c>
      <c r="G152" s="1">
        <v>19</v>
      </c>
      <c r="H152" s="1">
        <v>0.21780822</v>
      </c>
      <c r="I152" s="1">
        <v>79</v>
      </c>
      <c r="J152" s="1">
        <v>12</v>
      </c>
      <c r="K152" s="1">
        <v>69</v>
      </c>
      <c r="L152" s="1">
        <v>806</v>
      </c>
      <c r="M152" s="1">
        <v>54</v>
      </c>
      <c r="N152" s="1">
        <v>211</v>
      </c>
      <c r="O152" s="1">
        <v>24</v>
      </c>
      <c r="P152" s="1">
        <v>46</v>
      </c>
      <c r="Q152" s="1">
        <v>10</v>
      </c>
      <c r="R152" s="29">
        <f t="shared" si="4"/>
        <v>3.9</v>
      </c>
      <c r="S152" s="2"/>
      <c r="T152" s="2"/>
      <c r="U152" s="2"/>
      <c r="V152" s="2"/>
      <c r="W152" s="3">
        <v>111</v>
      </c>
      <c r="X152" s="1">
        <v>0</v>
      </c>
      <c r="Y152" s="4">
        <v>0.20866141999999999</v>
      </c>
      <c r="Z152" s="3">
        <v>27</v>
      </c>
      <c r="AA152" s="3">
        <v>2</v>
      </c>
      <c r="AB152" s="3">
        <v>19</v>
      </c>
      <c r="AC152" s="3">
        <v>275</v>
      </c>
      <c r="AD152" s="3">
        <v>16</v>
      </c>
      <c r="AE152" s="3">
        <v>67</v>
      </c>
      <c r="AF152" s="3">
        <v>7</v>
      </c>
      <c r="AG152" s="3">
        <v>22</v>
      </c>
      <c r="AH152" s="3">
        <v>9</v>
      </c>
      <c r="AI152" s="29">
        <f t="shared" si="5"/>
        <v>0.22195400000000001</v>
      </c>
      <c r="AL152" s="1">
        <v>3.54</v>
      </c>
      <c r="AM152" s="1">
        <v>4.2361940000000002</v>
      </c>
      <c r="AN152" s="5">
        <v>0.06</v>
      </c>
      <c r="AO152" s="5">
        <v>0.38390800000000003</v>
      </c>
    </row>
    <row r="153" spans="1:41">
      <c r="A153" s="16" t="s">
        <v>380</v>
      </c>
      <c r="B153" s="1">
        <v>2011</v>
      </c>
      <c r="C153" s="20">
        <v>452180</v>
      </c>
      <c r="D153" s="17">
        <v>2650000</v>
      </c>
      <c r="E153" s="1">
        <v>3</v>
      </c>
      <c r="F153" s="1">
        <v>443</v>
      </c>
      <c r="G153" s="1">
        <v>0</v>
      </c>
      <c r="H153" s="1">
        <v>0.27069484999999999</v>
      </c>
      <c r="I153" s="1">
        <v>256</v>
      </c>
      <c r="J153" s="1">
        <v>11</v>
      </c>
      <c r="K153" s="1">
        <v>135</v>
      </c>
      <c r="L153" s="1">
        <v>1880</v>
      </c>
      <c r="M153" s="1">
        <v>160</v>
      </c>
      <c r="N153" s="1">
        <v>247</v>
      </c>
      <c r="O153" s="1">
        <v>59</v>
      </c>
      <c r="P153" s="1">
        <v>102</v>
      </c>
      <c r="Q153" s="1">
        <v>13</v>
      </c>
      <c r="R153" s="29">
        <f t="shared" si="4"/>
        <v>14.6</v>
      </c>
      <c r="S153" s="2" t="s">
        <v>381</v>
      </c>
      <c r="T153" s="1" t="s">
        <v>382</v>
      </c>
      <c r="U153" s="1" t="s">
        <v>383</v>
      </c>
      <c r="V153" s="2"/>
      <c r="W153" s="3">
        <v>150</v>
      </c>
      <c r="X153" s="1">
        <v>0</v>
      </c>
      <c r="Y153" s="4">
        <v>0.27938669999999999</v>
      </c>
      <c r="Z153" s="3">
        <v>96</v>
      </c>
      <c r="AA153" s="3">
        <v>5</v>
      </c>
      <c r="AB153" s="3">
        <v>60</v>
      </c>
      <c r="AC153" s="3">
        <v>665</v>
      </c>
      <c r="AD153" s="3">
        <v>56</v>
      </c>
      <c r="AE153" s="3">
        <v>74</v>
      </c>
      <c r="AF153" s="3">
        <v>27</v>
      </c>
      <c r="AG153" s="3">
        <v>37</v>
      </c>
      <c r="AH153" s="3">
        <v>6</v>
      </c>
      <c r="AI153" s="29">
        <f t="shared" si="5"/>
        <v>6.3129900000000001</v>
      </c>
      <c r="AL153" s="1">
        <v>15.34</v>
      </c>
      <c r="AM153" s="1">
        <v>13.779242999999999</v>
      </c>
      <c r="AN153" s="5">
        <v>6.94</v>
      </c>
      <c r="AO153" s="5">
        <v>5.6859799999999998</v>
      </c>
    </row>
    <row r="154" spans="1:41">
      <c r="A154" s="1" t="s">
        <v>151</v>
      </c>
      <c r="B154" s="1">
        <v>2011</v>
      </c>
      <c r="C154" s="20">
        <v>425000</v>
      </c>
      <c r="D154" s="17">
        <v>2200000</v>
      </c>
      <c r="E154" s="1">
        <v>3.0659999999999998</v>
      </c>
      <c r="F154" s="1">
        <v>412</v>
      </c>
      <c r="G154" s="1">
        <v>0</v>
      </c>
      <c r="H154" s="1">
        <v>0.26895564999999999</v>
      </c>
      <c r="I154" s="1">
        <v>211</v>
      </c>
      <c r="J154" s="1">
        <v>6</v>
      </c>
      <c r="K154" s="1">
        <v>89</v>
      </c>
      <c r="L154" s="1">
        <v>1564</v>
      </c>
      <c r="M154" s="1">
        <v>128</v>
      </c>
      <c r="N154" s="1">
        <v>315</v>
      </c>
      <c r="O154" s="1">
        <v>50</v>
      </c>
      <c r="P154" s="1">
        <v>80</v>
      </c>
      <c r="Q154" s="1">
        <v>-5</v>
      </c>
      <c r="R154" s="29">
        <f t="shared" si="4"/>
        <v>10.199999999999999</v>
      </c>
      <c r="S154" s="2"/>
      <c r="T154" s="2"/>
      <c r="U154" s="2"/>
      <c r="V154" s="2"/>
      <c r="W154" s="3">
        <v>152</v>
      </c>
      <c r="X154" s="1">
        <v>0</v>
      </c>
      <c r="Y154" s="4">
        <v>0.29557523000000002</v>
      </c>
      <c r="Z154" s="3">
        <v>78</v>
      </c>
      <c r="AA154" s="3">
        <v>5</v>
      </c>
      <c r="AB154" s="3">
        <v>36</v>
      </c>
      <c r="AC154" s="3">
        <v>641</v>
      </c>
      <c r="AD154" s="3">
        <v>59</v>
      </c>
      <c r="AE154" s="3">
        <v>129</v>
      </c>
      <c r="AF154" s="3">
        <v>26</v>
      </c>
      <c r="AG154" s="3">
        <v>40</v>
      </c>
      <c r="AH154" s="3">
        <v>-7</v>
      </c>
      <c r="AI154" s="29">
        <f t="shared" si="5"/>
        <v>1.950205</v>
      </c>
      <c r="AL154" s="1">
        <v>12.67</v>
      </c>
      <c r="AM154" s="1">
        <v>7.7321396</v>
      </c>
      <c r="AN154" s="5">
        <v>2.2799999999999998</v>
      </c>
      <c r="AO154" s="5">
        <v>1.6204099999999999</v>
      </c>
    </row>
    <row r="155" spans="1:41">
      <c r="A155" s="35" t="s">
        <v>94</v>
      </c>
      <c r="B155" s="11">
        <v>2011</v>
      </c>
      <c r="C155" s="21">
        <v>416500</v>
      </c>
      <c r="D155" s="18">
        <v>625000</v>
      </c>
      <c r="E155" s="11">
        <v>2.1520000000000001</v>
      </c>
      <c r="F155" s="11">
        <v>220</v>
      </c>
      <c r="G155" s="11">
        <v>116</v>
      </c>
      <c r="H155" s="11">
        <v>0.25</v>
      </c>
      <c r="I155" s="11">
        <v>72</v>
      </c>
      <c r="J155" s="11">
        <v>1</v>
      </c>
      <c r="K155" s="11">
        <v>35</v>
      </c>
      <c r="L155" s="11">
        <v>651</v>
      </c>
      <c r="M155" s="11">
        <v>43</v>
      </c>
      <c r="N155" s="11">
        <v>76</v>
      </c>
      <c r="O155" s="11">
        <v>13</v>
      </c>
      <c r="P155" s="11">
        <v>35</v>
      </c>
      <c r="Q155" s="11">
        <v>-9</v>
      </c>
      <c r="R155" s="29">
        <f t="shared" si="4"/>
        <v>1.2</v>
      </c>
      <c r="S155" s="12"/>
      <c r="T155" s="12"/>
      <c r="U155" s="12"/>
      <c r="V155" s="12"/>
      <c r="W155" s="13">
        <v>59</v>
      </c>
      <c r="X155" s="11">
        <v>0</v>
      </c>
      <c r="Y155" s="14">
        <v>0.20437955999999999</v>
      </c>
      <c r="Z155" s="13">
        <v>14</v>
      </c>
      <c r="AA155" s="13">
        <v>0</v>
      </c>
      <c r="AB155" s="13">
        <v>4</v>
      </c>
      <c r="AC155" s="13">
        <v>152</v>
      </c>
      <c r="AD155" s="13">
        <v>6</v>
      </c>
      <c r="AE155" s="13">
        <v>17</v>
      </c>
      <c r="AF155" s="13">
        <v>1</v>
      </c>
      <c r="AG155" s="13">
        <v>11</v>
      </c>
      <c r="AH155" s="13">
        <v>0</v>
      </c>
      <c r="AI155" s="29">
        <f t="shared" si="5"/>
        <v>-2.0320500000000005E-2</v>
      </c>
      <c r="AL155" s="1">
        <v>1.49</v>
      </c>
      <c r="AM155" s="1">
        <v>1.0045089</v>
      </c>
      <c r="AN155" s="5">
        <v>0.15</v>
      </c>
      <c r="AO155" s="5">
        <v>-0.190641</v>
      </c>
    </row>
    <row r="156" spans="1:41">
      <c r="A156" s="16" t="s">
        <v>190</v>
      </c>
      <c r="B156" s="1">
        <v>2016</v>
      </c>
      <c r="C156" s="20">
        <v>523000</v>
      </c>
      <c r="D156" s="17">
        <v>2980000</v>
      </c>
      <c r="E156" s="1">
        <v>2.157</v>
      </c>
      <c r="F156" s="1">
        <v>381</v>
      </c>
      <c r="G156" s="1">
        <v>66</v>
      </c>
      <c r="H156" s="1">
        <v>0.29166666000000002</v>
      </c>
      <c r="I156" s="1">
        <v>212</v>
      </c>
      <c r="J156" s="1">
        <v>13</v>
      </c>
      <c r="K156" s="1">
        <v>101</v>
      </c>
      <c r="L156" s="1">
        <v>1586</v>
      </c>
      <c r="M156" s="1">
        <v>96</v>
      </c>
      <c r="N156" s="1">
        <v>179</v>
      </c>
      <c r="O156" s="1">
        <v>69</v>
      </c>
      <c r="P156" s="1">
        <v>56</v>
      </c>
      <c r="Q156" s="1">
        <v>61</v>
      </c>
      <c r="R156" s="29">
        <f t="shared" si="4"/>
        <v>7.8</v>
      </c>
      <c r="S156" s="2" t="s">
        <v>191</v>
      </c>
      <c r="T156" s="1" t="s">
        <v>192</v>
      </c>
      <c r="U156" s="1" t="s">
        <v>193</v>
      </c>
      <c r="V156" s="2"/>
      <c r="W156" s="3">
        <v>131</v>
      </c>
      <c r="X156" s="1">
        <v>28</v>
      </c>
      <c r="Y156" s="4">
        <v>0.29118772999999998</v>
      </c>
      <c r="Z156" s="3">
        <v>85</v>
      </c>
      <c r="AA156" s="3">
        <v>3</v>
      </c>
      <c r="AB156" s="3">
        <v>29</v>
      </c>
      <c r="AC156" s="3">
        <v>578</v>
      </c>
      <c r="AD156" s="3">
        <v>45</v>
      </c>
      <c r="AE156" s="3">
        <v>68</v>
      </c>
      <c r="AF156" s="3">
        <v>24</v>
      </c>
      <c r="AG156" s="3">
        <v>16</v>
      </c>
      <c r="AH156" s="3">
        <v>15</v>
      </c>
      <c r="AI156" s="29">
        <f t="shared" si="5"/>
        <v>3.082595</v>
      </c>
      <c r="AL156" s="1">
        <v>8.4800004999999992</v>
      </c>
      <c r="AM156" s="1">
        <v>7.162547</v>
      </c>
      <c r="AN156" s="5">
        <v>3.43</v>
      </c>
      <c r="AO156" s="5">
        <v>2.7351899999999998</v>
      </c>
    </row>
    <row r="157" spans="1:41">
      <c r="A157" s="1" t="s">
        <v>127</v>
      </c>
      <c r="B157" s="1">
        <v>2013</v>
      </c>
      <c r="C157" s="20">
        <v>528250</v>
      </c>
      <c r="D157" s="17">
        <v>3600000</v>
      </c>
      <c r="E157" s="1">
        <v>2.1459999999999999</v>
      </c>
      <c r="F157" s="1">
        <v>439</v>
      </c>
      <c r="G157" s="1">
        <v>0</v>
      </c>
      <c r="H157" s="1">
        <v>0.27662107000000002</v>
      </c>
      <c r="I157" s="1">
        <v>217</v>
      </c>
      <c r="J157" s="1">
        <v>50</v>
      </c>
      <c r="K157" s="1">
        <v>217</v>
      </c>
      <c r="L157" s="1">
        <v>1841</v>
      </c>
      <c r="M157" s="1">
        <v>141</v>
      </c>
      <c r="N157" s="1">
        <v>277</v>
      </c>
      <c r="O157" s="1">
        <v>83</v>
      </c>
      <c r="P157" s="1">
        <v>38</v>
      </c>
      <c r="Q157" s="1">
        <v>-15</v>
      </c>
      <c r="R157" s="29">
        <f t="shared" si="4"/>
        <v>8.3000000000000007</v>
      </c>
      <c r="S157" s="2" t="s">
        <v>128</v>
      </c>
      <c r="T157" s="1" t="s">
        <v>129</v>
      </c>
      <c r="U157" s="1" t="s">
        <v>45</v>
      </c>
      <c r="V157" s="2"/>
      <c r="W157" s="3">
        <v>159</v>
      </c>
      <c r="X157" s="1">
        <v>0</v>
      </c>
      <c r="Y157" s="4">
        <v>0.30176565</v>
      </c>
      <c r="Z157" s="3">
        <v>86</v>
      </c>
      <c r="AA157" s="3">
        <v>17</v>
      </c>
      <c r="AB157" s="3">
        <v>79</v>
      </c>
      <c r="AC157" s="3">
        <v>680</v>
      </c>
      <c r="AD157" s="3">
        <v>51</v>
      </c>
      <c r="AE157" s="3">
        <v>100</v>
      </c>
      <c r="AF157" s="3">
        <v>34</v>
      </c>
      <c r="AG157" s="3">
        <v>11</v>
      </c>
      <c r="AH157" s="3">
        <v>1</v>
      </c>
      <c r="AI157" s="29">
        <f t="shared" si="5"/>
        <v>5.3480650000000001</v>
      </c>
      <c r="AL157" s="1">
        <v>8.68</v>
      </c>
      <c r="AM157" s="1">
        <v>7.8405579999999997</v>
      </c>
      <c r="AN157" s="5">
        <v>5.5</v>
      </c>
      <c r="AO157" s="5">
        <v>5.1961300000000001</v>
      </c>
    </row>
    <row r="158" spans="1:41">
      <c r="A158" s="1" t="s">
        <v>352</v>
      </c>
      <c r="B158" s="1">
        <v>2014</v>
      </c>
      <c r="C158" s="20">
        <v>510000</v>
      </c>
      <c r="D158" s="17">
        <v>1075000</v>
      </c>
      <c r="E158" s="1">
        <v>3.0640000000000001</v>
      </c>
      <c r="F158" s="1">
        <v>315</v>
      </c>
      <c r="G158" s="1">
        <v>58</v>
      </c>
      <c r="H158" s="1">
        <v>0.23508354000000001</v>
      </c>
      <c r="I158" s="1">
        <v>98</v>
      </c>
      <c r="J158" s="1">
        <v>7</v>
      </c>
      <c r="K158" s="1">
        <v>68</v>
      </c>
      <c r="L158" s="1">
        <v>930</v>
      </c>
      <c r="M158" s="1">
        <v>69</v>
      </c>
      <c r="N158" s="1">
        <v>119</v>
      </c>
      <c r="O158" s="1">
        <v>40</v>
      </c>
      <c r="P158" s="1">
        <v>23</v>
      </c>
      <c r="Q158" s="1">
        <v>10</v>
      </c>
      <c r="R158" s="29">
        <f t="shared" si="4"/>
        <v>7.1</v>
      </c>
      <c r="S158" s="2" t="s">
        <v>333</v>
      </c>
      <c r="T158" s="1" t="s">
        <v>353</v>
      </c>
      <c r="U158" s="2"/>
      <c r="V158" s="2"/>
      <c r="W158" s="3">
        <v>117</v>
      </c>
      <c r="X158" s="1">
        <v>0</v>
      </c>
      <c r="Y158" s="4">
        <v>0.22336769000000001</v>
      </c>
      <c r="Z158" s="3">
        <v>38</v>
      </c>
      <c r="AA158" s="3">
        <v>1</v>
      </c>
      <c r="AB158" s="3">
        <v>22</v>
      </c>
      <c r="AC158" s="3">
        <v>329</v>
      </c>
      <c r="AD158" s="3">
        <v>31</v>
      </c>
      <c r="AE158" s="3">
        <v>37</v>
      </c>
      <c r="AF158" s="3">
        <v>10</v>
      </c>
      <c r="AG158" s="3">
        <v>11</v>
      </c>
      <c r="AH158" s="3">
        <v>4</v>
      </c>
      <c r="AI158" s="29">
        <f t="shared" si="5"/>
        <v>2.8694300000000004</v>
      </c>
      <c r="AL158" s="1">
        <v>8.15</v>
      </c>
      <c r="AM158" s="1">
        <v>6.0431642999999999</v>
      </c>
      <c r="AN158" s="5">
        <v>3.47</v>
      </c>
      <c r="AO158" s="5">
        <v>2.2688600000000001</v>
      </c>
    </row>
    <row r="159" spans="1:41">
      <c r="A159" s="16" t="s">
        <v>139</v>
      </c>
      <c r="B159" s="1">
        <v>2018</v>
      </c>
      <c r="C159" s="20">
        <v>5333333</v>
      </c>
      <c r="D159" s="17">
        <v>6433334</v>
      </c>
      <c r="E159" s="1">
        <v>3.0630000000000002</v>
      </c>
      <c r="F159" s="1">
        <v>415</v>
      </c>
      <c r="G159" s="1">
        <v>57</v>
      </c>
      <c r="H159" s="1">
        <v>0.24314306999999999</v>
      </c>
      <c r="I159" s="1">
        <v>209</v>
      </c>
      <c r="J159" s="1">
        <v>68</v>
      </c>
      <c r="K159" s="1">
        <v>162</v>
      </c>
      <c r="L159" s="1">
        <v>1513</v>
      </c>
      <c r="M159" s="1">
        <v>142</v>
      </c>
      <c r="N159" s="1">
        <v>435</v>
      </c>
      <c r="O159" s="1">
        <v>72</v>
      </c>
      <c r="P159" s="1">
        <v>14</v>
      </c>
      <c r="Q159" s="1">
        <v>-32</v>
      </c>
      <c r="R159" s="29">
        <f t="shared" si="4"/>
        <v>1.1000000000000001</v>
      </c>
      <c r="S159" s="2"/>
      <c r="T159" s="1" t="s">
        <v>140</v>
      </c>
      <c r="U159" s="2"/>
      <c r="V159" s="2"/>
      <c r="W159" s="3">
        <v>96</v>
      </c>
      <c r="X159" s="1">
        <v>57</v>
      </c>
      <c r="Y159" s="4">
        <v>0.21862349</v>
      </c>
      <c r="Z159" s="3">
        <v>41</v>
      </c>
      <c r="AA159" s="3">
        <v>16</v>
      </c>
      <c r="AB159" s="3">
        <v>37</v>
      </c>
      <c r="AC159" s="3">
        <v>278</v>
      </c>
      <c r="AD159" s="3">
        <v>29</v>
      </c>
      <c r="AE159" s="3">
        <v>97</v>
      </c>
      <c r="AF159" s="3">
        <v>10</v>
      </c>
      <c r="AG159" s="3">
        <v>7</v>
      </c>
      <c r="AH159" s="3">
        <v>-4</v>
      </c>
      <c r="AI159" s="29">
        <f t="shared" si="5"/>
        <v>1.327005</v>
      </c>
      <c r="AL159" s="1">
        <v>1.91</v>
      </c>
      <c r="AM159" s="1">
        <v>0.34963499999999997</v>
      </c>
      <c r="AN159" s="5">
        <v>1.34</v>
      </c>
      <c r="AO159" s="5">
        <v>1.3140099999999999</v>
      </c>
    </row>
    <row r="160" spans="1:41">
      <c r="A160" s="1" t="s">
        <v>314</v>
      </c>
      <c r="B160" s="1">
        <v>2013</v>
      </c>
      <c r="C160" s="20">
        <v>492000</v>
      </c>
      <c r="D160" s="17">
        <v>1850000</v>
      </c>
      <c r="E160" s="1">
        <v>3.1230000000000002</v>
      </c>
      <c r="F160" s="1">
        <v>404</v>
      </c>
      <c r="G160" s="1">
        <v>124</v>
      </c>
      <c r="H160" s="1">
        <v>0.25789472000000002</v>
      </c>
      <c r="I160" s="1">
        <v>173</v>
      </c>
      <c r="J160" s="1">
        <v>7</v>
      </c>
      <c r="K160" s="1">
        <v>66</v>
      </c>
      <c r="L160" s="1">
        <v>1273</v>
      </c>
      <c r="M160" s="1">
        <v>106</v>
      </c>
      <c r="N160" s="1">
        <v>213</v>
      </c>
      <c r="O160" s="1">
        <v>44</v>
      </c>
      <c r="P160" s="1">
        <v>108</v>
      </c>
      <c r="Q160" s="1">
        <v>-10</v>
      </c>
      <c r="R160" s="29">
        <f t="shared" si="4"/>
        <v>2.1</v>
      </c>
      <c r="S160" s="2" t="s">
        <v>315</v>
      </c>
      <c r="T160" s="2"/>
      <c r="U160" s="2"/>
      <c r="V160" s="2"/>
      <c r="W160" s="3">
        <v>148</v>
      </c>
      <c r="X160" s="1">
        <v>0</v>
      </c>
      <c r="Y160" s="4">
        <v>0.24860852999999999</v>
      </c>
      <c r="Z160" s="3">
        <v>70</v>
      </c>
      <c r="AA160" s="3">
        <v>2</v>
      </c>
      <c r="AB160" s="3">
        <v>32</v>
      </c>
      <c r="AC160" s="3">
        <v>598</v>
      </c>
      <c r="AD160" s="3">
        <v>46</v>
      </c>
      <c r="AE160" s="3">
        <v>100</v>
      </c>
      <c r="AF160" s="3">
        <v>27</v>
      </c>
      <c r="AG160" s="3">
        <v>46</v>
      </c>
      <c r="AH160" s="3">
        <v>-7</v>
      </c>
      <c r="AI160" s="29">
        <f t="shared" si="5"/>
        <v>0.84286499999999998</v>
      </c>
      <c r="AL160" s="1">
        <v>0.86</v>
      </c>
      <c r="AM160" s="1">
        <v>3.2772453000000001</v>
      </c>
      <c r="AN160" s="5">
        <v>0.5</v>
      </c>
      <c r="AO160" s="5">
        <v>1.18573</v>
      </c>
    </row>
    <row r="161" spans="1:41">
      <c r="A161" s="1" t="s">
        <v>700</v>
      </c>
      <c r="B161" s="1">
        <v>2019</v>
      </c>
      <c r="C161" s="20">
        <v>577000</v>
      </c>
      <c r="D161" s="17">
        <v>725000</v>
      </c>
      <c r="E161" s="1">
        <v>3.0070000000000001</v>
      </c>
      <c r="F161" s="1">
        <v>215</v>
      </c>
      <c r="G161" s="1">
        <v>104</v>
      </c>
      <c r="H161" s="1">
        <v>0.25990099999999999</v>
      </c>
      <c r="I161" s="1">
        <v>52</v>
      </c>
      <c r="J161" s="1">
        <v>6</v>
      </c>
      <c r="K161" s="1">
        <v>33</v>
      </c>
      <c r="L161" s="1">
        <v>431</v>
      </c>
      <c r="M161" s="1">
        <v>18</v>
      </c>
      <c r="N161" s="1">
        <v>116</v>
      </c>
      <c r="O161" s="1">
        <v>20</v>
      </c>
      <c r="P161" s="1">
        <v>8</v>
      </c>
      <c r="Q161" s="1">
        <v>8</v>
      </c>
      <c r="R161" s="29">
        <f t="shared" si="4"/>
        <v>3.7</v>
      </c>
      <c r="S161" s="2"/>
      <c r="T161" s="2"/>
      <c r="U161" s="2"/>
      <c r="V161" s="2"/>
      <c r="W161" s="3">
        <v>53</v>
      </c>
      <c r="X161" s="1">
        <v>104</v>
      </c>
      <c r="Y161" s="4">
        <v>0.2535211</v>
      </c>
      <c r="Z161" s="3">
        <v>15</v>
      </c>
      <c r="AA161" s="3">
        <v>1</v>
      </c>
      <c r="AB161" s="3">
        <v>6</v>
      </c>
      <c r="AC161" s="3">
        <v>156</v>
      </c>
      <c r="AD161" s="3">
        <v>9</v>
      </c>
      <c r="AE161" s="3">
        <v>37</v>
      </c>
      <c r="AF161" s="3">
        <v>4</v>
      </c>
      <c r="AG161" s="3">
        <v>4</v>
      </c>
      <c r="AH161" s="3">
        <v>6</v>
      </c>
      <c r="AI161" s="29">
        <f t="shared" si="5"/>
        <v>4.5322500000000003</v>
      </c>
      <c r="AL161" s="1">
        <v>4.32</v>
      </c>
      <c r="AM161" s="1">
        <v>3.1695323000000002</v>
      </c>
      <c r="AN161" s="5">
        <v>4.8600000000000003</v>
      </c>
      <c r="AO161" s="5">
        <v>4.2045000000000003</v>
      </c>
    </row>
    <row r="162" spans="1:41">
      <c r="A162" s="1" t="s">
        <v>636</v>
      </c>
      <c r="B162" s="1">
        <v>2017</v>
      </c>
      <c r="C162" s="20">
        <v>595000</v>
      </c>
      <c r="D162" s="17">
        <v>3750000</v>
      </c>
      <c r="E162" s="1">
        <v>3.0609999999999999</v>
      </c>
      <c r="F162" s="1">
        <v>497</v>
      </c>
      <c r="G162" s="1">
        <v>0</v>
      </c>
      <c r="H162" s="1">
        <v>0.25772594999999998</v>
      </c>
      <c r="I162" s="1">
        <v>240</v>
      </c>
      <c r="J162" s="1">
        <v>64</v>
      </c>
      <c r="K162" s="1">
        <v>223</v>
      </c>
      <c r="L162" s="1">
        <v>1934</v>
      </c>
      <c r="M162" s="1">
        <v>174</v>
      </c>
      <c r="N162" s="1">
        <v>463</v>
      </c>
      <c r="O162" s="1">
        <v>78</v>
      </c>
      <c r="P162" s="1">
        <v>22</v>
      </c>
      <c r="Q162" s="1">
        <v>-9</v>
      </c>
      <c r="R162" s="29">
        <f t="shared" si="4"/>
        <v>3.5</v>
      </c>
      <c r="S162" s="2" t="s">
        <v>261</v>
      </c>
      <c r="T162" s="1" t="s">
        <v>637</v>
      </c>
      <c r="U162" s="2"/>
      <c r="V162" s="2"/>
      <c r="W162" s="3">
        <v>156</v>
      </c>
      <c r="X162" s="1">
        <v>0</v>
      </c>
      <c r="Y162" s="4">
        <v>0.26029962000000001</v>
      </c>
      <c r="Z162" s="3">
        <v>87</v>
      </c>
      <c r="AA162" s="3">
        <v>26</v>
      </c>
      <c r="AB162" s="3">
        <v>82</v>
      </c>
      <c r="AC162" s="3">
        <v>632</v>
      </c>
      <c r="AD162" s="3">
        <v>84</v>
      </c>
      <c r="AE162" s="3">
        <v>147</v>
      </c>
      <c r="AF162" s="3">
        <v>25</v>
      </c>
      <c r="AG162" s="3">
        <v>4</v>
      </c>
      <c r="AH162" s="3">
        <v>3</v>
      </c>
      <c r="AI162" s="29">
        <f t="shared" si="5"/>
        <v>4.1920450000000002</v>
      </c>
      <c r="AL162" s="1">
        <v>3.2600001999999999</v>
      </c>
      <c r="AM162" s="1">
        <v>3.7471519999999998</v>
      </c>
      <c r="AN162" s="5">
        <v>4.57</v>
      </c>
      <c r="AO162" s="5">
        <v>3.8140900000000002</v>
      </c>
    </row>
    <row r="163" spans="1:41">
      <c r="A163" s="1" t="s">
        <v>529</v>
      </c>
      <c r="B163" s="1">
        <v>2015</v>
      </c>
      <c r="C163" s="20">
        <v>526500</v>
      </c>
      <c r="D163" s="17">
        <v>3300000</v>
      </c>
      <c r="E163" s="1">
        <v>3</v>
      </c>
      <c r="F163" s="1">
        <v>366</v>
      </c>
      <c r="G163" s="1">
        <v>48</v>
      </c>
      <c r="H163" s="1">
        <v>0.24980605</v>
      </c>
      <c r="I163" s="1">
        <v>151</v>
      </c>
      <c r="J163" s="1">
        <v>70</v>
      </c>
      <c r="K163" s="1">
        <v>205</v>
      </c>
      <c r="L163" s="1">
        <v>1387</v>
      </c>
      <c r="M163" s="1">
        <v>73</v>
      </c>
      <c r="N163" s="1">
        <v>297</v>
      </c>
      <c r="O163" s="1">
        <v>58</v>
      </c>
      <c r="P163" s="1">
        <v>0</v>
      </c>
      <c r="Q163" s="1">
        <v>-7</v>
      </c>
      <c r="R163" s="29">
        <f t="shared" si="4"/>
        <v>1.9</v>
      </c>
      <c r="S163" s="2"/>
      <c r="T163" s="2"/>
      <c r="U163" s="1" t="s">
        <v>58</v>
      </c>
      <c r="V163" s="2"/>
      <c r="W163" s="3">
        <v>153</v>
      </c>
      <c r="X163" s="1">
        <v>0</v>
      </c>
      <c r="Y163" s="4">
        <v>0.24558304</v>
      </c>
      <c r="Z163" s="3">
        <v>66</v>
      </c>
      <c r="AA163" s="3">
        <v>27</v>
      </c>
      <c r="AB163" s="3">
        <v>88</v>
      </c>
      <c r="AC163" s="3">
        <v>604</v>
      </c>
      <c r="AD163" s="3">
        <v>30</v>
      </c>
      <c r="AE163" s="3">
        <v>119</v>
      </c>
      <c r="AF163" s="3">
        <v>20</v>
      </c>
      <c r="AG163" s="3">
        <v>0</v>
      </c>
      <c r="AH163" s="3">
        <v>-3</v>
      </c>
      <c r="AI163" s="29">
        <f t="shared" si="5"/>
        <v>0.49932806499999999</v>
      </c>
      <c r="AL163" s="1">
        <v>1.85</v>
      </c>
      <c r="AM163" s="1">
        <v>1.891983</v>
      </c>
      <c r="AN163" s="5">
        <v>0.47000003000000001</v>
      </c>
      <c r="AO163" s="5">
        <v>0.52865609999999996</v>
      </c>
    </row>
    <row r="164" spans="1:41">
      <c r="A164" s="1" t="s">
        <v>360</v>
      </c>
      <c r="B164" s="1">
        <v>2012</v>
      </c>
      <c r="C164" s="20">
        <v>495600</v>
      </c>
      <c r="D164" s="17">
        <v>1275000</v>
      </c>
      <c r="E164" s="1">
        <v>2.1440000000000001</v>
      </c>
      <c r="F164" s="1">
        <v>296</v>
      </c>
      <c r="G164" s="1">
        <v>109</v>
      </c>
      <c r="H164" s="1">
        <v>0.24020100999999999</v>
      </c>
      <c r="I164" s="1">
        <v>131</v>
      </c>
      <c r="J164" s="1">
        <v>5</v>
      </c>
      <c r="K164" s="1">
        <v>77</v>
      </c>
      <c r="L164" s="1">
        <v>1137</v>
      </c>
      <c r="M164" s="1">
        <v>109</v>
      </c>
      <c r="N164" s="1">
        <v>255</v>
      </c>
      <c r="O164" s="1">
        <v>43</v>
      </c>
      <c r="P164" s="1">
        <v>81</v>
      </c>
      <c r="Q164" s="1">
        <v>-11</v>
      </c>
      <c r="R164" s="29">
        <f t="shared" si="4"/>
        <v>-1.1000000000000001</v>
      </c>
      <c r="S164" s="2"/>
      <c r="T164" s="2"/>
      <c r="U164" s="2"/>
      <c r="V164" s="1" t="s">
        <v>154</v>
      </c>
      <c r="W164" s="3">
        <v>115</v>
      </c>
      <c r="X164" s="1">
        <v>0</v>
      </c>
      <c r="Y164" s="4">
        <v>0.24623115000000001</v>
      </c>
      <c r="Z164" s="3">
        <v>49</v>
      </c>
      <c r="AA164" s="3">
        <v>2</v>
      </c>
      <c r="AB164" s="3">
        <v>24</v>
      </c>
      <c r="AC164" s="3">
        <v>449</v>
      </c>
      <c r="AD164" s="3">
        <v>43</v>
      </c>
      <c r="AE164" s="3">
        <v>110</v>
      </c>
      <c r="AF164" s="3">
        <v>19</v>
      </c>
      <c r="AG164" s="3">
        <v>44</v>
      </c>
      <c r="AH164" s="3">
        <v>-4</v>
      </c>
      <c r="AI164" s="29">
        <f t="shared" si="5"/>
        <v>-1.0609999999999994E-3</v>
      </c>
      <c r="AL164" s="1">
        <v>-1.5500001000000001</v>
      </c>
      <c r="AM164" s="1">
        <v>-0.71945099999999995</v>
      </c>
      <c r="AN164" s="5">
        <v>-0.12</v>
      </c>
      <c r="AO164" s="5">
        <v>0.117878</v>
      </c>
    </row>
    <row r="165" spans="1:41">
      <c r="A165" s="1" t="s">
        <v>390</v>
      </c>
      <c r="B165" s="1">
        <v>2016</v>
      </c>
      <c r="C165" s="20">
        <v>521800</v>
      </c>
      <c r="D165" s="17">
        <v>1162500</v>
      </c>
      <c r="E165" s="1">
        <v>3.0390000000000001</v>
      </c>
      <c r="F165" s="1">
        <v>377</v>
      </c>
      <c r="G165" s="1">
        <v>15</v>
      </c>
      <c r="H165" s="1">
        <v>0.25541617999999999</v>
      </c>
      <c r="I165" s="1">
        <v>136</v>
      </c>
      <c r="J165" s="1">
        <v>11</v>
      </c>
      <c r="K165" s="1">
        <v>77</v>
      </c>
      <c r="L165" s="1">
        <v>980</v>
      </c>
      <c r="M165" s="1">
        <v>66</v>
      </c>
      <c r="N165" s="1">
        <v>204</v>
      </c>
      <c r="O165" s="1">
        <v>35</v>
      </c>
      <c r="P165" s="1">
        <v>34</v>
      </c>
      <c r="Q165" s="1">
        <v>-3</v>
      </c>
      <c r="R165" s="29">
        <f t="shared" si="4"/>
        <v>3.2</v>
      </c>
      <c r="S165" s="2"/>
      <c r="T165" s="2"/>
      <c r="U165" s="2"/>
      <c r="V165" s="2"/>
      <c r="W165" s="3">
        <v>110</v>
      </c>
      <c r="X165" s="1">
        <v>15</v>
      </c>
      <c r="Y165" s="4">
        <v>0.24814813999999999</v>
      </c>
      <c r="Z165" s="3">
        <v>47</v>
      </c>
      <c r="AA165" s="3">
        <v>6</v>
      </c>
      <c r="AB165" s="3">
        <v>23</v>
      </c>
      <c r="AC165" s="3">
        <v>310</v>
      </c>
      <c r="AD165" s="3">
        <v>27</v>
      </c>
      <c r="AE165" s="3">
        <v>70</v>
      </c>
      <c r="AF165" s="3">
        <v>9</v>
      </c>
      <c r="AG165" s="3">
        <v>7</v>
      </c>
      <c r="AH165" s="3">
        <v>9</v>
      </c>
      <c r="AI165" s="29">
        <f t="shared" si="5"/>
        <v>1.0786750000000001</v>
      </c>
      <c r="AL165" s="1">
        <v>2.14</v>
      </c>
      <c r="AM165" s="1">
        <v>4.1849126999999999</v>
      </c>
      <c r="AN165" s="5">
        <v>0.75</v>
      </c>
      <c r="AO165" s="5">
        <v>1.4073500000000001</v>
      </c>
    </row>
    <row r="166" spans="1:41">
      <c r="A166" s="1" t="s">
        <v>655</v>
      </c>
      <c r="B166" s="1">
        <v>2018</v>
      </c>
      <c r="C166" s="20">
        <v>643200</v>
      </c>
      <c r="D166" s="17">
        <v>10650000</v>
      </c>
      <c r="E166" s="1">
        <v>3.113</v>
      </c>
      <c r="F166" s="1">
        <v>574</v>
      </c>
      <c r="G166" s="1">
        <v>0</v>
      </c>
      <c r="H166" s="1">
        <v>0.28837815</v>
      </c>
      <c r="I166" s="1">
        <v>377</v>
      </c>
      <c r="J166" s="1">
        <v>98</v>
      </c>
      <c r="K166" s="1">
        <v>310</v>
      </c>
      <c r="L166" s="1">
        <v>2590</v>
      </c>
      <c r="M166" s="1">
        <v>214</v>
      </c>
      <c r="N166" s="1">
        <v>357</v>
      </c>
      <c r="O166" s="1">
        <v>138</v>
      </c>
      <c r="P166" s="1">
        <v>71</v>
      </c>
      <c r="Q166" s="1">
        <v>33</v>
      </c>
      <c r="R166" s="29">
        <f t="shared" si="4"/>
        <v>2</v>
      </c>
      <c r="S166" s="2" t="s">
        <v>656</v>
      </c>
      <c r="T166" s="1" t="s">
        <v>657</v>
      </c>
      <c r="U166" s="1" t="s">
        <v>658</v>
      </c>
      <c r="V166" s="1" t="s">
        <v>659</v>
      </c>
      <c r="W166" s="3">
        <v>158</v>
      </c>
      <c r="X166" s="1">
        <v>0</v>
      </c>
      <c r="Y166" s="4">
        <v>0.27685325999999999</v>
      </c>
      <c r="Z166" s="3">
        <v>129</v>
      </c>
      <c r="AA166" s="3">
        <v>38</v>
      </c>
      <c r="AB166" s="3">
        <v>92</v>
      </c>
      <c r="AC166" s="3">
        <v>745</v>
      </c>
      <c r="AD166" s="3">
        <v>70</v>
      </c>
      <c r="AE166" s="3">
        <v>107</v>
      </c>
      <c r="AF166" s="3">
        <v>42</v>
      </c>
      <c r="AG166" s="3">
        <v>25</v>
      </c>
      <c r="AH166" s="3">
        <v>13</v>
      </c>
      <c r="AI166" s="29">
        <f t="shared" si="5"/>
        <v>0.59098355000000002</v>
      </c>
      <c r="AL166" s="1">
        <v>2.82</v>
      </c>
      <c r="AM166" s="1">
        <v>1.0949439999999999</v>
      </c>
      <c r="AN166" s="5">
        <v>1.28</v>
      </c>
      <c r="AO166" s="5">
        <v>-9.8032900000000006E-2</v>
      </c>
    </row>
    <row r="167" spans="1:41">
      <c r="A167" s="16" t="s">
        <v>230</v>
      </c>
      <c r="B167" s="1">
        <v>2013</v>
      </c>
      <c r="C167" s="20">
        <v>560000</v>
      </c>
      <c r="D167" s="17">
        <v>5534375</v>
      </c>
      <c r="E167" s="1">
        <v>3.0329999999999999</v>
      </c>
      <c r="F167" s="1">
        <v>471</v>
      </c>
      <c r="G167" s="1">
        <v>15</v>
      </c>
      <c r="H167" s="1">
        <v>0.28529062999999999</v>
      </c>
      <c r="I167" s="1">
        <v>250</v>
      </c>
      <c r="J167" s="1">
        <v>68</v>
      </c>
      <c r="K167" s="1">
        <v>280</v>
      </c>
      <c r="L167" s="1">
        <v>1908</v>
      </c>
      <c r="M167" s="1">
        <v>183</v>
      </c>
      <c r="N167" s="1">
        <v>400</v>
      </c>
      <c r="O167" s="1">
        <v>93</v>
      </c>
      <c r="P167" s="1">
        <v>7</v>
      </c>
      <c r="Q167" s="1">
        <v>3</v>
      </c>
      <c r="R167" s="29">
        <f t="shared" si="4"/>
        <v>2.2999999999999998</v>
      </c>
      <c r="S167" s="2" t="s">
        <v>231</v>
      </c>
      <c r="T167" s="1" t="s">
        <v>232</v>
      </c>
      <c r="U167" s="1" t="s">
        <v>233</v>
      </c>
      <c r="V167" s="2"/>
      <c r="W167" s="3">
        <v>147</v>
      </c>
      <c r="X167" s="1">
        <v>15</v>
      </c>
      <c r="Y167" s="4">
        <v>0.31941923</v>
      </c>
      <c r="Z167" s="3">
        <v>89</v>
      </c>
      <c r="AA167" s="3">
        <v>23</v>
      </c>
      <c r="AB167" s="3">
        <v>109</v>
      </c>
      <c r="AC167" s="3">
        <v>629</v>
      </c>
      <c r="AD167" s="3">
        <v>66</v>
      </c>
      <c r="AE167" s="3">
        <v>121</v>
      </c>
      <c r="AF167" s="3">
        <v>27</v>
      </c>
      <c r="AG167" s="3">
        <v>1</v>
      </c>
      <c r="AH167" s="3">
        <v>2</v>
      </c>
      <c r="AI167" s="29">
        <f t="shared" si="5"/>
        <v>1.5464850000000001</v>
      </c>
      <c r="AL167" s="1">
        <v>2.8700000999999999</v>
      </c>
      <c r="AM167" s="1">
        <v>1.6730399</v>
      </c>
      <c r="AN167" s="5">
        <v>1.71</v>
      </c>
      <c r="AO167" s="5">
        <v>1.38297</v>
      </c>
    </row>
    <row r="168" spans="1:41">
      <c r="A168" s="1" t="s">
        <v>294</v>
      </c>
      <c r="B168" s="1">
        <v>2015</v>
      </c>
      <c r="C168" s="20">
        <v>513500</v>
      </c>
      <c r="D168" s="17">
        <v>2000000</v>
      </c>
      <c r="E168" s="1">
        <v>3.0209999999999999</v>
      </c>
      <c r="F168" s="1">
        <v>322</v>
      </c>
      <c r="G168" s="1">
        <v>131</v>
      </c>
      <c r="H168" s="1">
        <v>0.24137929999999999</v>
      </c>
      <c r="I168" s="1">
        <v>104</v>
      </c>
      <c r="J168" s="1">
        <v>20</v>
      </c>
      <c r="K168" s="1">
        <v>105</v>
      </c>
      <c r="L168" s="1">
        <v>1153</v>
      </c>
      <c r="M168" s="1">
        <v>58</v>
      </c>
      <c r="N168" s="1">
        <v>207</v>
      </c>
      <c r="O168" s="1">
        <v>37</v>
      </c>
      <c r="P168" s="1">
        <v>12</v>
      </c>
      <c r="Q168" s="1">
        <v>-13</v>
      </c>
      <c r="R168" s="29">
        <f t="shared" si="4"/>
        <v>9.6</v>
      </c>
      <c r="S168" s="2" t="s">
        <v>227</v>
      </c>
      <c r="T168" s="2"/>
      <c r="U168" s="2"/>
      <c r="V168" s="2"/>
      <c r="W168" s="3">
        <v>151</v>
      </c>
      <c r="X168" s="1">
        <v>0</v>
      </c>
      <c r="Y168" s="4">
        <v>0.26296957999999998</v>
      </c>
      <c r="Z168" s="3">
        <v>63</v>
      </c>
      <c r="AA168" s="3">
        <v>7</v>
      </c>
      <c r="AB168" s="3">
        <v>50</v>
      </c>
      <c r="AC168" s="3">
        <v>603</v>
      </c>
      <c r="AD168" s="3">
        <v>30</v>
      </c>
      <c r="AE168" s="3">
        <v>103</v>
      </c>
      <c r="AF168" s="3">
        <v>14</v>
      </c>
      <c r="AG168" s="3">
        <v>10</v>
      </c>
      <c r="AH168" s="3">
        <v>-13</v>
      </c>
      <c r="AI168" s="29">
        <f t="shared" si="5"/>
        <v>2.7962249999999997</v>
      </c>
      <c r="AL168" s="1">
        <v>12.16</v>
      </c>
      <c r="AM168" s="1">
        <v>7.0702600000000002</v>
      </c>
      <c r="AN168" s="5">
        <v>3.55</v>
      </c>
      <c r="AO168" s="5">
        <v>2.0424500000000001</v>
      </c>
    </row>
    <row r="169" spans="1:41">
      <c r="A169" s="1" t="s">
        <v>109</v>
      </c>
      <c r="B169" s="1">
        <v>2012</v>
      </c>
      <c r="C169" s="20">
        <v>483000</v>
      </c>
      <c r="D169" s="17">
        <v>1750000</v>
      </c>
      <c r="E169" s="1">
        <v>3.0249999999999999</v>
      </c>
      <c r="F169" s="1">
        <v>441</v>
      </c>
      <c r="G169" s="1">
        <v>0</v>
      </c>
      <c r="H169" s="1">
        <v>0.25883152999999998</v>
      </c>
      <c r="I169" s="1">
        <v>176</v>
      </c>
      <c r="J169" s="1">
        <v>47</v>
      </c>
      <c r="K169" s="1">
        <v>197</v>
      </c>
      <c r="L169" s="1">
        <v>1661</v>
      </c>
      <c r="M169" s="1">
        <v>158</v>
      </c>
      <c r="N169" s="1">
        <v>259</v>
      </c>
      <c r="O169" s="1">
        <v>90</v>
      </c>
      <c r="P169" s="1">
        <v>9</v>
      </c>
      <c r="Q169" s="1">
        <v>1</v>
      </c>
      <c r="R169" s="29">
        <f t="shared" si="4"/>
        <v>0.2</v>
      </c>
      <c r="S169" s="2"/>
      <c r="T169" s="1" t="s">
        <v>110</v>
      </c>
      <c r="U169" s="1" t="s">
        <v>111</v>
      </c>
      <c r="V169" s="2"/>
      <c r="W169" s="3">
        <v>105</v>
      </c>
      <c r="X169" s="1">
        <v>0</v>
      </c>
      <c r="Y169" s="4">
        <v>0.21739130000000001</v>
      </c>
      <c r="Z169" s="3">
        <v>30</v>
      </c>
      <c r="AA169" s="3">
        <v>7</v>
      </c>
      <c r="AB169" s="3">
        <v>30</v>
      </c>
      <c r="AC169" s="3">
        <v>326</v>
      </c>
      <c r="AD169" s="3">
        <v>25</v>
      </c>
      <c r="AE169" s="3">
        <v>56</v>
      </c>
      <c r="AF169" s="3">
        <v>16</v>
      </c>
      <c r="AG169" s="3">
        <v>1</v>
      </c>
      <c r="AH169" s="3">
        <v>6</v>
      </c>
      <c r="AI169" s="29">
        <f t="shared" si="5"/>
        <v>7.4247000000000007E-2</v>
      </c>
      <c r="AL169" s="1">
        <v>-0.20000003</v>
      </c>
      <c r="AM169" s="1">
        <v>0.62860990000000005</v>
      </c>
      <c r="AN169" s="5">
        <v>-0.24</v>
      </c>
      <c r="AO169" s="5">
        <v>0.38849400000000001</v>
      </c>
    </row>
    <row r="170" spans="1:41">
      <c r="A170" s="1" t="s">
        <v>784</v>
      </c>
      <c r="B170" s="1">
        <v>2020</v>
      </c>
      <c r="C170" s="20">
        <v>580000</v>
      </c>
      <c r="D170" s="17">
        <v>1800000</v>
      </c>
      <c r="E170" s="1">
        <v>3.0529999999999999</v>
      </c>
      <c r="F170" s="1">
        <v>168</v>
      </c>
      <c r="G170" s="1">
        <v>262</v>
      </c>
      <c r="H170" s="1">
        <v>0.28076255</v>
      </c>
      <c r="I170" s="1">
        <v>77</v>
      </c>
      <c r="J170" s="1">
        <v>21</v>
      </c>
      <c r="K170" s="1">
        <v>78</v>
      </c>
      <c r="L170" s="1">
        <v>637</v>
      </c>
      <c r="M170" s="1">
        <v>49</v>
      </c>
      <c r="N170" s="1">
        <v>165</v>
      </c>
      <c r="O170" s="1">
        <v>30</v>
      </c>
      <c r="P170" s="1">
        <v>0</v>
      </c>
      <c r="Q170" s="1">
        <v>3</v>
      </c>
      <c r="R170" s="29">
        <f t="shared" si="4"/>
        <v>3.6</v>
      </c>
      <c r="S170" s="2"/>
      <c r="T170" s="1" t="s">
        <v>98</v>
      </c>
      <c r="U170" s="2"/>
      <c r="V170" s="2"/>
      <c r="W170" s="3">
        <v>34</v>
      </c>
      <c r="X170" s="1">
        <v>32</v>
      </c>
      <c r="Y170" s="4">
        <v>0.28333332999999999</v>
      </c>
      <c r="Z170" s="3">
        <v>20</v>
      </c>
      <c r="AA170" s="3">
        <v>6</v>
      </c>
      <c r="AB170" s="3">
        <v>20</v>
      </c>
      <c r="AC170" s="3">
        <v>133</v>
      </c>
      <c r="AD170" s="3">
        <v>11</v>
      </c>
      <c r="AE170" s="3">
        <v>31</v>
      </c>
      <c r="AF170" s="3">
        <v>8</v>
      </c>
      <c r="AG170" s="3">
        <v>0</v>
      </c>
      <c r="AH170" s="3">
        <v>-2</v>
      </c>
      <c r="AI170" s="29">
        <f t="shared" si="5"/>
        <v>1.5606249999999999</v>
      </c>
      <c r="AL170" s="1">
        <v>4.0999999999999996</v>
      </c>
      <c r="AM170" s="1">
        <v>3.1187360000000002</v>
      </c>
      <c r="AN170" s="5">
        <v>1.53</v>
      </c>
      <c r="AO170" s="5">
        <v>1.5912500000000001</v>
      </c>
    </row>
    <row r="171" spans="1:41">
      <c r="A171" s="1" t="s">
        <v>87</v>
      </c>
      <c r="B171" s="1">
        <v>2011</v>
      </c>
      <c r="C171" s="20">
        <v>455500</v>
      </c>
      <c r="D171" s="17">
        <v>2250000</v>
      </c>
      <c r="E171" s="1">
        <v>2.1579999999999999</v>
      </c>
      <c r="F171" s="1">
        <v>419</v>
      </c>
      <c r="G171" s="1">
        <v>0</v>
      </c>
      <c r="H171" s="1">
        <v>0.25391180000000002</v>
      </c>
      <c r="I171" s="1">
        <v>167</v>
      </c>
      <c r="J171" s="1">
        <v>60</v>
      </c>
      <c r="K171" s="1">
        <v>193</v>
      </c>
      <c r="L171" s="1">
        <v>1574</v>
      </c>
      <c r="M171" s="1">
        <v>147</v>
      </c>
      <c r="N171" s="1">
        <v>323</v>
      </c>
      <c r="O171" s="1">
        <v>87</v>
      </c>
      <c r="P171" s="1">
        <v>24</v>
      </c>
      <c r="Q171" s="1">
        <v>-12</v>
      </c>
      <c r="R171" s="29">
        <f t="shared" si="4"/>
        <v>1.6</v>
      </c>
      <c r="S171" s="2"/>
      <c r="T171" s="2"/>
      <c r="U171" s="1" t="s">
        <v>58</v>
      </c>
      <c r="V171" s="2"/>
      <c r="W171" s="3">
        <v>148</v>
      </c>
      <c r="X171" s="1">
        <v>0</v>
      </c>
      <c r="Y171" s="4">
        <v>0.24349882</v>
      </c>
      <c r="Z171" s="3">
        <v>51</v>
      </c>
      <c r="AA171" s="3">
        <v>16</v>
      </c>
      <c r="AB171" s="3">
        <v>58</v>
      </c>
      <c r="AC171" s="3">
        <v>478</v>
      </c>
      <c r="AD171" s="3">
        <v>48</v>
      </c>
      <c r="AE171" s="3">
        <v>104</v>
      </c>
      <c r="AF171" s="3">
        <v>30</v>
      </c>
      <c r="AG171" s="3">
        <v>6</v>
      </c>
      <c r="AH171" s="3">
        <v>-8</v>
      </c>
      <c r="AI171" s="29">
        <f t="shared" si="5"/>
        <v>0.80973600000000001</v>
      </c>
      <c r="AL171" s="1">
        <v>1.76</v>
      </c>
      <c r="AM171" s="1">
        <v>1.376323</v>
      </c>
      <c r="AN171" s="5">
        <v>0.92</v>
      </c>
      <c r="AO171" s="5">
        <v>0.69947199999999998</v>
      </c>
    </row>
    <row r="172" spans="1:41">
      <c r="A172" s="1" t="s">
        <v>556</v>
      </c>
      <c r="B172" s="1">
        <v>2019</v>
      </c>
      <c r="C172" s="20">
        <v>669800</v>
      </c>
      <c r="D172" s="17">
        <v>5000000</v>
      </c>
      <c r="E172" s="1">
        <v>3.0859999999999999</v>
      </c>
      <c r="F172" s="1">
        <v>372</v>
      </c>
      <c r="G172" s="1">
        <v>119</v>
      </c>
      <c r="H172" s="1">
        <v>0.24623115000000001</v>
      </c>
      <c r="I172" s="1">
        <v>226</v>
      </c>
      <c r="J172" s="1">
        <v>105</v>
      </c>
      <c r="K172" s="1">
        <v>262</v>
      </c>
      <c r="L172" s="1">
        <v>1576</v>
      </c>
      <c r="M172" s="1">
        <v>150</v>
      </c>
      <c r="N172" s="1">
        <v>397</v>
      </c>
      <c r="O172" s="1">
        <v>61</v>
      </c>
      <c r="P172" s="1">
        <v>4</v>
      </c>
      <c r="Q172" s="1">
        <v>5</v>
      </c>
      <c r="R172" s="29">
        <f t="shared" si="4"/>
        <v>1.9</v>
      </c>
      <c r="S172" s="2" t="s">
        <v>557</v>
      </c>
      <c r="T172" s="2"/>
      <c r="U172" s="1" t="s">
        <v>558</v>
      </c>
      <c r="V172" s="1" t="s">
        <v>559</v>
      </c>
      <c r="W172" s="3">
        <v>106</v>
      </c>
      <c r="X172" s="1">
        <v>30</v>
      </c>
      <c r="Y172" s="4">
        <v>0.23232322999999999</v>
      </c>
      <c r="Z172" s="3">
        <v>62</v>
      </c>
      <c r="AA172" s="3">
        <v>34</v>
      </c>
      <c r="AB172" s="3">
        <v>77</v>
      </c>
      <c r="AC172" s="3">
        <v>446</v>
      </c>
      <c r="AD172" s="3">
        <v>40</v>
      </c>
      <c r="AE172" s="3">
        <v>125</v>
      </c>
      <c r="AF172" s="3">
        <v>12</v>
      </c>
      <c r="AG172" s="3">
        <v>0</v>
      </c>
      <c r="AH172" s="3">
        <v>-2</v>
      </c>
      <c r="AI172" s="29">
        <f t="shared" si="5"/>
        <v>0.39636499999999997</v>
      </c>
      <c r="AL172" s="1">
        <v>2.44</v>
      </c>
      <c r="AM172" s="1">
        <v>1.3427534999999999</v>
      </c>
      <c r="AN172" s="5">
        <v>0.69</v>
      </c>
      <c r="AO172" s="5">
        <v>0.10273</v>
      </c>
    </row>
    <row r="173" spans="1:41">
      <c r="A173" s="1" t="s">
        <v>249</v>
      </c>
      <c r="B173" s="1">
        <v>2011</v>
      </c>
      <c r="C173" s="20">
        <v>440000</v>
      </c>
      <c r="D173" s="17">
        <v>725000</v>
      </c>
      <c r="E173" s="1">
        <v>2.149</v>
      </c>
      <c r="F173" s="1">
        <v>164</v>
      </c>
      <c r="G173" s="1">
        <v>33</v>
      </c>
      <c r="H173" s="1">
        <v>0.22327791</v>
      </c>
      <c r="I173" s="1">
        <v>55</v>
      </c>
      <c r="J173" s="1">
        <v>15</v>
      </c>
      <c r="K173" s="1">
        <v>53</v>
      </c>
      <c r="L173" s="1">
        <v>485</v>
      </c>
      <c r="M173" s="1">
        <v>54</v>
      </c>
      <c r="N173" s="1">
        <v>97</v>
      </c>
      <c r="O173" s="1">
        <v>30</v>
      </c>
      <c r="P173" s="1">
        <v>2</v>
      </c>
      <c r="Q173" s="1">
        <v>-10</v>
      </c>
      <c r="R173" s="29">
        <f t="shared" si="4"/>
        <v>1.8</v>
      </c>
      <c r="S173" s="2"/>
      <c r="T173" s="2"/>
      <c r="U173" s="2"/>
      <c r="V173" s="2"/>
      <c r="W173" s="3">
        <v>49</v>
      </c>
      <c r="X173" s="1">
        <v>0</v>
      </c>
      <c r="Y173" s="4">
        <v>0.25225225000000001</v>
      </c>
      <c r="Z173" s="3">
        <v>15</v>
      </c>
      <c r="AA173" s="3">
        <v>5</v>
      </c>
      <c r="AB173" s="3">
        <v>17</v>
      </c>
      <c r="AC173" s="3">
        <v>123</v>
      </c>
      <c r="AD173" s="3">
        <v>10</v>
      </c>
      <c r="AE173" s="3">
        <v>26</v>
      </c>
      <c r="AF173" s="3">
        <v>6</v>
      </c>
      <c r="AG173" s="3">
        <v>0</v>
      </c>
      <c r="AH173" s="3">
        <v>-3</v>
      </c>
      <c r="AI173" s="29">
        <f t="shared" si="5"/>
        <v>-0.13811009000000002</v>
      </c>
      <c r="AL173" s="1">
        <v>3.13</v>
      </c>
      <c r="AM173" s="1">
        <v>0.38266640000000002</v>
      </c>
      <c r="AN173" s="5">
        <v>-0.27</v>
      </c>
      <c r="AO173" s="5">
        <v>-6.2201799999999996E-3</v>
      </c>
    </row>
    <row r="174" spans="1:41">
      <c r="A174" s="1" t="s">
        <v>643</v>
      </c>
      <c r="B174" s="1">
        <v>2016</v>
      </c>
      <c r="C174" s="20">
        <v>522400</v>
      </c>
      <c r="D174" s="17">
        <v>4075000</v>
      </c>
      <c r="E174" s="1">
        <v>2.1659999999999999</v>
      </c>
      <c r="F174" s="1">
        <v>342</v>
      </c>
      <c r="G174" s="1">
        <v>142</v>
      </c>
      <c r="H174" s="1">
        <v>0.25847777999999999</v>
      </c>
      <c r="I174" s="1">
        <v>220</v>
      </c>
      <c r="J174" s="1">
        <v>65</v>
      </c>
      <c r="K174" s="1">
        <v>174</v>
      </c>
      <c r="L174" s="1">
        <v>1540</v>
      </c>
      <c r="M174" s="1">
        <v>177</v>
      </c>
      <c r="N174" s="1">
        <v>401</v>
      </c>
      <c r="O174" s="1">
        <v>56</v>
      </c>
      <c r="P174" s="1">
        <v>30</v>
      </c>
      <c r="Q174" s="1">
        <v>12</v>
      </c>
      <c r="R174" s="29">
        <f t="shared" si="4"/>
        <v>11.1</v>
      </c>
      <c r="S174" s="2" t="s">
        <v>644</v>
      </c>
      <c r="T174" s="2"/>
      <c r="U174" s="1" t="s">
        <v>154</v>
      </c>
      <c r="V174" s="2"/>
      <c r="W174" s="3">
        <v>162</v>
      </c>
      <c r="X174" s="1">
        <v>0</v>
      </c>
      <c r="Y174" s="4">
        <v>0.26086956</v>
      </c>
      <c r="Z174" s="3">
        <v>116</v>
      </c>
      <c r="AA174" s="3">
        <v>29</v>
      </c>
      <c r="AB174" s="3">
        <v>82</v>
      </c>
      <c r="AC174" s="3">
        <v>744</v>
      </c>
      <c r="AD174" s="3">
        <v>88</v>
      </c>
      <c r="AE174" s="3">
        <v>178</v>
      </c>
      <c r="AF174" s="3">
        <v>29</v>
      </c>
      <c r="AG174" s="3">
        <v>9</v>
      </c>
      <c r="AH174" s="3">
        <v>6</v>
      </c>
      <c r="AI174" s="29">
        <f t="shared" si="5"/>
        <v>3.13273</v>
      </c>
      <c r="AL174" s="1">
        <v>10.33</v>
      </c>
      <c r="AM174" s="1">
        <v>11.962553</v>
      </c>
      <c r="AN174" s="5">
        <v>2.85</v>
      </c>
      <c r="AO174" s="5">
        <v>3.4154599999999999</v>
      </c>
    </row>
    <row r="175" spans="1:41">
      <c r="A175" s="1" t="s">
        <v>377</v>
      </c>
      <c r="B175" s="1">
        <v>2012</v>
      </c>
      <c r="C175" s="20">
        <v>502000</v>
      </c>
      <c r="D175" s="17">
        <v>2350000</v>
      </c>
      <c r="E175" s="1">
        <v>3.145</v>
      </c>
      <c r="F175" s="1">
        <v>527</v>
      </c>
      <c r="G175" s="1">
        <v>0</v>
      </c>
      <c r="H175" s="1">
        <v>0.28016978999999997</v>
      </c>
      <c r="I175" s="1">
        <v>203</v>
      </c>
      <c r="J175" s="1">
        <v>23</v>
      </c>
      <c r="K175" s="1">
        <v>172</v>
      </c>
      <c r="L175" s="1">
        <v>1807</v>
      </c>
      <c r="M175" s="1">
        <v>124</v>
      </c>
      <c r="N175" s="1">
        <v>324</v>
      </c>
      <c r="O175" s="1">
        <v>81</v>
      </c>
      <c r="P175" s="1">
        <v>36</v>
      </c>
      <c r="Q175" s="1">
        <v>34</v>
      </c>
      <c r="R175" s="29">
        <f t="shared" si="4"/>
        <v>6.3</v>
      </c>
      <c r="S175" s="2" t="s">
        <v>378</v>
      </c>
      <c r="T175" s="1" t="s">
        <v>379</v>
      </c>
      <c r="U175" s="1" t="s">
        <v>177</v>
      </c>
      <c r="V175" s="1" t="s">
        <v>154</v>
      </c>
      <c r="W175" s="3">
        <v>133</v>
      </c>
      <c r="X175" s="1">
        <v>0</v>
      </c>
      <c r="Y175" s="4">
        <v>0.27272728000000002</v>
      </c>
      <c r="Z175" s="3">
        <v>58</v>
      </c>
      <c r="AA175" s="3">
        <v>7</v>
      </c>
      <c r="AB175" s="3">
        <v>36</v>
      </c>
      <c r="AC175" s="3">
        <v>430</v>
      </c>
      <c r="AD175" s="3">
        <v>33</v>
      </c>
      <c r="AE175" s="3">
        <v>77</v>
      </c>
      <c r="AF175" s="3">
        <v>21</v>
      </c>
      <c r="AG175" s="3">
        <v>15</v>
      </c>
      <c r="AH175" s="3">
        <v>9</v>
      </c>
      <c r="AI175" s="29">
        <f t="shared" si="5"/>
        <v>5.2091449999999995</v>
      </c>
      <c r="AL175" s="1">
        <v>6.85</v>
      </c>
      <c r="AM175" s="1">
        <v>5.7537649999999996</v>
      </c>
      <c r="AN175" s="5">
        <v>5.62</v>
      </c>
      <c r="AO175" s="5">
        <v>4.7982899999999997</v>
      </c>
    </row>
    <row r="176" spans="1:41">
      <c r="A176" s="1" t="s">
        <v>198</v>
      </c>
      <c r="B176" s="1">
        <v>2013</v>
      </c>
      <c r="C176" s="20">
        <v>537000</v>
      </c>
      <c r="D176" s="17">
        <v>6600000</v>
      </c>
      <c r="E176" s="1">
        <v>3.1179999999999999</v>
      </c>
      <c r="F176" s="1">
        <v>489</v>
      </c>
      <c r="G176" s="1">
        <v>71</v>
      </c>
      <c r="H176" s="1">
        <v>0.26529446000000001</v>
      </c>
      <c r="I176" s="1">
        <v>261</v>
      </c>
      <c r="J176" s="1">
        <v>117</v>
      </c>
      <c r="K176" s="1">
        <v>294</v>
      </c>
      <c r="L176" s="1">
        <v>2002</v>
      </c>
      <c r="M176" s="1">
        <v>224</v>
      </c>
      <c r="N176" s="1">
        <v>572</v>
      </c>
      <c r="O176" s="1">
        <v>107</v>
      </c>
      <c r="P176" s="1">
        <v>17</v>
      </c>
      <c r="Q176" s="1">
        <v>17</v>
      </c>
      <c r="R176" s="29">
        <f t="shared" si="4"/>
        <v>2.8</v>
      </c>
      <c r="S176" s="2"/>
      <c r="T176" s="1" t="s">
        <v>199</v>
      </c>
      <c r="U176" s="1" t="s">
        <v>200</v>
      </c>
      <c r="V176" s="2"/>
      <c r="W176" s="3">
        <v>116</v>
      </c>
      <c r="X176" s="1">
        <v>41</v>
      </c>
      <c r="Y176" s="4">
        <v>0.24941176000000001</v>
      </c>
      <c r="Z176" s="3">
        <v>62</v>
      </c>
      <c r="AA176" s="3">
        <v>24</v>
      </c>
      <c r="AB176" s="3">
        <v>62</v>
      </c>
      <c r="AC176" s="3">
        <v>504</v>
      </c>
      <c r="AD176" s="3">
        <v>74</v>
      </c>
      <c r="AE176" s="3">
        <v>140</v>
      </c>
      <c r="AF176" s="3">
        <v>26</v>
      </c>
      <c r="AG176" s="3">
        <v>1</v>
      </c>
      <c r="AH176" s="3">
        <v>-5</v>
      </c>
      <c r="AI176" s="29">
        <f t="shared" si="5"/>
        <v>3.5150100000000002</v>
      </c>
      <c r="AL176" s="1">
        <v>2.83</v>
      </c>
      <c r="AM176" s="1">
        <v>2.7899714000000002</v>
      </c>
      <c r="AN176" s="5">
        <v>3.45</v>
      </c>
      <c r="AO176" s="5">
        <v>3.5800200000000002</v>
      </c>
    </row>
    <row r="177" spans="1:41">
      <c r="A177" s="1" t="s">
        <v>515</v>
      </c>
      <c r="B177" s="1">
        <v>2019</v>
      </c>
      <c r="C177" s="20">
        <v>600000</v>
      </c>
      <c r="D177" s="17">
        <v>2475000</v>
      </c>
      <c r="E177" s="1">
        <v>2.1269999999999998</v>
      </c>
      <c r="F177" s="1">
        <v>299</v>
      </c>
      <c r="G177" s="1">
        <v>46</v>
      </c>
      <c r="H177" s="1">
        <v>0.26872246999999999</v>
      </c>
      <c r="I177" s="1">
        <v>119</v>
      </c>
      <c r="J177" s="1">
        <v>29</v>
      </c>
      <c r="K177" s="1">
        <v>113</v>
      </c>
      <c r="L177" s="1">
        <v>975</v>
      </c>
      <c r="M177" s="1">
        <v>53</v>
      </c>
      <c r="N177" s="1">
        <v>177</v>
      </c>
      <c r="O177" s="1">
        <v>50</v>
      </c>
      <c r="P177" s="1">
        <v>1</v>
      </c>
      <c r="Q177" s="1">
        <v>-2</v>
      </c>
      <c r="R177" s="29">
        <f t="shared" si="4"/>
        <v>1</v>
      </c>
      <c r="S177" s="2"/>
      <c r="T177" s="2"/>
      <c r="U177" s="2"/>
      <c r="V177" s="2"/>
      <c r="W177" s="3">
        <v>132</v>
      </c>
      <c r="X177" s="1">
        <v>10</v>
      </c>
      <c r="Y177" s="4">
        <v>0.31447965</v>
      </c>
      <c r="Z177" s="3">
        <v>73</v>
      </c>
      <c r="AA177" s="3">
        <v>21</v>
      </c>
      <c r="AB177" s="3">
        <v>74</v>
      </c>
      <c r="AC177" s="3">
        <v>476</v>
      </c>
      <c r="AD177" s="3">
        <v>25</v>
      </c>
      <c r="AE177" s="3">
        <v>87</v>
      </c>
      <c r="AF177" s="3">
        <v>34</v>
      </c>
      <c r="AG177" s="3">
        <v>1</v>
      </c>
      <c r="AH177" s="3">
        <v>1</v>
      </c>
      <c r="AI177" s="29">
        <f t="shared" si="5"/>
        <v>1.2429355</v>
      </c>
      <c r="AL177" s="1">
        <v>1.5</v>
      </c>
      <c r="AM177" s="1">
        <v>0.44418102999999998</v>
      </c>
      <c r="AN177" s="5">
        <v>1.76</v>
      </c>
      <c r="AO177" s="5">
        <v>0.72587100000000004</v>
      </c>
    </row>
    <row r="178" spans="1:41">
      <c r="A178" s="1" t="s">
        <v>830</v>
      </c>
      <c r="B178" s="1">
        <v>2020</v>
      </c>
      <c r="C178" s="20">
        <v>675600</v>
      </c>
      <c r="D178" s="17">
        <v>4000000</v>
      </c>
      <c r="E178" s="1">
        <v>2.1619999999999999</v>
      </c>
      <c r="F178" s="1">
        <v>309</v>
      </c>
      <c r="G178" s="1">
        <v>35</v>
      </c>
      <c r="H178" s="1">
        <v>0.27133872999999997</v>
      </c>
      <c r="I178" s="1">
        <v>167</v>
      </c>
      <c r="J178" s="1">
        <v>65</v>
      </c>
      <c r="K178" s="1">
        <v>183</v>
      </c>
      <c r="L178" s="1">
        <v>1248</v>
      </c>
      <c r="M178" s="1">
        <v>112</v>
      </c>
      <c r="N178" s="1">
        <v>279</v>
      </c>
      <c r="O178" s="1">
        <v>50</v>
      </c>
      <c r="P178" s="1">
        <v>12</v>
      </c>
      <c r="Q178" s="1">
        <v>-19</v>
      </c>
      <c r="R178" s="29">
        <f t="shared" si="4"/>
        <v>10.1</v>
      </c>
      <c r="S178" s="2"/>
      <c r="T178" s="1" t="s">
        <v>831</v>
      </c>
      <c r="U178" s="1" t="s">
        <v>832</v>
      </c>
      <c r="V178" s="2"/>
      <c r="W178" s="3">
        <v>42</v>
      </c>
      <c r="X178" s="1">
        <v>15</v>
      </c>
      <c r="Y178" s="4">
        <v>0.24264705</v>
      </c>
      <c r="Z178" s="3">
        <v>17</v>
      </c>
      <c r="AA178" s="3">
        <v>3</v>
      </c>
      <c r="AB178" s="3">
        <v>16</v>
      </c>
      <c r="AC178" s="3">
        <v>160</v>
      </c>
      <c r="AD178" s="3">
        <v>22</v>
      </c>
      <c r="AE178" s="3">
        <v>28</v>
      </c>
      <c r="AF178" s="3">
        <v>8</v>
      </c>
      <c r="AG178" s="3">
        <v>1</v>
      </c>
      <c r="AH178" s="3">
        <v>-9</v>
      </c>
      <c r="AI178" s="29">
        <f t="shared" si="5"/>
        <v>4.4113899999999999</v>
      </c>
      <c r="AL178" s="1">
        <v>11.2</v>
      </c>
      <c r="AM178" s="1">
        <v>9.0879630000000002</v>
      </c>
      <c r="AN178" s="5">
        <v>4.38</v>
      </c>
      <c r="AO178" s="5">
        <v>4.44278</v>
      </c>
    </row>
    <row r="179" spans="1:41">
      <c r="A179" s="1" t="s">
        <v>388</v>
      </c>
      <c r="B179" s="1">
        <v>2012</v>
      </c>
      <c r="C179" s="20">
        <v>520000</v>
      </c>
      <c r="D179" s="17">
        <v>2925000</v>
      </c>
      <c r="E179" s="1">
        <v>3.1230000000000002</v>
      </c>
      <c r="F179" s="1">
        <v>535</v>
      </c>
      <c r="G179" s="1">
        <v>0</v>
      </c>
      <c r="H179" s="1">
        <v>0.24485372999999999</v>
      </c>
      <c r="I179" s="1">
        <v>238</v>
      </c>
      <c r="J179" s="1">
        <v>49</v>
      </c>
      <c r="K179" s="1">
        <v>216</v>
      </c>
      <c r="L179" s="1">
        <v>2067</v>
      </c>
      <c r="M179" s="1">
        <v>153</v>
      </c>
      <c r="N179" s="1">
        <v>357</v>
      </c>
      <c r="O179" s="1">
        <v>100</v>
      </c>
      <c r="P179" s="1">
        <v>21</v>
      </c>
      <c r="Q179" s="1">
        <v>-6</v>
      </c>
      <c r="R179" s="29">
        <f t="shared" si="4"/>
        <v>14.3</v>
      </c>
      <c r="S179" s="2" t="s">
        <v>341</v>
      </c>
      <c r="T179" s="1" t="s">
        <v>389</v>
      </c>
      <c r="U179" s="2"/>
      <c r="V179" s="1" t="s">
        <v>47</v>
      </c>
      <c r="W179" s="3">
        <v>151</v>
      </c>
      <c r="X179" s="1">
        <v>0</v>
      </c>
      <c r="Y179" s="4">
        <v>0.23428571000000001</v>
      </c>
      <c r="Z179" s="3">
        <v>62</v>
      </c>
      <c r="AA179" s="3">
        <v>16</v>
      </c>
      <c r="AB179" s="3">
        <v>60</v>
      </c>
      <c r="AC179" s="3">
        <v>582</v>
      </c>
      <c r="AD179" s="3">
        <v>40</v>
      </c>
      <c r="AE179" s="3">
        <v>89</v>
      </c>
      <c r="AF179" s="3">
        <v>24</v>
      </c>
      <c r="AG179" s="3">
        <v>5</v>
      </c>
      <c r="AH179" s="3">
        <v>-6</v>
      </c>
      <c r="AI179" s="29">
        <f t="shared" si="5"/>
        <v>4.4898850000000001</v>
      </c>
      <c r="AL179" s="1">
        <v>14.85</v>
      </c>
      <c r="AM179" s="1">
        <v>13.682646</v>
      </c>
      <c r="AN179" s="5">
        <v>4.71</v>
      </c>
      <c r="AO179" s="5">
        <v>4.2697700000000003</v>
      </c>
    </row>
    <row r="180" spans="1:41">
      <c r="A180" s="1" t="s">
        <v>159</v>
      </c>
      <c r="B180" s="1">
        <v>2018</v>
      </c>
      <c r="C180" s="20">
        <v>561500</v>
      </c>
      <c r="D180" s="17">
        <v>1000000</v>
      </c>
      <c r="E180" s="1">
        <v>3.0129999999999999</v>
      </c>
      <c r="F180" s="1">
        <v>374</v>
      </c>
      <c r="G180" s="1">
        <v>17</v>
      </c>
      <c r="H180" s="1">
        <v>0.23429179999999999</v>
      </c>
      <c r="I180" s="1">
        <v>117</v>
      </c>
      <c r="J180" s="1">
        <v>20</v>
      </c>
      <c r="K180" s="1">
        <v>79</v>
      </c>
      <c r="L180" s="1">
        <v>1034</v>
      </c>
      <c r="M180" s="1">
        <v>74</v>
      </c>
      <c r="N180" s="1">
        <v>239</v>
      </c>
      <c r="O180" s="1">
        <v>43</v>
      </c>
      <c r="P180" s="1">
        <v>28</v>
      </c>
      <c r="Q180" s="1">
        <v>-4</v>
      </c>
      <c r="R180" s="29">
        <f t="shared" si="4"/>
        <v>6</v>
      </c>
      <c r="S180" s="2" t="s">
        <v>56</v>
      </c>
      <c r="T180" s="2"/>
      <c r="U180" s="2"/>
      <c r="V180" s="2"/>
      <c r="W180" s="3">
        <v>142</v>
      </c>
      <c r="X180" s="1">
        <v>0</v>
      </c>
      <c r="Y180" s="4">
        <v>0.23429950999999999</v>
      </c>
      <c r="Z180" s="3">
        <v>52</v>
      </c>
      <c r="AA180" s="3">
        <v>15</v>
      </c>
      <c r="AB180" s="3">
        <v>40</v>
      </c>
      <c r="AC180" s="3">
        <v>451</v>
      </c>
      <c r="AD180" s="3">
        <v>27</v>
      </c>
      <c r="AE180" s="3">
        <v>113</v>
      </c>
      <c r="AF180" s="3">
        <v>16</v>
      </c>
      <c r="AG180" s="3">
        <v>8</v>
      </c>
      <c r="AH180" s="3">
        <v>1</v>
      </c>
      <c r="AI180" s="29">
        <f t="shared" si="5"/>
        <v>0.26406249999999998</v>
      </c>
      <c r="AL180" s="1">
        <v>5.61</v>
      </c>
      <c r="AM180" s="1">
        <v>6.3090539999999997</v>
      </c>
      <c r="AN180" s="5">
        <v>-7.0000000000000007E-2</v>
      </c>
      <c r="AO180" s="5">
        <v>0.59812500000000002</v>
      </c>
    </row>
    <row r="181" spans="1:41">
      <c r="A181" s="1" t="s">
        <v>741</v>
      </c>
      <c r="B181" s="1">
        <v>2018</v>
      </c>
      <c r="C181" s="20">
        <v>582000</v>
      </c>
      <c r="D181" s="17">
        <v>1200000</v>
      </c>
      <c r="E181" s="1">
        <v>3.0529999999999999</v>
      </c>
      <c r="F181" s="1">
        <v>176</v>
      </c>
      <c r="G181" s="1">
        <v>357</v>
      </c>
      <c r="H181" s="1">
        <v>0.21354166999999999</v>
      </c>
      <c r="I181" s="1">
        <v>69</v>
      </c>
      <c r="J181" s="1">
        <v>31</v>
      </c>
      <c r="K181" s="1">
        <v>97</v>
      </c>
      <c r="L181" s="1">
        <v>659</v>
      </c>
      <c r="M181" s="1">
        <v>68</v>
      </c>
      <c r="N181" s="1">
        <v>173</v>
      </c>
      <c r="O181" s="1">
        <v>32</v>
      </c>
      <c r="P181" s="1">
        <v>0</v>
      </c>
      <c r="Q181" s="1">
        <v>-4</v>
      </c>
      <c r="R181" s="29">
        <f t="shared" si="4"/>
        <v>10.3</v>
      </c>
      <c r="S181" s="2"/>
      <c r="T181" s="2"/>
      <c r="U181" s="2"/>
      <c r="V181" s="2"/>
      <c r="W181" s="3">
        <v>82</v>
      </c>
      <c r="X181" s="1">
        <v>58</v>
      </c>
      <c r="Y181" s="4">
        <v>0.19852939999999999</v>
      </c>
      <c r="Z181" s="3">
        <v>23</v>
      </c>
      <c r="AA181" s="3">
        <v>11</v>
      </c>
      <c r="AB181" s="3">
        <v>38</v>
      </c>
      <c r="AC181" s="3">
        <v>311</v>
      </c>
      <c r="AD181" s="3">
        <v>30</v>
      </c>
      <c r="AE181" s="3">
        <v>78</v>
      </c>
      <c r="AF181" s="3">
        <v>16</v>
      </c>
      <c r="AG181" s="3">
        <v>0</v>
      </c>
      <c r="AH181" s="3">
        <v>1</v>
      </c>
      <c r="AI181" s="29">
        <f t="shared" si="5"/>
        <v>0.66545900000000002</v>
      </c>
      <c r="AL181" s="1">
        <v>10.51</v>
      </c>
      <c r="AM181" s="1">
        <v>10.014163999999999</v>
      </c>
      <c r="AN181" s="5">
        <v>0.66</v>
      </c>
      <c r="AO181" s="5">
        <v>0.67091800000000001</v>
      </c>
    </row>
    <row r="182" spans="1:41">
      <c r="A182" s="31" t="s">
        <v>528</v>
      </c>
      <c r="B182" s="1">
        <v>2018</v>
      </c>
      <c r="C182" s="20">
        <v>569600</v>
      </c>
      <c r="D182" s="17">
        <v>910000</v>
      </c>
      <c r="E182" s="1">
        <v>3.0830000000000002</v>
      </c>
      <c r="F182" s="1">
        <v>409</v>
      </c>
      <c r="G182" s="1">
        <v>0</v>
      </c>
      <c r="H182" s="1">
        <v>0.24827585999999999</v>
      </c>
      <c r="I182" s="1">
        <v>84</v>
      </c>
      <c r="J182" s="1">
        <v>10</v>
      </c>
      <c r="K182" s="1">
        <v>57</v>
      </c>
      <c r="L182" s="1">
        <v>860</v>
      </c>
      <c r="M182" s="1">
        <v>106</v>
      </c>
      <c r="N182" s="1">
        <v>169</v>
      </c>
      <c r="O182" s="1">
        <v>32</v>
      </c>
      <c r="P182" s="1">
        <v>6</v>
      </c>
      <c r="Q182" s="1">
        <v>-7</v>
      </c>
      <c r="R182" s="29">
        <f t="shared" si="4"/>
        <v>13.8</v>
      </c>
      <c r="S182" s="2"/>
      <c r="T182" s="2"/>
      <c r="U182" s="2"/>
      <c r="V182" s="2"/>
      <c r="W182" s="3">
        <v>114</v>
      </c>
      <c r="X182" s="1">
        <v>0</v>
      </c>
      <c r="Y182" s="4">
        <v>0.22099447</v>
      </c>
      <c r="Z182" s="3">
        <v>15</v>
      </c>
      <c r="AA182" s="3">
        <v>3</v>
      </c>
      <c r="AB182" s="3">
        <v>15</v>
      </c>
      <c r="AC182" s="3">
        <v>208</v>
      </c>
      <c r="AD182" s="3">
        <v>20</v>
      </c>
      <c r="AE182" s="3">
        <v>37</v>
      </c>
      <c r="AF182" s="3">
        <v>6</v>
      </c>
      <c r="AG182" s="3">
        <v>3</v>
      </c>
      <c r="AH182" s="3">
        <v>0</v>
      </c>
      <c r="AI182" s="29">
        <f t="shared" si="5"/>
        <v>5.7402449999999998</v>
      </c>
      <c r="AL182" s="1">
        <v>13.92</v>
      </c>
      <c r="AM182" s="1">
        <v>13.768558000000001</v>
      </c>
      <c r="AN182" s="5">
        <v>6.32</v>
      </c>
      <c r="AO182" s="5">
        <v>5.1604900000000002</v>
      </c>
    </row>
    <row r="183" spans="1:41">
      <c r="A183" s="1" t="s">
        <v>100</v>
      </c>
      <c r="B183" s="1">
        <v>2012</v>
      </c>
      <c r="C183" s="20">
        <v>516000</v>
      </c>
      <c r="D183" s="17">
        <v>1350000</v>
      </c>
      <c r="E183" s="1">
        <v>2.1640000000000001</v>
      </c>
      <c r="F183" s="1">
        <v>394</v>
      </c>
      <c r="G183" s="1">
        <v>0</v>
      </c>
      <c r="H183" s="1">
        <v>0.25294650000000002</v>
      </c>
      <c r="I183" s="1">
        <v>144</v>
      </c>
      <c r="J183" s="1">
        <v>7</v>
      </c>
      <c r="K183" s="1">
        <v>87</v>
      </c>
      <c r="L183" s="1">
        <v>1289</v>
      </c>
      <c r="M183" s="1">
        <v>158</v>
      </c>
      <c r="N183" s="1">
        <v>262</v>
      </c>
      <c r="O183" s="1">
        <v>37</v>
      </c>
      <c r="P183" s="1">
        <v>52</v>
      </c>
      <c r="Q183" s="1">
        <v>7</v>
      </c>
      <c r="R183" s="29">
        <f t="shared" si="4"/>
        <v>2.2000000000000002</v>
      </c>
      <c r="S183" s="2"/>
      <c r="T183" s="2"/>
      <c r="U183" s="2"/>
      <c r="V183" s="2"/>
      <c r="W183" s="3">
        <v>141</v>
      </c>
      <c r="X183" s="1">
        <v>0</v>
      </c>
      <c r="Y183" s="4">
        <v>0.24427481000000001</v>
      </c>
      <c r="Z183" s="3">
        <v>56</v>
      </c>
      <c r="AA183" s="3">
        <v>5</v>
      </c>
      <c r="AB183" s="3">
        <v>34</v>
      </c>
      <c r="AC183" s="3">
        <v>453</v>
      </c>
      <c r="AD183" s="3">
        <v>51</v>
      </c>
      <c r="AE183" s="3">
        <v>104</v>
      </c>
      <c r="AF183" s="3">
        <v>14</v>
      </c>
      <c r="AG183" s="3">
        <v>26</v>
      </c>
      <c r="AH183" s="3">
        <v>7</v>
      </c>
      <c r="AI183" s="29">
        <f t="shared" si="5"/>
        <v>1.8751449999999998</v>
      </c>
      <c r="AL183" s="1">
        <v>2.02</v>
      </c>
      <c r="AM183" s="1">
        <v>2.430002</v>
      </c>
      <c r="AN183" s="5">
        <v>1.88</v>
      </c>
      <c r="AO183" s="5">
        <v>1.87029</v>
      </c>
    </row>
    <row r="184" spans="1:41">
      <c r="A184" s="16" t="s">
        <v>651</v>
      </c>
      <c r="B184" s="1">
        <v>2017</v>
      </c>
      <c r="C184" s="20">
        <v>2224000</v>
      </c>
      <c r="D184" s="17">
        <v>4724000</v>
      </c>
      <c r="E184" s="1">
        <v>3.1030000000000002</v>
      </c>
      <c r="F184" s="1">
        <v>494</v>
      </c>
      <c r="G184" s="1">
        <v>47</v>
      </c>
      <c r="H184" s="1">
        <v>0.25225225000000001</v>
      </c>
      <c r="I184" s="1">
        <v>251</v>
      </c>
      <c r="J184" s="1">
        <v>49</v>
      </c>
      <c r="K184" s="1">
        <v>206</v>
      </c>
      <c r="L184" s="1">
        <v>1962</v>
      </c>
      <c r="M184" s="1">
        <v>165</v>
      </c>
      <c r="N184" s="1">
        <v>359</v>
      </c>
      <c r="O184" s="1">
        <v>98</v>
      </c>
      <c r="P184" s="1">
        <v>66</v>
      </c>
      <c r="Q184" s="1">
        <v>13</v>
      </c>
      <c r="R184" s="29">
        <f t="shared" si="4"/>
        <v>8.1999999999999993</v>
      </c>
      <c r="S184" s="2" t="s">
        <v>652</v>
      </c>
      <c r="T184" s="1" t="s">
        <v>653</v>
      </c>
      <c r="U184" s="1" t="s">
        <v>654</v>
      </c>
      <c r="V184" s="2"/>
      <c r="W184" s="3">
        <v>108</v>
      </c>
      <c r="X184" s="1">
        <v>47</v>
      </c>
      <c r="Y184" s="4">
        <v>0.25065964000000002</v>
      </c>
      <c r="Z184" s="3">
        <v>39</v>
      </c>
      <c r="AA184" s="3">
        <v>11</v>
      </c>
      <c r="AB184" s="3">
        <v>35</v>
      </c>
      <c r="AC184" s="3">
        <v>411</v>
      </c>
      <c r="AD184" s="3">
        <v>27</v>
      </c>
      <c r="AE184" s="3">
        <v>60</v>
      </c>
      <c r="AF184" s="3">
        <v>20</v>
      </c>
      <c r="AG184" s="3">
        <v>8</v>
      </c>
      <c r="AH184" s="3">
        <v>2</v>
      </c>
      <c r="AI184" s="29">
        <f t="shared" si="5"/>
        <v>1.5668150000000001</v>
      </c>
      <c r="AL184" s="1">
        <v>8.8000000000000007</v>
      </c>
      <c r="AM184" s="1">
        <v>7.5455500000000004</v>
      </c>
      <c r="AN184" s="5">
        <v>1.88</v>
      </c>
      <c r="AO184" s="5">
        <v>1.25363</v>
      </c>
    </row>
    <row r="185" spans="1:41">
      <c r="A185" s="1" t="s">
        <v>863</v>
      </c>
      <c r="B185" s="1">
        <v>2019</v>
      </c>
      <c r="C185" s="20">
        <v>782000</v>
      </c>
      <c r="D185" s="17">
        <v>1000000</v>
      </c>
      <c r="E185" s="1">
        <v>3.0539999999999998</v>
      </c>
      <c r="F185" s="1">
        <v>382</v>
      </c>
      <c r="G185" s="1">
        <v>0</v>
      </c>
      <c r="H185" s="1">
        <v>0.2402464</v>
      </c>
      <c r="I185" s="1">
        <v>115</v>
      </c>
      <c r="J185" s="1">
        <v>17</v>
      </c>
      <c r="K185" s="1">
        <v>75</v>
      </c>
      <c r="L185" s="1">
        <v>1101</v>
      </c>
      <c r="M185" s="1">
        <v>89</v>
      </c>
      <c r="N185" s="1">
        <v>191</v>
      </c>
      <c r="O185" s="1">
        <v>46</v>
      </c>
      <c r="P185" s="1">
        <v>6</v>
      </c>
      <c r="Q185" s="1">
        <v>7</v>
      </c>
      <c r="R185" s="29">
        <f t="shared" si="4"/>
        <v>28.4</v>
      </c>
      <c r="S185" s="2"/>
      <c r="T185" s="2"/>
      <c r="U185" s="1" t="s">
        <v>864</v>
      </c>
      <c r="V185" s="2"/>
      <c r="W185" s="3">
        <v>89</v>
      </c>
      <c r="X185" s="1">
        <v>0</v>
      </c>
      <c r="Y185" s="4">
        <v>0.2254902</v>
      </c>
      <c r="Z185" s="3">
        <v>31</v>
      </c>
      <c r="AA185" s="3">
        <v>5</v>
      </c>
      <c r="AB185" s="3">
        <v>20</v>
      </c>
      <c r="AC185" s="3">
        <v>231</v>
      </c>
      <c r="AD185" s="3">
        <v>18</v>
      </c>
      <c r="AE185" s="3">
        <v>60</v>
      </c>
      <c r="AF185" s="3">
        <v>13</v>
      </c>
      <c r="AG185" s="3">
        <v>2</v>
      </c>
      <c r="AH185" s="3">
        <v>3</v>
      </c>
      <c r="AI185" s="29">
        <f t="shared" si="5"/>
        <v>7.9996849999999995</v>
      </c>
      <c r="AL185" s="1">
        <v>27.619999</v>
      </c>
      <c r="AM185" s="1">
        <v>29.229921000000001</v>
      </c>
      <c r="AN185" s="5">
        <v>7.71</v>
      </c>
      <c r="AO185" s="5">
        <v>8.2893699999999999</v>
      </c>
    </row>
    <row r="186" spans="1:41">
      <c r="A186" s="1" t="s">
        <v>74</v>
      </c>
      <c r="B186" s="1">
        <v>2014</v>
      </c>
      <c r="C186" s="20">
        <v>517500</v>
      </c>
      <c r="D186" s="17">
        <v>1075000</v>
      </c>
      <c r="E186" s="1">
        <v>3.0510000000000002</v>
      </c>
      <c r="F186" s="1">
        <v>251</v>
      </c>
      <c r="G186" s="1">
        <v>0</v>
      </c>
      <c r="H186" s="1">
        <v>0.22383721000000001</v>
      </c>
      <c r="I186" s="1">
        <v>63</v>
      </c>
      <c r="J186" s="1">
        <v>17</v>
      </c>
      <c r="K186" s="1">
        <v>71</v>
      </c>
      <c r="L186" s="1">
        <v>768</v>
      </c>
      <c r="M186" s="1">
        <v>62</v>
      </c>
      <c r="N186" s="1">
        <v>164</v>
      </c>
      <c r="O186" s="1">
        <v>34</v>
      </c>
      <c r="P186" s="1">
        <v>0</v>
      </c>
      <c r="Q186" s="1">
        <v>25</v>
      </c>
      <c r="R186" s="29">
        <f t="shared" si="4"/>
        <v>0.2</v>
      </c>
      <c r="S186" s="2" t="s">
        <v>75</v>
      </c>
      <c r="T186" s="2"/>
      <c r="U186" s="2"/>
      <c r="V186" s="2"/>
      <c r="W186" s="3">
        <v>80</v>
      </c>
      <c r="X186" s="1">
        <v>0</v>
      </c>
      <c r="Y186" s="4">
        <v>0.22077922999999999</v>
      </c>
      <c r="Z186" s="3">
        <v>24</v>
      </c>
      <c r="AA186" s="3">
        <v>4</v>
      </c>
      <c r="AB186" s="3">
        <v>25</v>
      </c>
      <c r="AC186" s="3">
        <v>260</v>
      </c>
      <c r="AD186" s="3">
        <v>22</v>
      </c>
      <c r="AE186" s="3">
        <v>57</v>
      </c>
      <c r="AF186" s="3">
        <v>12</v>
      </c>
      <c r="AG186" s="3">
        <v>0</v>
      </c>
      <c r="AH186" s="3">
        <v>18</v>
      </c>
      <c r="AI186" s="29">
        <f t="shared" si="5"/>
        <v>-0.26850400000000002</v>
      </c>
      <c r="AL186" s="1">
        <v>0.58000004000000005</v>
      </c>
      <c r="AM186" s="1">
        <v>-9.4686999999999993E-2</v>
      </c>
      <c r="AN186" s="5">
        <v>-0.39</v>
      </c>
      <c r="AO186" s="5">
        <v>-0.147008</v>
      </c>
    </row>
    <row r="187" spans="1:41">
      <c r="A187" s="1" t="s">
        <v>590</v>
      </c>
      <c r="B187" s="1">
        <v>2019</v>
      </c>
      <c r="C187" s="20">
        <v>578000</v>
      </c>
      <c r="D187" s="17">
        <v>1700000</v>
      </c>
      <c r="E187" s="1">
        <v>3.085</v>
      </c>
      <c r="F187" s="1">
        <v>228</v>
      </c>
      <c r="G187" s="1">
        <v>193</v>
      </c>
      <c r="H187" s="1">
        <v>0.27620396000000003</v>
      </c>
      <c r="I187" s="1">
        <v>76</v>
      </c>
      <c r="J187" s="1">
        <v>12</v>
      </c>
      <c r="K187" s="1">
        <v>60</v>
      </c>
      <c r="L187" s="1">
        <v>742</v>
      </c>
      <c r="M187" s="1">
        <v>20</v>
      </c>
      <c r="N187" s="1">
        <v>88</v>
      </c>
      <c r="O187" s="1">
        <v>26</v>
      </c>
      <c r="P187" s="1">
        <v>6</v>
      </c>
      <c r="Q187" s="1">
        <v>9</v>
      </c>
      <c r="R187" s="29">
        <f t="shared" si="4"/>
        <v>10</v>
      </c>
      <c r="S187" s="2" t="s">
        <v>353</v>
      </c>
      <c r="T187" s="2"/>
      <c r="U187" s="2"/>
      <c r="V187" s="2"/>
      <c r="W187" s="3">
        <v>139</v>
      </c>
      <c r="X187" s="1">
        <v>0</v>
      </c>
      <c r="Y187" s="4">
        <v>0.30534349999999999</v>
      </c>
      <c r="Z187" s="3">
        <v>62</v>
      </c>
      <c r="AA187" s="3">
        <v>12</v>
      </c>
      <c r="AB187" s="3">
        <v>51</v>
      </c>
      <c r="AC187" s="3">
        <v>550</v>
      </c>
      <c r="AD187" s="3">
        <v>16</v>
      </c>
      <c r="AE187" s="3">
        <v>50</v>
      </c>
      <c r="AF187" s="3">
        <v>21</v>
      </c>
      <c r="AG187" s="3">
        <v>4</v>
      </c>
      <c r="AH187" s="3">
        <v>1</v>
      </c>
      <c r="AI187" s="29">
        <f t="shared" si="5"/>
        <v>1.3177349999999999</v>
      </c>
      <c r="AL187" s="1">
        <v>9.93</v>
      </c>
      <c r="AM187" s="1">
        <v>10.049561000000001</v>
      </c>
      <c r="AN187" s="5">
        <v>1.02</v>
      </c>
      <c r="AO187" s="5">
        <v>1.61547</v>
      </c>
    </row>
    <row r="188" spans="1:41">
      <c r="A188" s="1" t="s">
        <v>852</v>
      </c>
      <c r="B188" s="1">
        <v>2020</v>
      </c>
      <c r="C188" s="20">
        <v>590100</v>
      </c>
      <c r="D188" s="17">
        <v>2000000</v>
      </c>
      <c r="E188" s="1">
        <v>3.03</v>
      </c>
      <c r="F188" s="1">
        <v>348</v>
      </c>
      <c r="G188" s="1">
        <v>10</v>
      </c>
      <c r="H188" s="1">
        <v>0.23446019000000001</v>
      </c>
      <c r="I188" s="1">
        <v>146</v>
      </c>
      <c r="J188" s="1">
        <v>31</v>
      </c>
      <c r="K188" s="1">
        <v>97</v>
      </c>
      <c r="L188" s="1">
        <v>1050</v>
      </c>
      <c r="M188" s="1">
        <v>95</v>
      </c>
      <c r="N188" s="1">
        <v>306</v>
      </c>
      <c r="O188" s="1">
        <v>44</v>
      </c>
      <c r="P188" s="1">
        <v>31</v>
      </c>
      <c r="Q188" s="1">
        <v>34</v>
      </c>
      <c r="R188" s="29">
        <f t="shared" si="4"/>
        <v>6.7</v>
      </c>
      <c r="S188" s="2"/>
      <c r="T188" s="1" t="s">
        <v>461</v>
      </c>
      <c r="U188" s="1" t="s">
        <v>853</v>
      </c>
      <c r="V188" s="2"/>
      <c r="W188" s="3">
        <v>50</v>
      </c>
      <c r="X188" s="2"/>
      <c r="Y188" s="4">
        <v>0.22641510000000001</v>
      </c>
      <c r="Z188" s="3">
        <v>21</v>
      </c>
      <c r="AA188" s="3">
        <v>4</v>
      </c>
      <c r="AB188" s="3">
        <v>11</v>
      </c>
      <c r="AC188" s="3">
        <v>125</v>
      </c>
      <c r="AD188" s="3">
        <v>13</v>
      </c>
      <c r="AE188" s="3">
        <v>40</v>
      </c>
      <c r="AF188" s="3">
        <v>7</v>
      </c>
      <c r="AG188" s="3">
        <v>3</v>
      </c>
      <c r="AH188" s="3">
        <v>1</v>
      </c>
      <c r="AI188" s="29">
        <f t="shared" si="5"/>
        <v>1.500435</v>
      </c>
      <c r="AL188" s="1">
        <v>7.01</v>
      </c>
      <c r="AM188" s="1">
        <v>6.4481000000000002</v>
      </c>
      <c r="AN188" s="5">
        <v>1.1499999999999999</v>
      </c>
      <c r="AO188" s="5">
        <v>1.85087</v>
      </c>
    </row>
    <row r="189" spans="1:41">
      <c r="A189" s="1" t="s">
        <v>502</v>
      </c>
      <c r="B189" s="1">
        <v>2014</v>
      </c>
      <c r="C189" s="20">
        <v>512000</v>
      </c>
      <c r="D189" s="17">
        <v>800000</v>
      </c>
      <c r="E189" s="1">
        <v>2.1659999999999999</v>
      </c>
      <c r="F189" s="1">
        <v>216</v>
      </c>
      <c r="G189" s="1">
        <v>95</v>
      </c>
      <c r="H189" s="1">
        <v>0.24584104000000001</v>
      </c>
      <c r="I189" s="1">
        <v>38</v>
      </c>
      <c r="J189" s="1">
        <v>9</v>
      </c>
      <c r="K189" s="1">
        <v>82</v>
      </c>
      <c r="L189" s="1">
        <v>578</v>
      </c>
      <c r="M189" s="1">
        <v>23</v>
      </c>
      <c r="N189" s="1">
        <v>142</v>
      </c>
      <c r="O189" s="1">
        <v>29</v>
      </c>
      <c r="P189" s="1">
        <v>0</v>
      </c>
      <c r="Q189" s="1">
        <v>-3</v>
      </c>
      <c r="R189" s="29">
        <f t="shared" si="4"/>
        <v>9.6</v>
      </c>
      <c r="S189" s="2"/>
      <c r="T189" s="2"/>
      <c r="U189" s="2"/>
      <c r="V189" s="2"/>
      <c r="W189" s="3">
        <v>66</v>
      </c>
      <c r="X189" s="1">
        <v>65</v>
      </c>
      <c r="Y189" s="4">
        <v>0.19631900999999999</v>
      </c>
      <c r="Z189" s="3">
        <v>8</v>
      </c>
      <c r="AA189" s="3">
        <v>3</v>
      </c>
      <c r="AB189" s="3">
        <v>28</v>
      </c>
      <c r="AC189" s="3">
        <v>177</v>
      </c>
      <c r="AD189" s="3">
        <v>8</v>
      </c>
      <c r="AE189" s="3">
        <v>55</v>
      </c>
      <c r="AF189" s="3">
        <v>8</v>
      </c>
      <c r="AG189" s="3">
        <v>0</v>
      </c>
      <c r="AH189" s="3">
        <v>1</v>
      </c>
      <c r="AI189" s="29">
        <f t="shared" si="5"/>
        <v>3.9095843500000003</v>
      </c>
      <c r="AL189" s="1">
        <v>9.75</v>
      </c>
      <c r="AM189" s="1">
        <v>9.4020890000000001</v>
      </c>
      <c r="AN189" s="5">
        <v>4.3599997000000004</v>
      </c>
      <c r="AO189" s="5">
        <v>3.4591690000000002</v>
      </c>
    </row>
    <row r="190" spans="1:41">
      <c r="A190" s="1" t="s">
        <v>259</v>
      </c>
      <c r="B190" s="1">
        <v>2017</v>
      </c>
      <c r="C190" s="20">
        <v>545700</v>
      </c>
      <c r="D190" s="17">
        <v>1975000</v>
      </c>
      <c r="E190" s="1">
        <v>3.0790000000000002</v>
      </c>
      <c r="F190" s="1">
        <v>415</v>
      </c>
      <c r="G190" s="1">
        <v>0</v>
      </c>
      <c r="H190" s="1">
        <v>0.25682591999999999</v>
      </c>
      <c r="I190" s="1">
        <v>126</v>
      </c>
      <c r="J190" s="1">
        <v>28</v>
      </c>
      <c r="K190" s="1">
        <v>133</v>
      </c>
      <c r="L190" s="1">
        <v>1239</v>
      </c>
      <c r="M190" s="1">
        <v>46</v>
      </c>
      <c r="N190" s="1">
        <v>248</v>
      </c>
      <c r="O190" s="1">
        <v>52</v>
      </c>
      <c r="P190" s="1">
        <v>53</v>
      </c>
      <c r="Q190" s="1">
        <v>7</v>
      </c>
      <c r="R190" s="29">
        <f t="shared" si="4"/>
        <v>0.6</v>
      </c>
      <c r="S190" s="2" t="s">
        <v>260</v>
      </c>
      <c r="T190" s="1" t="s">
        <v>261</v>
      </c>
      <c r="U190" s="2"/>
      <c r="V190" s="2"/>
      <c r="W190" s="3">
        <v>136</v>
      </c>
      <c r="X190" s="1">
        <v>0</v>
      </c>
      <c r="Y190" s="4">
        <v>0.25925925</v>
      </c>
      <c r="Z190" s="3">
        <v>47</v>
      </c>
      <c r="AA190" s="3">
        <v>14</v>
      </c>
      <c r="AB190" s="3">
        <v>51</v>
      </c>
      <c r="AC190" s="3">
        <v>458</v>
      </c>
      <c r="AD190" s="3">
        <v>20</v>
      </c>
      <c r="AE190" s="3">
        <v>79</v>
      </c>
      <c r="AF190" s="3">
        <v>19</v>
      </c>
      <c r="AG190" s="3">
        <v>13</v>
      </c>
      <c r="AH190" s="3">
        <v>6</v>
      </c>
      <c r="AI190" s="29">
        <f t="shared" si="5"/>
        <v>-0.86266399999999988</v>
      </c>
      <c r="AL190" s="1">
        <v>0.71</v>
      </c>
      <c r="AM190" s="1">
        <v>0.40093672000000002</v>
      </c>
      <c r="AN190" s="5">
        <v>-1.1299999999999999</v>
      </c>
      <c r="AO190" s="5">
        <v>-0.59532799999999997</v>
      </c>
    </row>
    <row r="191" spans="1:41">
      <c r="A191" s="1" t="s">
        <v>778</v>
      </c>
      <c r="B191" s="1">
        <v>2020</v>
      </c>
      <c r="C191" s="20">
        <v>610500</v>
      </c>
      <c r="D191" s="17">
        <v>2720000</v>
      </c>
      <c r="E191" s="1">
        <v>3.06</v>
      </c>
      <c r="F191" s="1">
        <v>293</v>
      </c>
      <c r="G191" s="1">
        <v>98</v>
      </c>
      <c r="H191" s="1">
        <v>0.25329565999999998</v>
      </c>
      <c r="I191" s="1">
        <v>144</v>
      </c>
      <c r="J191" s="1">
        <v>43</v>
      </c>
      <c r="K191" s="1">
        <v>131</v>
      </c>
      <c r="L191" s="1">
        <v>1181</v>
      </c>
      <c r="M191" s="1">
        <v>108</v>
      </c>
      <c r="N191" s="1">
        <v>313</v>
      </c>
      <c r="O191" s="1">
        <v>53</v>
      </c>
      <c r="P191" s="1">
        <v>8</v>
      </c>
      <c r="Q191" s="1">
        <v>-22</v>
      </c>
      <c r="R191" s="29">
        <f t="shared" si="4"/>
        <v>1</v>
      </c>
      <c r="S191" s="2"/>
      <c r="T191" s="2"/>
      <c r="U191" s="2"/>
      <c r="V191" s="2"/>
      <c r="W191" s="3">
        <v>44</v>
      </c>
      <c r="X191" s="1">
        <v>17</v>
      </c>
      <c r="Y191" s="4">
        <v>0.2278481</v>
      </c>
      <c r="Z191" s="3">
        <v>29</v>
      </c>
      <c r="AA191" s="3">
        <v>6</v>
      </c>
      <c r="AB191" s="3">
        <v>12</v>
      </c>
      <c r="AC191" s="3">
        <v>186</v>
      </c>
      <c r="AD191" s="3">
        <v>27</v>
      </c>
      <c r="AE191" s="3">
        <v>48</v>
      </c>
      <c r="AF191" s="3">
        <v>4</v>
      </c>
      <c r="AG191" s="3">
        <v>4</v>
      </c>
      <c r="AH191" s="3">
        <v>-4</v>
      </c>
      <c r="AI191" s="29">
        <f t="shared" si="5"/>
        <v>0.61359149999999996</v>
      </c>
      <c r="AL191" s="1">
        <v>1.67</v>
      </c>
      <c r="AM191" s="1">
        <v>0.40707070000000001</v>
      </c>
      <c r="AN191" s="5">
        <v>0.73</v>
      </c>
      <c r="AO191" s="5">
        <v>0.49718299999999999</v>
      </c>
    </row>
    <row r="192" spans="1:41">
      <c r="A192" s="1" t="s">
        <v>790</v>
      </c>
      <c r="B192" s="1">
        <v>2019</v>
      </c>
      <c r="C192" s="20">
        <v>582100</v>
      </c>
      <c r="D192" s="17">
        <v>3300000</v>
      </c>
      <c r="E192" s="1">
        <v>2.165</v>
      </c>
      <c r="F192" s="1">
        <v>390</v>
      </c>
      <c r="G192" s="1">
        <v>50</v>
      </c>
      <c r="H192" s="1">
        <v>0.23507180999999999</v>
      </c>
      <c r="I192" s="1">
        <v>176</v>
      </c>
      <c r="J192" s="1">
        <v>89</v>
      </c>
      <c r="K192" s="1">
        <v>204</v>
      </c>
      <c r="L192" s="1">
        <v>1450</v>
      </c>
      <c r="M192" s="1">
        <v>104</v>
      </c>
      <c r="N192" s="1">
        <v>408</v>
      </c>
      <c r="O192" s="1">
        <v>70</v>
      </c>
      <c r="P192" s="1">
        <v>10</v>
      </c>
      <c r="Q192" s="1">
        <v>25</v>
      </c>
      <c r="R192" s="29">
        <f t="shared" si="4"/>
        <v>0.3</v>
      </c>
      <c r="S192" s="2" t="s">
        <v>791</v>
      </c>
      <c r="T192" s="2"/>
      <c r="U192" s="2"/>
      <c r="V192" s="2"/>
      <c r="W192" s="3">
        <v>140</v>
      </c>
      <c r="X192" s="1">
        <v>0</v>
      </c>
      <c r="Y192" s="4">
        <v>0.21590909999999999</v>
      </c>
      <c r="Z192" s="3">
        <v>64</v>
      </c>
      <c r="AA192" s="3">
        <v>33</v>
      </c>
      <c r="AB192" s="3">
        <v>64</v>
      </c>
      <c r="AC192" s="3">
        <v>494</v>
      </c>
      <c r="AD192" s="3">
        <v>46</v>
      </c>
      <c r="AE192" s="3">
        <v>154</v>
      </c>
      <c r="AF192" s="3">
        <v>19</v>
      </c>
      <c r="AG192" s="3">
        <v>5</v>
      </c>
      <c r="AH192" s="3">
        <v>23</v>
      </c>
      <c r="AI192" s="29">
        <f t="shared" si="5"/>
        <v>-0.38853150000000003</v>
      </c>
      <c r="AL192" s="1">
        <v>0.24000001000000001</v>
      </c>
      <c r="AM192" s="1">
        <v>0.26965751999999998</v>
      </c>
      <c r="AN192" s="5">
        <v>-0.39</v>
      </c>
      <c r="AO192" s="5">
        <v>-0.38706299999999999</v>
      </c>
    </row>
    <row r="193" spans="1:41">
      <c r="A193" s="1" t="s">
        <v>306</v>
      </c>
      <c r="B193" s="1">
        <v>2012</v>
      </c>
      <c r="C193" s="20">
        <v>512500</v>
      </c>
      <c r="D193" s="17">
        <v>3800000</v>
      </c>
      <c r="E193" s="1">
        <v>3.0270000000000001</v>
      </c>
      <c r="F193" s="1">
        <v>459</v>
      </c>
      <c r="G193" s="1">
        <v>26</v>
      </c>
      <c r="H193" s="1">
        <v>0.27112675000000003</v>
      </c>
      <c r="I193" s="1">
        <v>205</v>
      </c>
      <c r="J193" s="1">
        <v>47</v>
      </c>
      <c r="K193" s="1">
        <v>199</v>
      </c>
      <c r="L193" s="1">
        <v>1849</v>
      </c>
      <c r="M193" s="1">
        <v>98</v>
      </c>
      <c r="N193" s="1">
        <v>375</v>
      </c>
      <c r="O193" s="1">
        <v>94</v>
      </c>
      <c r="P193" s="1">
        <v>64</v>
      </c>
      <c r="Q193" s="1">
        <v>-22</v>
      </c>
      <c r="R193" s="29">
        <f t="shared" si="4"/>
        <v>4</v>
      </c>
      <c r="S193" s="2" t="s">
        <v>307</v>
      </c>
      <c r="T193" s="2"/>
      <c r="U193" s="2"/>
      <c r="V193" s="2"/>
      <c r="W193" s="3">
        <v>130</v>
      </c>
      <c r="X193" s="1">
        <v>26</v>
      </c>
      <c r="Y193" s="4">
        <v>0.29239765000000001</v>
      </c>
      <c r="Z193" s="3">
        <v>72</v>
      </c>
      <c r="AA193" s="3">
        <v>25</v>
      </c>
      <c r="AB193" s="3">
        <v>73</v>
      </c>
      <c r="AC193" s="3">
        <v>547</v>
      </c>
      <c r="AD193" s="3">
        <v>30</v>
      </c>
      <c r="AE193" s="3">
        <v>113</v>
      </c>
      <c r="AF193" s="3">
        <v>33</v>
      </c>
      <c r="AG193" s="3">
        <v>21</v>
      </c>
      <c r="AH193" s="3">
        <v>-6</v>
      </c>
      <c r="AI193" s="29">
        <f t="shared" si="5"/>
        <v>2.0838099999999997</v>
      </c>
      <c r="AL193" s="1">
        <v>4.07</v>
      </c>
      <c r="AM193" s="1">
        <v>3.9963289999999998</v>
      </c>
      <c r="AN193" s="5">
        <v>2.23</v>
      </c>
      <c r="AO193" s="5">
        <v>1.9376199999999999</v>
      </c>
    </row>
    <row r="194" spans="1:41">
      <c r="A194" s="1" t="s">
        <v>846</v>
      </c>
      <c r="B194" s="1">
        <v>2020</v>
      </c>
      <c r="C194" s="20">
        <v>624000</v>
      </c>
      <c r="D194" s="17">
        <v>4100000</v>
      </c>
      <c r="E194" s="1">
        <v>3.036</v>
      </c>
      <c r="F194" s="1">
        <v>372</v>
      </c>
      <c r="G194" s="1">
        <v>0</v>
      </c>
      <c r="H194" s="1">
        <v>0.24793388</v>
      </c>
      <c r="I194" s="1">
        <v>170</v>
      </c>
      <c r="J194" s="1">
        <v>62</v>
      </c>
      <c r="K194" s="1">
        <v>170</v>
      </c>
      <c r="L194" s="1">
        <v>1262</v>
      </c>
      <c r="M194" s="1">
        <v>154</v>
      </c>
      <c r="N194" s="1">
        <v>398</v>
      </c>
      <c r="O194" s="1">
        <v>54</v>
      </c>
      <c r="P194" s="1">
        <v>19</v>
      </c>
      <c r="Q194" s="1">
        <v>-8</v>
      </c>
      <c r="R194" s="29">
        <f t="shared" ref="R194:R257" si="6">ROUND(AVERAGE(AL194,AM194),1)</f>
        <v>3</v>
      </c>
      <c r="S194" s="2" t="s">
        <v>847</v>
      </c>
      <c r="T194" s="2"/>
      <c r="U194" s="2"/>
      <c r="V194" s="1" t="s">
        <v>154</v>
      </c>
      <c r="W194" s="3">
        <v>57</v>
      </c>
      <c r="X194" s="2"/>
      <c r="Y194" s="4">
        <v>0.25757574999999999</v>
      </c>
      <c r="Z194" s="3">
        <v>27</v>
      </c>
      <c r="AA194" s="3">
        <v>12</v>
      </c>
      <c r="AB194" s="3">
        <v>28</v>
      </c>
      <c r="AC194" s="3">
        <v>231</v>
      </c>
      <c r="AD194" s="3">
        <v>30</v>
      </c>
      <c r="AE194" s="3">
        <v>63</v>
      </c>
      <c r="AF194" s="3">
        <v>11</v>
      </c>
      <c r="AG194" s="3">
        <v>1</v>
      </c>
      <c r="AH194" s="3">
        <v>-2</v>
      </c>
      <c r="AI194" s="29">
        <f t="shared" ref="AI194:AI257" si="7">AVERAGE(AN194,AO194)</f>
        <v>1.2575645</v>
      </c>
      <c r="AL194" s="1">
        <v>4.3</v>
      </c>
      <c r="AM194" s="1">
        <v>1.608376</v>
      </c>
      <c r="AN194" s="5">
        <v>1.74</v>
      </c>
      <c r="AO194" s="5">
        <v>0.77512899999999996</v>
      </c>
    </row>
    <row r="195" spans="1:41">
      <c r="A195" s="1" t="s">
        <v>374</v>
      </c>
      <c r="B195" s="1">
        <v>2012</v>
      </c>
      <c r="C195" s="20">
        <v>506690</v>
      </c>
      <c r="D195" s="17">
        <v>3125000</v>
      </c>
      <c r="E195" s="1">
        <v>2.1680000000000001</v>
      </c>
      <c r="F195" s="1">
        <v>339</v>
      </c>
      <c r="G195" s="1">
        <v>141</v>
      </c>
      <c r="H195" s="1">
        <v>0.25192144999999999</v>
      </c>
      <c r="I195" s="1">
        <v>159</v>
      </c>
      <c r="J195" s="1">
        <v>58</v>
      </c>
      <c r="K195" s="1">
        <v>186</v>
      </c>
      <c r="L195" s="1">
        <v>1334</v>
      </c>
      <c r="M195" s="1">
        <v>150</v>
      </c>
      <c r="N195" s="1">
        <v>310</v>
      </c>
      <c r="O195" s="1">
        <v>67</v>
      </c>
      <c r="P195" s="1">
        <v>3</v>
      </c>
      <c r="Q195" s="1">
        <v>11</v>
      </c>
      <c r="R195" s="29">
        <f t="shared" si="6"/>
        <v>4.0999999999999996</v>
      </c>
      <c r="S195" s="2"/>
      <c r="T195" s="2"/>
      <c r="U195" s="1" t="s">
        <v>375</v>
      </c>
      <c r="V195" s="2"/>
      <c r="W195" s="3">
        <v>156</v>
      </c>
      <c r="X195" s="1">
        <v>0</v>
      </c>
      <c r="Y195" s="4">
        <v>0.22736031000000001</v>
      </c>
      <c r="Z195" s="3">
        <v>66</v>
      </c>
      <c r="AA195" s="3">
        <v>32</v>
      </c>
      <c r="AB195" s="3">
        <v>90</v>
      </c>
      <c r="AC195" s="3">
        <v>584</v>
      </c>
      <c r="AD195" s="3">
        <v>61</v>
      </c>
      <c r="AE195" s="3">
        <v>141</v>
      </c>
      <c r="AF195" s="3">
        <v>26</v>
      </c>
      <c r="AG195" s="3">
        <v>0</v>
      </c>
      <c r="AH195" s="3">
        <v>-3</v>
      </c>
      <c r="AI195" s="29">
        <f t="shared" si="7"/>
        <v>0.91041649999999996</v>
      </c>
      <c r="AL195" s="1">
        <v>4</v>
      </c>
      <c r="AM195" s="1">
        <v>4.2555016999999999</v>
      </c>
      <c r="AN195" s="5">
        <v>0.88</v>
      </c>
      <c r="AO195" s="5">
        <v>0.94083300000000003</v>
      </c>
    </row>
    <row r="196" spans="1:41">
      <c r="A196" s="1" t="s">
        <v>823</v>
      </c>
      <c r="B196" s="1">
        <v>2020</v>
      </c>
      <c r="C196" s="20">
        <v>587000</v>
      </c>
      <c r="D196" s="17">
        <v>2000000</v>
      </c>
      <c r="E196" s="1">
        <v>3</v>
      </c>
      <c r="F196" s="1">
        <v>234</v>
      </c>
      <c r="G196" s="1">
        <v>43</v>
      </c>
      <c r="H196" s="1">
        <v>0.26007799999999998</v>
      </c>
      <c r="I196" s="1">
        <v>94</v>
      </c>
      <c r="J196" s="1">
        <v>8</v>
      </c>
      <c r="K196" s="1">
        <v>65</v>
      </c>
      <c r="L196" s="1">
        <v>846</v>
      </c>
      <c r="M196" s="1">
        <v>56</v>
      </c>
      <c r="N196" s="1">
        <v>143</v>
      </c>
      <c r="O196" s="1">
        <v>34</v>
      </c>
      <c r="P196" s="1">
        <v>18</v>
      </c>
      <c r="Q196" s="1">
        <v>12</v>
      </c>
      <c r="R196" s="29">
        <f t="shared" si="6"/>
        <v>0.7</v>
      </c>
      <c r="S196" s="2" t="s">
        <v>824</v>
      </c>
      <c r="T196" s="2"/>
      <c r="U196" s="1" t="s">
        <v>825</v>
      </c>
      <c r="V196" s="2"/>
      <c r="W196" s="3">
        <v>58</v>
      </c>
      <c r="X196" s="2"/>
      <c r="Y196" s="4">
        <v>0.27962086000000003</v>
      </c>
      <c r="Z196" s="3">
        <v>28</v>
      </c>
      <c r="AA196" s="3">
        <v>3</v>
      </c>
      <c r="AB196" s="3">
        <v>10</v>
      </c>
      <c r="AC196" s="3">
        <v>228</v>
      </c>
      <c r="AD196" s="3">
        <v>14</v>
      </c>
      <c r="AE196" s="3">
        <v>32</v>
      </c>
      <c r="AF196" s="3">
        <v>4</v>
      </c>
      <c r="AG196" s="3">
        <v>8</v>
      </c>
      <c r="AH196" s="3">
        <v>12</v>
      </c>
      <c r="AI196" s="29">
        <f t="shared" si="7"/>
        <v>0.1920375</v>
      </c>
      <c r="AL196" s="1">
        <v>0.90000004</v>
      </c>
      <c r="AM196" s="1">
        <v>0.59164165999999996</v>
      </c>
      <c r="AN196" s="5">
        <v>0.12</v>
      </c>
      <c r="AO196" s="5">
        <v>0.264075</v>
      </c>
    </row>
    <row r="197" spans="1:41">
      <c r="A197" s="1" t="s">
        <v>812</v>
      </c>
      <c r="B197" s="1">
        <v>2020</v>
      </c>
      <c r="C197" s="20">
        <v>592463</v>
      </c>
      <c r="D197" s="17">
        <v>2100000</v>
      </c>
      <c r="E197" s="1">
        <v>2.137</v>
      </c>
      <c r="F197" s="1">
        <v>262</v>
      </c>
      <c r="G197" s="1">
        <v>0</v>
      </c>
      <c r="H197" s="1">
        <v>0.26797387</v>
      </c>
      <c r="I197" s="1">
        <v>108</v>
      </c>
      <c r="J197" s="1">
        <v>33</v>
      </c>
      <c r="K197" s="1">
        <v>88</v>
      </c>
      <c r="L197" s="1">
        <v>863</v>
      </c>
      <c r="M197" s="1">
        <v>83</v>
      </c>
      <c r="N197" s="1">
        <v>202</v>
      </c>
      <c r="O197" s="1">
        <v>37</v>
      </c>
      <c r="P197" s="1">
        <v>4</v>
      </c>
      <c r="Q197" s="1">
        <v>-32</v>
      </c>
      <c r="R197" s="29">
        <f t="shared" si="6"/>
        <v>7.4</v>
      </c>
      <c r="S197" s="2"/>
      <c r="T197" s="2"/>
      <c r="U197" s="2"/>
      <c r="V197" s="2"/>
      <c r="W197" s="3">
        <v>56</v>
      </c>
      <c r="X197" s="2"/>
      <c r="Y197" s="4">
        <v>0.24736843</v>
      </c>
      <c r="Z197" s="3">
        <v>26</v>
      </c>
      <c r="AA197" s="3">
        <v>6</v>
      </c>
      <c r="AB197" s="3">
        <v>19</v>
      </c>
      <c r="AC197" s="3">
        <v>229</v>
      </c>
      <c r="AD197" s="3">
        <v>31</v>
      </c>
      <c r="AE197" s="3">
        <v>56</v>
      </c>
      <c r="AF197" s="3">
        <v>9</v>
      </c>
      <c r="AG197" s="3">
        <v>0</v>
      </c>
      <c r="AH197" s="3">
        <v>-9</v>
      </c>
      <c r="AI197" s="29">
        <f t="shared" si="7"/>
        <v>0.49827049999999995</v>
      </c>
      <c r="AL197" s="1">
        <v>9.0199995000000008</v>
      </c>
      <c r="AM197" s="1">
        <v>5.7528810000000004</v>
      </c>
      <c r="AN197" s="5">
        <v>0.44</v>
      </c>
      <c r="AO197" s="5">
        <v>0.55654099999999995</v>
      </c>
    </row>
    <row r="198" spans="1:41">
      <c r="A198" s="1" t="s">
        <v>280</v>
      </c>
      <c r="B198" s="1">
        <v>2014</v>
      </c>
      <c r="C198" s="20">
        <v>510000</v>
      </c>
      <c r="D198" s="17">
        <v>3000000</v>
      </c>
      <c r="E198" s="1">
        <v>3.036</v>
      </c>
      <c r="F198" s="1">
        <v>375</v>
      </c>
      <c r="G198" s="1">
        <v>65</v>
      </c>
      <c r="H198" s="1">
        <v>0.27238806999999998</v>
      </c>
      <c r="I198" s="1">
        <v>144</v>
      </c>
      <c r="J198" s="1">
        <v>47</v>
      </c>
      <c r="K198" s="1">
        <v>202</v>
      </c>
      <c r="L198" s="1">
        <v>1455</v>
      </c>
      <c r="M198" s="1">
        <v>93</v>
      </c>
      <c r="N198" s="1">
        <v>352</v>
      </c>
      <c r="O198" s="1">
        <v>74</v>
      </c>
      <c r="P198" s="1">
        <v>8</v>
      </c>
      <c r="Q198" s="1">
        <v>-9</v>
      </c>
      <c r="R198" s="29">
        <f t="shared" si="6"/>
        <v>-0.1</v>
      </c>
      <c r="S198" s="2"/>
      <c r="T198" s="2"/>
      <c r="U198" s="2"/>
      <c r="V198" s="2"/>
      <c r="W198" s="3">
        <v>123</v>
      </c>
      <c r="X198" s="1">
        <v>0</v>
      </c>
      <c r="Y198" s="4">
        <v>0.31519272999999998</v>
      </c>
      <c r="Z198" s="3">
        <v>57</v>
      </c>
      <c r="AA198" s="3">
        <v>23</v>
      </c>
      <c r="AB198" s="3">
        <v>76</v>
      </c>
      <c r="AC198" s="3">
        <v>480</v>
      </c>
      <c r="AD198" s="3">
        <v>30</v>
      </c>
      <c r="AE198" s="3">
        <v>126</v>
      </c>
      <c r="AF198" s="3">
        <v>30</v>
      </c>
      <c r="AG198" s="3">
        <v>6</v>
      </c>
      <c r="AH198" s="3">
        <v>1</v>
      </c>
      <c r="AI198" s="29">
        <f t="shared" si="7"/>
        <v>2.0657499999999995E-2</v>
      </c>
      <c r="AL198" s="1">
        <v>0.14999998</v>
      </c>
      <c r="AM198" s="1">
        <v>-0.34610950000000001</v>
      </c>
      <c r="AN198" s="5">
        <v>0.35</v>
      </c>
      <c r="AO198" s="5">
        <v>-0.30868499999999999</v>
      </c>
    </row>
    <row r="199" spans="1:41">
      <c r="A199" s="1" t="s">
        <v>41</v>
      </c>
      <c r="B199" s="1">
        <v>2013</v>
      </c>
      <c r="C199" s="20">
        <v>505600</v>
      </c>
      <c r="D199" s="17">
        <v>1800000</v>
      </c>
      <c r="E199" s="1">
        <v>3.0590000000000002</v>
      </c>
      <c r="F199" s="1">
        <v>380</v>
      </c>
      <c r="G199" s="1">
        <v>43</v>
      </c>
      <c r="H199" s="1">
        <v>0.21170130000000001</v>
      </c>
      <c r="I199" s="1">
        <v>140</v>
      </c>
      <c r="J199" s="1">
        <v>64</v>
      </c>
      <c r="K199" s="1">
        <v>193</v>
      </c>
      <c r="L199" s="1">
        <v>1392</v>
      </c>
      <c r="M199" s="1">
        <v>74</v>
      </c>
      <c r="N199" s="1">
        <v>400</v>
      </c>
      <c r="O199" s="1">
        <v>55</v>
      </c>
      <c r="P199" s="1">
        <v>2</v>
      </c>
      <c r="Q199" s="1">
        <v>-13</v>
      </c>
      <c r="R199" s="29">
        <f t="shared" si="6"/>
        <v>4.8</v>
      </c>
      <c r="S199" s="2"/>
      <c r="T199" s="2"/>
      <c r="U199" s="2"/>
      <c r="V199" s="2"/>
      <c r="W199" s="3">
        <v>138</v>
      </c>
      <c r="X199" s="1">
        <v>0</v>
      </c>
      <c r="Y199" s="4">
        <v>0.19409282999999999</v>
      </c>
      <c r="Z199" s="3">
        <v>45</v>
      </c>
      <c r="AA199" s="3">
        <v>21</v>
      </c>
      <c r="AB199" s="3">
        <v>55</v>
      </c>
      <c r="AC199" s="3">
        <v>497</v>
      </c>
      <c r="AD199" s="3">
        <v>18</v>
      </c>
      <c r="AE199" s="3">
        <v>148</v>
      </c>
      <c r="AF199" s="3">
        <v>18</v>
      </c>
      <c r="AG199" s="3">
        <v>0</v>
      </c>
      <c r="AH199" s="3">
        <v>7</v>
      </c>
      <c r="AI199" s="29">
        <f t="shared" si="7"/>
        <v>0.30439135</v>
      </c>
      <c r="AL199" s="1">
        <v>5.78</v>
      </c>
      <c r="AM199" s="1">
        <v>3.8789693999999999</v>
      </c>
      <c r="AN199" s="5">
        <v>0.55000000000000004</v>
      </c>
      <c r="AO199" s="5">
        <v>5.87827E-2</v>
      </c>
    </row>
    <row r="200" spans="1:41">
      <c r="A200" s="1" t="s">
        <v>792</v>
      </c>
      <c r="B200" s="1">
        <v>2020</v>
      </c>
      <c r="C200" s="20">
        <v>575800</v>
      </c>
      <c r="D200" s="17">
        <v>2050000</v>
      </c>
      <c r="E200" s="1">
        <v>2.1629999999999998</v>
      </c>
      <c r="F200" s="1">
        <v>218</v>
      </c>
      <c r="G200" s="1">
        <v>105</v>
      </c>
      <c r="H200" s="1">
        <v>0.23097827000000001</v>
      </c>
      <c r="I200" s="1">
        <v>101</v>
      </c>
      <c r="J200" s="1">
        <v>12</v>
      </c>
      <c r="K200" s="1">
        <v>88</v>
      </c>
      <c r="L200" s="1">
        <v>853</v>
      </c>
      <c r="M200" s="1">
        <v>95</v>
      </c>
      <c r="N200" s="1">
        <v>181</v>
      </c>
      <c r="O200" s="1">
        <v>38</v>
      </c>
      <c r="P200" s="1">
        <v>14</v>
      </c>
      <c r="Q200" s="1">
        <v>5</v>
      </c>
      <c r="R200" s="29">
        <f t="shared" si="6"/>
        <v>5.4</v>
      </c>
      <c r="S200" s="2" t="s">
        <v>793</v>
      </c>
      <c r="T200" s="2"/>
      <c r="U200" s="2"/>
      <c r="V200" s="2"/>
      <c r="W200" s="3">
        <v>53</v>
      </c>
      <c r="X200" s="2"/>
      <c r="Y200" s="4">
        <v>0.25490197999999997</v>
      </c>
      <c r="Z200" s="3">
        <v>33</v>
      </c>
      <c r="AA200" s="3">
        <v>2</v>
      </c>
      <c r="AB200" s="3">
        <v>24</v>
      </c>
      <c r="AC200" s="3">
        <v>232</v>
      </c>
      <c r="AD200" s="3">
        <v>23</v>
      </c>
      <c r="AE200" s="3">
        <v>39</v>
      </c>
      <c r="AF200" s="3">
        <v>7</v>
      </c>
      <c r="AG200" s="3">
        <v>6</v>
      </c>
      <c r="AH200" s="3">
        <v>7</v>
      </c>
      <c r="AI200" s="29">
        <f t="shared" si="7"/>
        <v>3.042065</v>
      </c>
      <c r="AL200" s="1">
        <v>5.77</v>
      </c>
      <c r="AM200" s="1">
        <v>4.9816694000000004</v>
      </c>
      <c r="AN200" s="5">
        <v>2.98</v>
      </c>
      <c r="AO200" s="5">
        <v>3.1041300000000001</v>
      </c>
    </row>
    <row r="201" spans="1:41">
      <c r="A201" s="1" t="s">
        <v>583</v>
      </c>
      <c r="B201" s="1">
        <v>2017</v>
      </c>
      <c r="C201" s="20">
        <v>562500</v>
      </c>
      <c r="D201" s="17">
        <v>2900000</v>
      </c>
      <c r="E201" s="1">
        <v>3.0379999999999998</v>
      </c>
      <c r="F201" s="1">
        <v>415</v>
      </c>
      <c r="G201" s="1">
        <v>0</v>
      </c>
      <c r="H201" s="1">
        <v>0.27994703999999998</v>
      </c>
      <c r="I201" s="1">
        <v>181</v>
      </c>
      <c r="J201" s="1">
        <v>38</v>
      </c>
      <c r="K201" s="1">
        <v>169</v>
      </c>
      <c r="L201" s="1">
        <v>1621</v>
      </c>
      <c r="M201" s="1">
        <v>84</v>
      </c>
      <c r="N201" s="1">
        <v>284</v>
      </c>
      <c r="O201" s="1">
        <v>84</v>
      </c>
      <c r="P201" s="1">
        <v>28</v>
      </c>
      <c r="Q201" s="1">
        <v>-11</v>
      </c>
      <c r="R201" s="29">
        <f t="shared" si="6"/>
        <v>3.6</v>
      </c>
      <c r="S201" s="2" t="s">
        <v>300</v>
      </c>
      <c r="T201" s="1" t="s">
        <v>312</v>
      </c>
      <c r="U201" s="2"/>
      <c r="V201" s="2"/>
      <c r="W201" s="3">
        <v>141</v>
      </c>
      <c r="X201" s="1">
        <v>0</v>
      </c>
      <c r="Y201" s="4">
        <v>0.27819549999999998</v>
      </c>
      <c r="Z201" s="3">
        <v>68</v>
      </c>
      <c r="AA201" s="3">
        <v>17</v>
      </c>
      <c r="AB201" s="3">
        <v>65</v>
      </c>
      <c r="AC201" s="3">
        <v>579</v>
      </c>
      <c r="AD201" s="3">
        <v>36</v>
      </c>
      <c r="AE201" s="3">
        <v>106</v>
      </c>
      <c r="AF201" s="3">
        <v>31</v>
      </c>
      <c r="AG201" s="3">
        <v>8</v>
      </c>
      <c r="AH201" s="3">
        <v>2</v>
      </c>
      <c r="AI201" s="29">
        <f t="shared" si="7"/>
        <v>1.6749499999999999</v>
      </c>
      <c r="AL201" s="1">
        <v>2.8</v>
      </c>
      <c r="AM201" s="1">
        <v>4.4480924999999996</v>
      </c>
      <c r="AN201" s="5">
        <v>1.41</v>
      </c>
      <c r="AO201" s="5">
        <v>1.9399</v>
      </c>
    </row>
    <row r="202" spans="1:41">
      <c r="A202" s="1" t="s">
        <v>622</v>
      </c>
      <c r="B202" s="1">
        <v>2017</v>
      </c>
      <c r="C202" s="20">
        <v>555000</v>
      </c>
      <c r="D202" s="17">
        <v>900000</v>
      </c>
      <c r="E202" s="1">
        <v>3.0030000000000001</v>
      </c>
      <c r="F202" s="1">
        <v>383</v>
      </c>
      <c r="G202" s="1">
        <v>0</v>
      </c>
      <c r="H202" s="1">
        <v>0.23366159</v>
      </c>
      <c r="I202" s="1">
        <v>118</v>
      </c>
      <c r="J202" s="1">
        <v>15</v>
      </c>
      <c r="K202" s="1">
        <v>98</v>
      </c>
      <c r="L202" s="1">
        <v>1278</v>
      </c>
      <c r="M202" s="1">
        <v>137</v>
      </c>
      <c r="N202" s="1">
        <v>255</v>
      </c>
      <c r="O202" s="1">
        <v>48</v>
      </c>
      <c r="P202" s="1">
        <v>22</v>
      </c>
      <c r="Q202" s="1">
        <v>-7</v>
      </c>
      <c r="R202" s="29">
        <f t="shared" si="6"/>
        <v>4.0999999999999996</v>
      </c>
      <c r="S202" s="2"/>
      <c r="T202" s="2"/>
      <c r="U202" s="2"/>
      <c r="V202" s="2"/>
      <c r="W202" s="3">
        <v>89</v>
      </c>
      <c r="X202" s="1">
        <v>0</v>
      </c>
      <c r="Y202" s="4">
        <v>0.21505377000000001</v>
      </c>
      <c r="Z202" s="3">
        <v>15</v>
      </c>
      <c r="AA202" s="3">
        <v>2</v>
      </c>
      <c r="AB202" s="3">
        <v>17</v>
      </c>
      <c r="AC202" s="3">
        <v>215</v>
      </c>
      <c r="AD202" s="3">
        <v>27</v>
      </c>
      <c r="AE202" s="3">
        <v>48</v>
      </c>
      <c r="AF202" s="3">
        <v>9</v>
      </c>
      <c r="AG202" s="3">
        <v>3</v>
      </c>
      <c r="AH202" s="3">
        <v>-8</v>
      </c>
      <c r="AI202" s="29">
        <f t="shared" si="7"/>
        <v>0.43091449999999998</v>
      </c>
      <c r="AL202" s="1">
        <v>4.3499999999999996</v>
      </c>
      <c r="AM202" s="1">
        <v>3.8000980000000002</v>
      </c>
      <c r="AN202" s="5">
        <v>0.44</v>
      </c>
      <c r="AO202" s="5">
        <v>0.42182900000000001</v>
      </c>
    </row>
    <row r="203" spans="1:41">
      <c r="A203" s="1" t="s">
        <v>135</v>
      </c>
      <c r="B203" s="1">
        <v>2011</v>
      </c>
      <c r="C203" s="20">
        <v>500000</v>
      </c>
      <c r="D203" s="17">
        <v>1135000</v>
      </c>
      <c r="E203" s="1">
        <v>3.0649999999999999</v>
      </c>
      <c r="F203" s="1">
        <v>400</v>
      </c>
      <c r="G203" s="1">
        <v>26</v>
      </c>
      <c r="H203" s="1">
        <v>0.23129252</v>
      </c>
      <c r="I203" s="1">
        <v>129</v>
      </c>
      <c r="J203" s="1">
        <v>24</v>
      </c>
      <c r="K203" s="1">
        <v>130</v>
      </c>
      <c r="L203" s="1">
        <v>1347</v>
      </c>
      <c r="M203" s="1">
        <v>145</v>
      </c>
      <c r="N203" s="1">
        <v>322</v>
      </c>
      <c r="O203" s="1">
        <v>69</v>
      </c>
      <c r="P203" s="1">
        <v>6</v>
      </c>
      <c r="Q203" s="1">
        <v>35</v>
      </c>
      <c r="R203" s="29">
        <f t="shared" si="6"/>
        <v>1</v>
      </c>
      <c r="S203" s="2" t="s">
        <v>136</v>
      </c>
      <c r="T203" s="2"/>
      <c r="U203" s="1" t="s">
        <v>137</v>
      </c>
      <c r="V203" s="1" t="s">
        <v>138</v>
      </c>
      <c r="W203" s="3">
        <v>110</v>
      </c>
      <c r="X203" s="1">
        <v>0</v>
      </c>
      <c r="Y203" s="4">
        <v>0.25</v>
      </c>
      <c r="Z203" s="3">
        <v>38</v>
      </c>
      <c r="AA203" s="3">
        <v>8</v>
      </c>
      <c r="AB203" s="3">
        <v>40</v>
      </c>
      <c r="AC203" s="3">
        <v>366</v>
      </c>
      <c r="AD203" s="3">
        <v>38</v>
      </c>
      <c r="AE203" s="3">
        <v>80</v>
      </c>
      <c r="AF203" s="3">
        <v>16</v>
      </c>
      <c r="AG203" s="3">
        <v>2</v>
      </c>
      <c r="AH203" s="3">
        <v>6</v>
      </c>
      <c r="AI203" s="29">
        <f t="shared" si="7"/>
        <v>0.81171500000000008</v>
      </c>
      <c r="AL203" s="1">
        <v>-0.10999998499999999</v>
      </c>
      <c r="AM203" s="1">
        <v>2.073318</v>
      </c>
      <c r="AN203" s="5">
        <v>0.06</v>
      </c>
      <c r="AO203" s="5">
        <v>1.5634300000000001</v>
      </c>
    </row>
    <row r="204" spans="1:41">
      <c r="A204" s="1" t="s">
        <v>668</v>
      </c>
      <c r="B204" s="1">
        <v>2016</v>
      </c>
      <c r="C204" s="20">
        <v>546500</v>
      </c>
      <c r="D204" s="17">
        <v>3600000</v>
      </c>
      <c r="E204" s="1">
        <v>2.15</v>
      </c>
      <c r="F204" s="1">
        <v>394</v>
      </c>
      <c r="G204" s="1">
        <v>0</v>
      </c>
      <c r="H204" s="1">
        <v>0.23688393999999999</v>
      </c>
      <c r="I204" s="1">
        <v>200</v>
      </c>
      <c r="J204" s="1">
        <v>40</v>
      </c>
      <c r="K204" s="1">
        <v>170</v>
      </c>
      <c r="L204" s="1">
        <v>1421</v>
      </c>
      <c r="M204" s="1">
        <v>131</v>
      </c>
      <c r="N204" s="1">
        <v>364</v>
      </c>
      <c r="O204" s="1">
        <v>71</v>
      </c>
      <c r="P204" s="1">
        <v>22</v>
      </c>
      <c r="Q204" s="1">
        <v>34</v>
      </c>
      <c r="R204" s="29">
        <f t="shared" si="6"/>
        <v>8.8000000000000007</v>
      </c>
      <c r="S204" s="2" t="s">
        <v>669</v>
      </c>
      <c r="T204" s="1" t="s">
        <v>670</v>
      </c>
      <c r="U204" s="1" t="s">
        <v>671</v>
      </c>
      <c r="V204" s="2"/>
      <c r="W204" s="3">
        <v>156</v>
      </c>
      <c r="X204" s="1">
        <v>0</v>
      </c>
      <c r="Y204" s="4">
        <v>0.26702508000000003</v>
      </c>
      <c r="Z204" s="3">
        <v>94</v>
      </c>
      <c r="AA204" s="3">
        <v>26</v>
      </c>
      <c r="AB204" s="3">
        <v>87</v>
      </c>
      <c r="AC204" s="3">
        <v>636</v>
      </c>
      <c r="AD204" s="3">
        <v>63</v>
      </c>
      <c r="AE204" s="3">
        <v>143</v>
      </c>
      <c r="AF204" s="3">
        <v>30</v>
      </c>
      <c r="AG204" s="3">
        <v>9</v>
      </c>
      <c r="AH204" s="3">
        <v>14</v>
      </c>
      <c r="AI204" s="29">
        <f t="shared" si="7"/>
        <v>3.1417250000000001</v>
      </c>
      <c r="AL204" s="1">
        <v>8.6100010000000005</v>
      </c>
      <c r="AM204" s="1">
        <v>8.9336529999999996</v>
      </c>
      <c r="AN204" s="5">
        <v>2.46</v>
      </c>
      <c r="AO204" s="5">
        <v>3.8234499999999998</v>
      </c>
    </row>
    <row r="205" spans="1:41">
      <c r="A205" s="1" t="s">
        <v>720</v>
      </c>
      <c r="B205" s="1">
        <v>2020</v>
      </c>
      <c r="C205" s="20">
        <v>586500</v>
      </c>
      <c r="D205" s="17">
        <v>1300000</v>
      </c>
      <c r="E205" s="1">
        <v>2.149</v>
      </c>
      <c r="F205" s="1">
        <v>137</v>
      </c>
      <c r="G205" s="1">
        <v>30</v>
      </c>
      <c r="H205" s="1">
        <v>0.26178010000000002</v>
      </c>
      <c r="I205" s="1">
        <v>44</v>
      </c>
      <c r="J205" s="1">
        <v>9</v>
      </c>
      <c r="K205" s="1">
        <v>41</v>
      </c>
      <c r="L205" s="1">
        <v>425</v>
      </c>
      <c r="M205" s="1">
        <v>36</v>
      </c>
      <c r="N205" s="1">
        <v>95</v>
      </c>
      <c r="O205" s="1">
        <v>15</v>
      </c>
      <c r="P205" s="1">
        <v>1</v>
      </c>
      <c r="Q205" s="1">
        <v>20</v>
      </c>
      <c r="R205" s="29">
        <f t="shared" si="6"/>
        <v>0.4</v>
      </c>
      <c r="S205" s="2" t="s">
        <v>721</v>
      </c>
      <c r="T205" s="2"/>
      <c r="U205" s="2"/>
      <c r="V205" s="2"/>
      <c r="W205" s="3">
        <v>42</v>
      </c>
      <c r="X205" s="1">
        <v>1</v>
      </c>
      <c r="Y205" s="4">
        <v>0.248</v>
      </c>
      <c r="Z205" s="3">
        <v>13</v>
      </c>
      <c r="AA205" s="3">
        <v>3</v>
      </c>
      <c r="AB205" s="3">
        <v>18</v>
      </c>
      <c r="AC205" s="3">
        <v>143</v>
      </c>
      <c r="AD205" s="3">
        <v>15</v>
      </c>
      <c r="AE205" s="3">
        <v>40</v>
      </c>
      <c r="AF205" s="3">
        <v>7</v>
      </c>
      <c r="AG205" s="3">
        <v>0</v>
      </c>
      <c r="AH205" s="3">
        <v>7</v>
      </c>
      <c r="AI205" s="29">
        <f t="shared" si="7"/>
        <v>-0.61060650000000005</v>
      </c>
      <c r="AL205" s="1">
        <v>-0.45000004999999998</v>
      </c>
      <c r="AM205" s="1">
        <v>1.206061</v>
      </c>
      <c r="AN205" s="5">
        <v>-0.8</v>
      </c>
      <c r="AO205" s="5">
        <v>-0.421213</v>
      </c>
    </row>
    <row r="206" spans="1:41">
      <c r="A206" s="1" t="s">
        <v>769</v>
      </c>
      <c r="B206" s="1">
        <v>2019</v>
      </c>
      <c r="C206" s="20">
        <v>567100</v>
      </c>
      <c r="D206" s="17">
        <v>1575000</v>
      </c>
      <c r="E206" s="1">
        <v>2.125</v>
      </c>
      <c r="F206" s="1">
        <v>286</v>
      </c>
      <c r="G206" s="1">
        <v>109</v>
      </c>
      <c r="H206" s="1">
        <v>0.2109375</v>
      </c>
      <c r="I206" s="1">
        <v>110</v>
      </c>
      <c r="J206" s="1">
        <v>25</v>
      </c>
      <c r="K206" s="1">
        <v>75</v>
      </c>
      <c r="L206" s="1">
        <v>982</v>
      </c>
      <c r="M206" s="1">
        <v>60</v>
      </c>
      <c r="N206" s="1">
        <v>313</v>
      </c>
      <c r="O206" s="1">
        <v>47</v>
      </c>
      <c r="P206" s="1">
        <v>26</v>
      </c>
      <c r="Q206" s="1">
        <v>13</v>
      </c>
      <c r="R206" s="29">
        <f t="shared" si="6"/>
        <v>3.1</v>
      </c>
      <c r="S206" s="2"/>
      <c r="T206" s="1" t="s">
        <v>770</v>
      </c>
      <c r="U206" s="2"/>
      <c r="V206" s="2"/>
      <c r="W206" s="3">
        <v>88</v>
      </c>
      <c r="X206" s="1">
        <v>81</v>
      </c>
      <c r="Y206" s="4">
        <v>0.23489932999999999</v>
      </c>
      <c r="Z206" s="3">
        <v>39</v>
      </c>
      <c r="AA206" s="3">
        <v>11</v>
      </c>
      <c r="AB206" s="3">
        <v>26</v>
      </c>
      <c r="AC206" s="3">
        <v>333</v>
      </c>
      <c r="AD206" s="3">
        <v>27</v>
      </c>
      <c r="AE206" s="3">
        <v>94</v>
      </c>
      <c r="AF206" s="3">
        <v>19</v>
      </c>
      <c r="AG206" s="3">
        <v>7</v>
      </c>
      <c r="AH206" s="3">
        <v>-13</v>
      </c>
      <c r="AI206" s="29">
        <f t="shared" si="7"/>
        <v>-0.21351599999999998</v>
      </c>
      <c r="AL206" s="1">
        <v>3.7</v>
      </c>
      <c r="AM206" s="1">
        <v>2.4854919999999998</v>
      </c>
      <c r="AN206" s="5">
        <v>-0.17</v>
      </c>
      <c r="AO206" s="5">
        <v>-0.25703199999999998</v>
      </c>
    </row>
    <row r="207" spans="1:41">
      <c r="A207" s="1" t="s">
        <v>694</v>
      </c>
      <c r="B207" s="1">
        <v>2017</v>
      </c>
      <c r="C207" s="20">
        <v>573300</v>
      </c>
      <c r="D207" s="17">
        <v>4275000</v>
      </c>
      <c r="E207" s="1">
        <v>3.0529999999999999</v>
      </c>
      <c r="F207" s="1">
        <v>444</v>
      </c>
      <c r="G207" s="1">
        <v>48</v>
      </c>
      <c r="H207" s="1">
        <v>0.25016286999999998</v>
      </c>
      <c r="I207" s="1">
        <v>223</v>
      </c>
      <c r="J207" s="1">
        <v>69</v>
      </c>
      <c r="K207" s="1">
        <v>241</v>
      </c>
      <c r="L207" s="1">
        <v>1752</v>
      </c>
      <c r="M207" s="1">
        <v>193</v>
      </c>
      <c r="N207" s="1">
        <v>440</v>
      </c>
      <c r="O207" s="1">
        <v>80</v>
      </c>
      <c r="P207" s="1">
        <v>16</v>
      </c>
      <c r="Q207" s="1">
        <v>1</v>
      </c>
      <c r="R207" s="29">
        <f t="shared" si="6"/>
        <v>-1.8</v>
      </c>
      <c r="S207" s="2" t="s">
        <v>104</v>
      </c>
      <c r="T207" s="2"/>
      <c r="U207" s="2"/>
      <c r="V207" s="2"/>
      <c r="W207" s="3">
        <v>149</v>
      </c>
      <c r="X207" s="1">
        <v>0</v>
      </c>
      <c r="Y207" s="4">
        <v>0.24813432999999999</v>
      </c>
      <c r="Z207" s="3">
        <v>89</v>
      </c>
      <c r="AA207" s="3">
        <v>30</v>
      </c>
      <c r="AB207" s="3">
        <v>105</v>
      </c>
      <c r="AC207" s="3">
        <v>635</v>
      </c>
      <c r="AD207" s="3">
        <v>87</v>
      </c>
      <c r="AE207" s="3">
        <v>152</v>
      </c>
      <c r="AF207" s="3">
        <v>30</v>
      </c>
      <c r="AG207" s="3">
        <v>6</v>
      </c>
      <c r="AH207" s="3">
        <v>-9</v>
      </c>
      <c r="AI207" s="29">
        <f t="shared" si="7"/>
        <v>-1.0972090000000001</v>
      </c>
      <c r="AL207" s="1">
        <v>-2.2599999999999998</v>
      </c>
      <c r="AM207" s="1">
        <v>-1.2426881999999999</v>
      </c>
      <c r="AN207" s="5">
        <v>-1.31</v>
      </c>
      <c r="AO207" s="5">
        <v>-0.88441800000000004</v>
      </c>
    </row>
    <row r="208" spans="1:41">
      <c r="A208" s="1" t="s">
        <v>548</v>
      </c>
      <c r="B208" s="1">
        <v>2016</v>
      </c>
      <c r="C208" s="20">
        <v>519500</v>
      </c>
      <c r="D208" s="17">
        <v>1100000</v>
      </c>
      <c r="E208" s="1">
        <v>2.145</v>
      </c>
      <c r="F208" s="1">
        <v>356</v>
      </c>
      <c r="G208" s="1">
        <v>16</v>
      </c>
      <c r="H208" s="1">
        <v>0.2248954</v>
      </c>
      <c r="I208" s="1">
        <v>113</v>
      </c>
      <c r="J208" s="1">
        <v>18</v>
      </c>
      <c r="K208" s="1">
        <v>81</v>
      </c>
      <c r="L208" s="1">
        <v>1038</v>
      </c>
      <c r="M208" s="1">
        <v>48</v>
      </c>
      <c r="N208" s="1">
        <v>282</v>
      </c>
      <c r="O208" s="1">
        <v>43</v>
      </c>
      <c r="P208" s="1">
        <v>48</v>
      </c>
      <c r="Q208" s="1">
        <v>53</v>
      </c>
      <c r="R208" s="29">
        <f t="shared" si="6"/>
        <v>4.5</v>
      </c>
      <c r="S208" s="2" t="s">
        <v>137</v>
      </c>
      <c r="T208" s="1" t="s">
        <v>157</v>
      </c>
      <c r="U208" s="2"/>
      <c r="V208" s="2"/>
      <c r="W208" s="3">
        <v>118</v>
      </c>
      <c r="X208" s="1">
        <v>0</v>
      </c>
      <c r="Y208" s="4">
        <v>0.20905924000000001</v>
      </c>
      <c r="Z208" s="3">
        <v>40</v>
      </c>
      <c r="AA208" s="3">
        <v>5</v>
      </c>
      <c r="AB208" s="3">
        <v>21</v>
      </c>
      <c r="AC208" s="3">
        <v>311</v>
      </c>
      <c r="AD208" s="3">
        <v>16</v>
      </c>
      <c r="AE208" s="3">
        <v>83</v>
      </c>
      <c r="AF208" s="3">
        <v>18</v>
      </c>
      <c r="AG208" s="3">
        <v>10</v>
      </c>
      <c r="AH208" s="3">
        <v>18</v>
      </c>
      <c r="AI208" s="29">
        <f t="shared" si="7"/>
        <v>2.2288700000000001</v>
      </c>
      <c r="AL208" s="1">
        <v>4.12</v>
      </c>
      <c r="AM208" s="1">
        <v>4.86686</v>
      </c>
      <c r="AN208" s="5">
        <v>1.99</v>
      </c>
      <c r="AO208" s="5">
        <v>2.46774</v>
      </c>
    </row>
    <row r="209" spans="1:41">
      <c r="A209" s="1" t="s">
        <v>647</v>
      </c>
      <c r="B209" s="1">
        <v>2017</v>
      </c>
      <c r="C209" s="20">
        <v>552100</v>
      </c>
      <c r="D209" s="17">
        <v>2375000</v>
      </c>
      <c r="E209" s="1">
        <v>3.028</v>
      </c>
      <c r="F209" s="1">
        <v>334</v>
      </c>
      <c r="G209" s="1">
        <v>35</v>
      </c>
      <c r="H209" s="1">
        <v>0.24706943000000001</v>
      </c>
      <c r="I209" s="1">
        <v>104</v>
      </c>
      <c r="J209" s="1">
        <v>32</v>
      </c>
      <c r="K209" s="1">
        <v>138</v>
      </c>
      <c r="L209" s="1">
        <v>1201</v>
      </c>
      <c r="M209" s="1">
        <v>65</v>
      </c>
      <c r="N209" s="1">
        <v>290</v>
      </c>
      <c r="O209" s="1">
        <v>42</v>
      </c>
      <c r="P209" s="1">
        <v>2</v>
      </c>
      <c r="Q209" s="1">
        <v>-8</v>
      </c>
      <c r="R209" s="29">
        <f t="shared" si="6"/>
        <v>0.2</v>
      </c>
      <c r="S209" s="2"/>
      <c r="T209" s="1" t="s">
        <v>648</v>
      </c>
      <c r="U209" s="1" t="s">
        <v>300</v>
      </c>
      <c r="V209" s="2"/>
      <c r="W209" s="3">
        <v>106</v>
      </c>
      <c r="X209" s="1">
        <v>14</v>
      </c>
      <c r="Y209" s="4">
        <v>0.25284089999999998</v>
      </c>
      <c r="Z209" s="3">
        <v>39</v>
      </c>
      <c r="AA209" s="3">
        <v>13</v>
      </c>
      <c r="AB209" s="3">
        <v>49</v>
      </c>
      <c r="AC209" s="3">
        <v>391</v>
      </c>
      <c r="AD209" s="3">
        <v>26</v>
      </c>
      <c r="AE209" s="3">
        <v>89</v>
      </c>
      <c r="AF209" s="3">
        <v>14</v>
      </c>
      <c r="AG209" s="3">
        <v>1</v>
      </c>
      <c r="AH209" s="3">
        <v>-7</v>
      </c>
      <c r="AI209" s="29">
        <f t="shared" si="7"/>
        <v>0.69910850000000002</v>
      </c>
      <c r="AL209" s="1">
        <v>0.66</v>
      </c>
      <c r="AM209" s="1">
        <v>-0.34448200000000001</v>
      </c>
      <c r="AN209" s="5">
        <v>0.81</v>
      </c>
      <c r="AO209" s="5">
        <v>0.58821699999999999</v>
      </c>
    </row>
    <row r="210" spans="1:41">
      <c r="A210" s="1" t="s">
        <v>181</v>
      </c>
      <c r="B210" s="1">
        <v>2014</v>
      </c>
      <c r="C210" s="20">
        <v>530000</v>
      </c>
      <c r="D210" s="17">
        <v>1225000</v>
      </c>
      <c r="E210" s="1">
        <v>3.0880000000000001</v>
      </c>
      <c r="F210" s="1">
        <v>353</v>
      </c>
      <c r="G210" s="1">
        <v>37</v>
      </c>
      <c r="H210" s="1">
        <v>0.25635105000000002</v>
      </c>
      <c r="I210" s="1">
        <v>134</v>
      </c>
      <c r="J210" s="1">
        <v>4</v>
      </c>
      <c r="K210" s="1">
        <v>58</v>
      </c>
      <c r="L210" s="1">
        <v>977</v>
      </c>
      <c r="M210" s="1">
        <v>86</v>
      </c>
      <c r="N210" s="1">
        <v>183</v>
      </c>
      <c r="O210" s="1">
        <v>26</v>
      </c>
      <c r="P210" s="1">
        <v>120</v>
      </c>
      <c r="Q210" s="1">
        <v>26</v>
      </c>
      <c r="R210" s="29">
        <f t="shared" si="6"/>
        <v>1.7</v>
      </c>
      <c r="S210" s="2" t="s">
        <v>177</v>
      </c>
      <c r="T210" s="2"/>
      <c r="U210" s="2"/>
      <c r="V210" s="2"/>
      <c r="W210" s="3">
        <v>120</v>
      </c>
      <c r="X210" s="1">
        <v>0</v>
      </c>
      <c r="Y210" s="4">
        <v>0.26923078</v>
      </c>
      <c r="Z210" s="3">
        <v>33</v>
      </c>
      <c r="AA210" s="3">
        <v>1</v>
      </c>
      <c r="AB210" s="3">
        <v>24</v>
      </c>
      <c r="AC210" s="3">
        <v>290</v>
      </c>
      <c r="AD210" s="3">
        <v>22</v>
      </c>
      <c r="AE210" s="3">
        <v>52</v>
      </c>
      <c r="AF210" s="3">
        <v>4</v>
      </c>
      <c r="AG210" s="3">
        <v>36</v>
      </c>
      <c r="AH210" s="3">
        <v>11</v>
      </c>
      <c r="AI210" s="29">
        <f t="shared" si="7"/>
        <v>-0.71194494999999991</v>
      </c>
      <c r="AL210" s="1">
        <v>1.8499999</v>
      </c>
      <c r="AM210" s="1">
        <v>1.5245644</v>
      </c>
      <c r="AN210" s="5">
        <v>-0.56999999999999995</v>
      </c>
      <c r="AO210" s="5">
        <v>-0.85388989999999998</v>
      </c>
    </row>
    <row r="211" spans="1:41">
      <c r="A211" s="16" t="s">
        <v>63</v>
      </c>
      <c r="B211" s="1">
        <v>2015</v>
      </c>
      <c r="C211" s="20">
        <v>522500</v>
      </c>
      <c r="E211" s="1">
        <v>3.121</v>
      </c>
      <c r="F211" s="1">
        <v>315</v>
      </c>
      <c r="G211" s="1">
        <v>134</v>
      </c>
      <c r="H211" s="1">
        <v>0.25282486999999998</v>
      </c>
      <c r="I211" s="1">
        <v>97</v>
      </c>
      <c r="J211" s="1">
        <v>6</v>
      </c>
      <c r="K211" s="1">
        <v>44</v>
      </c>
      <c r="L211" s="1">
        <v>761</v>
      </c>
      <c r="M211" s="1">
        <v>47</v>
      </c>
      <c r="N211" s="1">
        <v>94</v>
      </c>
      <c r="O211" s="1">
        <v>20</v>
      </c>
      <c r="P211" s="1">
        <v>54</v>
      </c>
      <c r="Q211" s="1">
        <v>-7</v>
      </c>
      <c r="R211" s="29">
        <f t="shared" si="6"/>
        <v>13.9</v>
      </c>
      <c r="S211" s="2"/>
      <c r="T211" s="2"/>
      <c r="U211" s="2"/>
      <c r="V211" s="2"/>
      <c r="W211" s="3">
        <v>68</v>
      </c>
      <c r="X211" s="1">
        <v>84</v>
      </c>
      <c r="Y211" s="4">
        <v>0.23979592</v>
      </c>
      <c r="Z211" s="3">
        <v>28</v>
      </c>
      <c r="AA211" s="3">
        <v>3</v>
      </c>
      <c r="AB211" s="3">
        <v>14</v>
      </c>
      <c r="AC211" s="3">
        <v>212</v>
      </c>
      <c r="AD211" s="3">
        <v>14</v>
      </c>
      <c r="AE211" s="3">
        <v>33</v>
      </c>
      <c r="AF211" s="3">
        <v>5</v>
      </c>
      <c r="AG211" s="3">
        <v>3</v>
      </c>
      <c r="AH211" s="3">
        <v>-6</v>
      </c>
      <c r="AI211" s="29">
        <f t="shared" si="7"/>
        <v>4.1684700000000001</v>
      </c>
      <c r="AL211" s="1">
        <v>15.56</v>
      </c>
      <c r="AM211" s="1">
        <v>12.272653999999999</v>
      </c>
      <c r="AN211" s="5">
        <v>5.05</v>
      </c>
      <c r="AO211" s="5">
        <v>3.28694</v>
      </c>
    </row>
    <row r="212" spans="1:41">
      <c r="A212" s="1" t="s">
        <v>384</v>
      </c>
      <c r="B212" s="1">
        <v>2013</v>
      </c>
      <c r="C212" s="20">
        <v>496600</v>
      </c>
      <c r="D212" s="17">
        <v>2450000</v>
      </c>
      <c r="E212" s="1">
        <v>3.1040000000000001</v>
      </c>
      <c r="F212" s="1">
        <v>274</v>
      </c>
      <c r="G212" s="1">
        <v>231</v>
      </c>
      <c r="H212" s="1">
        <v>0.25479143999999998</v>
      </c>
      <c r="I212" s="1">
        <v>118</v>
      </c>
      <c r="J212" s="1">
        <v>26</v>
      </c>
      <c r="K212" s="1">
        <v>93</v>
      </c>
      <c r="L212" s="1">
        <v>1003</v>
      </c>
      <c r="M212" s="1">
        <v>103</v>
      </c>
      <c r="N212" s="1">
        <v>232</v>
      </c>
      <c r="O212" s="1">
        <v>58</v>
      </c>
      <c r="P212" s="1">
        <v>2</v>
      </c>
      <c r="Q212" s="1">
        <v>-13</v>
      </c>
      <c r="R212" s="29">
        <f t="shared" si="6"/>
        <v>12.6</v>
      </c>
      <c r="S212" s="2" t="s">
        <v>385</v>
      </c>
      <c r="T212" s="2"/>
      <c r="U212" s="2"/>
      <c r="V212" s="2"/>
      <c r="W212" s="3">
        <v>120</v>
      </c>
      <c r="X212" s="1">
        <v>13</v>
      </c>
      <c r="Y212" s="4">
        <v>0.27586207000000001</v>
      </c>
      <c r="Z212" s="3">
        <v>63</v>
      </c>
      <c r="AA212" s="3">
        <v>18</v>
      </c>
      <c r="AB212" s="3">
        <v>56</v>
      </c>
      <c r="AC212" s="3">
        <v>491</v>
      </c>
      <c r="AD212" s="3">
        <v>50</v>
      </c>
      <c r="AE212" s="3">
        <v>130</v>
      </c>
      <c r="AF212" s="3">
        <v>35</v>
      </c>
      <c r="AG212" s="3">
        <v>2</v>
      </c>
      <c r="AH212" s="3">
        <v>-5</v>
      </c>
      <c r="AI212" s="29">
        <f t="shared" si="7"/>
        <v>6.8194049999999997</v>
      </c>
      <c r="AL212" s="1">
        <v>13.269999500000001</v>
      </c>
      <c r="AM212" s="1">
        <v>11.943108000000001</v>
      </c>
      <c r="AN212" s="5">
        <v>6.87</v>
      </c>
      <c r="AO212" s="5">
        <v>6.7688100000000002</v>
      </c>
    </row>
    <row r="213" spans="1:41">
      <c r="A213" s="1" t="s">
        <v>194</v>
      </c>
      <c r="B213" s="1">
        <v>2012</v>
      </c>
      <c r="C213" s="20">
        <v>565000</v>
      </c>
      <c r="D213" s="17">
        <v>3650000</v>
      </c>
      <c r="E213" s="1">
        <v>3</v>
      </c>
      <c r="F213" s="1">
        <v>428</v>
      </c>
      <c r="G213" s="1">
        <v>42</v>
      </c>
      <c r="H213" s="1">
        <v>0.26081172000000002</v>
      </c>
      <c r="I213" s="1">
        <v>226</v>
      </c>
      <c r="J213" s="1">
        <v>59</v>
      </c>
      <c r="K213" s="1">
        <v>196</v>
      </c>
      <c r="L213" s="1">
        <v>1730</v>
      </c>
      <c r="M213" s="1">
        <v>200</v>
      </c>
      <c r="N213" s="1">
        <v>373</v>
      </c>
      <c r="O213" s="1">
        <v>77</v>
      </c>
      <c r="P213" s="1">
        <v>41</v>
      </c>
      <c r="Q213" s="1">
        <v>38</v>
      </c>
      <c r="R213" s="29">
        <f t="shared" si="6"/>
        <v>3.2</v>
      </c>
      <c r="S213" s="2" t="s">
        <v>195</v>
      </c>
      <c r="T213" s="1" t="s">
        <v>196</v>
      </c>
      <c r="U213" s="1" t="s">
        <v>197</v>
      </c>
      <c r="V213" s="2"/>
      <c r="W213" s="3">
        <v>158</v>
      </c>
      <c r="X213" s="1">
        <v>0</v>
      </c>
      <c r="Y213" s="4">
        <v>0.26916525000000002</v>
      </c>
      <c r="Z213" s="3">
        <v>93</v>
      </c>
      <c r="AA213" s="3">
        <v>27</v>
      </c>
      <c r="AB213" s="3">
        <v>82</v>
      </c>
      <c r="AC213" s="3">
        <v>651</v>
      </c>
      <c r="AD213" s="3">
        <v>58</v>
      </c>
      <c r="AE213" s="3">
        <v>152</v>
      </c>
      <c r="AF213" s="3">
        <v>30</v>
      </c>
      <c r="AG213" s="3">
        <v>21</v>
      </c>
      <c r="AH213" s="3">
        <v>17</v>
      </c>
      <c r="AI213" s="29">
        <f t="shared" si="7"/>
        <v>3.2368099999999997E-2</v>
      </c>
      <c r="AL213" s="1">
        <v>3.39</v>
      </c>
      <c r="AM213" s="1">
        <v>3.0535383</v>
      </c>
      <c r="AN213" s="5">
        <v>0.03</v>
      </c>
      <c r="AO213" s="5">
        <v>3.4736200000000002E-2</v>
      </c>
    </row>
    <row r="214" spans="1:41">
      <c r="A214" s="16" t="s">
        <v>441</v>
      </c>
      <c r="B214" s="1">
        <v>2014</v>
      </c>
      <c r="C214" s="20">
        <v>2495965</v>
      </c>
      <c r="D214" s="17">
        <v>4615803</v>
      </c>
      <c r="E214" s="1">
        <v>3.069</v>
      </c>
      <c r="F214" s="1">
        <v>466</v>
      </c>
      <c r="G214" s="1">
        <v>51</v>
      </c>
      <c r="H214" s="1">
        <v>0.26186487000000003</v>
      </c>
      <c r="I214" s="1">
        <v>257</v>
      </c>
      <c r="J214" s="1">
        <v>44</v>
      </c>
      <c r="K214" s="1">
        <v>220</v>
      </c>
      <c r="L214" s="1">
        <v>2035</v>
      </c>
      <c r="M214" s="1">
        <v>204</v>
      </c>
      <c r="N214" s="1">
        <v>386</v>
      </c>
      <c r="O214" s="1">
        <v>92</v>
      </c>
      <c r="P214" s="1">
        <v>88</v>
      </c>
      <c r="Q214" s="1">
        <v>-18</v>
      </c>
      <c r="R214" s="29">
        <f t="shared" si="6"/>
        <v>9.4</v>
      </c>
      <c r="S214" s="2" t="s">
        <v>406</v>
      </c>
      <c r="T214" s="1" t="s">
        <v>442</v>
      </c>
      <c r="U214" s="2"/>
      <c r="V214" s="2"/>
      <c r="W214" s="3">
        <v>129</v>
      </c>
      <c r="X214" s="1">
        <v>28</v>
      </c>
      <c r="Y214" s="4">
        <v>0.24</v>
      </c>
      <c r="Z214" s="3">
        <v>61</v>
      </c>
      <c r="AA214" s="3">
        <v>6</v>
      </c>
      <c r="AB214" s="3">
        <v>41</v>
      </c>
      <c r="AC214" s="3">
        <v>555</v>
      </c>
      <c r="AD214" s="3">
        <v>50</v>
      </c>
      <c r="AE214" s="3">
        <v>100</v>
      </c>
      <c r="AF214" s="3">
        <v>25</v>
      </c>
      <c r="AG214" s="3">
        <v>22</v>
      </c>
      <c r="AH214" s="3">
        <v>-9</v>
      </c>
      <c r="AI214" s="29">
        <f t="shared" si="7"/>
        <v>0.72374050000000001</v>
      </c>
      <c r="AL214" s="1">
        <v>9.01</v>
      </c>
      <c r="AM214" s="1">
        <v>9.8368649999999995</v>
      </c>
      <c r="AN214" s="5">
        <v>0.88</v>
      </c>
      <c r="AO214" s="5">
        <v>0.56748100000000001</v>
      </c>
    </row>
    <row r="215" spans="1:41">
      <c r="A215" s="1" t="s">
        <v>664</v>
      </c>
      <c r="B215" s="1">
        <v>2018</v>
      </c>
      <c r="C215" s="20">
        <v>657000</v>
      </c>
      <c r="D215" s="17">
        <v>5200000</v>
      </c>
      <c r="E215" s="1">
        <v>3.089</v>
      </c>
      <c r="F215" s="1">
        <v>527</v>
      </c>
      <c r="G215" s="1">
        <v>12</v>
      </c>
      <c r="H215" s="1">
        <v>0.26722689999999999</v>
      </c>
      <c r="I215" s="1">
        <v>255</v>
      </c>
      <c r="J215" s="1">
        <v>81</v>
      </c>
      <c r="K215" s="1">
        <v>269</v>
      </c>
      <c r="L215" s="1">
        <v>1912</v>
      </c>
      <c r="M215" s="1">
        <v>93</v>
      </c>
      <c r="N215" s="1">
        <v>538</v>
      </c>
      <c r="O215" s="1">
        <v>95</v>
      </c>
      <c r="P215" s="1">
        <v>49</v>
      </c>
      <c r="Q215" s="1">
        <v>18</v>
      </c>
      <c r="R215" s="29">
        <f t="shared" si="6"/>
        <v>10.7</v>
      </c>
      <c r="S215" s="2" t="s">
        <v>665</v>
      </c>
      <c r="T215" s="1" t="s">
        <v>666</v>
      </c>
      <c r="U215" s="1" t="s">
        <v>667</v>
      </c>
      <c r="V215" s="2"/>
      <c r="W215" s="3">
        <v>160</v>
      </c>
      <c r="X215" s="1">
        <v>0</v>
      </c>
      <c r="Y215" s="4">
        <v>0.29042906000000002</v>
      </c>
      <c r="Z215" s="3">
        <v>101</v>
      </c>
      <c r="AA215" s="3">
        <v>34</v>
      </c>
      <c r="AB215" s="3">
        <v>111</v>
      </c>
      <c r="AC215" s="3">
        <v>645</v>
      </c>
      <c r="AD215" s="3">
        <v>29</v>
      </c>
      <c r="AE215" s="3">
        <v>167</v>
      </c>
      <c r="AF215" s="3">
        <v>40</v>
      </c>
      <c r="AG215" s="3">
        <v>21</v>
      </c>
      <c r="AH215" s="3">
        <v>4</v>
      </c>
      <c r="AI215" s="29">
        <f t="shared" si="7"/>
        <v>5.406765</v>
      </c>
      <c r="AL215" s="1">
        <v>12.45</v>
      </c>
      <c r="AM215" s="1">
        <v>8.8944600000000005</v>
      </c>
      <c r="AN215" s="5">
        <v>6.33</v>
      </c>
      <c r="AO215" s="5">
        <v>4.48353</v>
      </c>
    </row>
    <row r="216" spans="1:41">
      <c r="A216" s="33" t="s">
        <v>141</v>
      </c>
      <c r="B216" s="1">
        <v>2012</v>
      </c>
      <c r="C216" s="20">
        <v>655000</v>
      </c>
      <c r="D216" s="17">
        <v>900000</v>
      </c>
      <c r="E216" s="1">
        <v>3.1269999999999998</v>
      </c>
      <c r="F216" s="1">
        <v>338</v>
      </c>
      <c r="G216" s="1">
        <v>49</v>
      </c>
      <c r="H216" s="1">
        <v>0.21361257</v>
      </c>
      <c r="I216" s="1">
        <v>109</v>
      </c>
      <c r="J216" s="1">
        <v>34</v>
      </c>
      <c r="K216" s="1">
        <v>102</v>
      </c>
      <c r="L216" s="1">
        <v>1071</v>
      </c>
      <c r="M216" s="1">
        <v>81</v>
      </c>
      <c r="N216" s="1">
        <v>263</v>
      </c>
      <c r="O216" s="1">
        <v>46</v>
      </c>
      <c r="P216" s="1">
        <v>22</v>
      </c>
      <c r="Q216" s="1">
        <v>11</v>
      </c>
      <c r="R216" s="29">
        <f t="shared" si="6"/>
        <v>10.7</v>
      </c>
      <c r="S216" s="2"/>
      <c r="T216" s="2"/>
      <c r="U216" s="2"/>
      <c r="V216" s="2"/>
      <c r="W216" s="3">
        <v>74</v>
      </c>
      <c r="X216" s="1">
        <v>0</v>
      </c>
      <c r="Y216" s="4">
        <v>0.24293785000000001</v>
      </c>
      <c r="Z216" s="3">
        <v>24</v>
      </c>
      <c r="AA216" s="3">
        <v>4</v>
      </c>
      <c r="AB216" s="3">
        <v>18</v>
      </c>
      <c r="AC216" s="3">
        <v>202</v>
      </c>
      <c r="AD216" s="3">
        <v>14</v>
      </c>
      <c r="AE216" s="3">
        <v>53</v>
      </c>
      <c r="AF216" s="3">
        <v>13</v>
      </c>
      <c r="AG216" s="3">
        <v>6</v>
      </c>
      <c r="AH216" s="3">
        <v>0</v>
      </c>
      <c r="AI216" s="29">
        <f t="shared" si="7"/>
        <v>2.9185850000000002</v>
      </c>
      <c r="AL216" s="1">
        <v>11.34</v>
      </c>
      <c r="AM216" s="1">
        <v>10.113258999999999</v>
      </c>
      <c r="AN216" s="5">
        <v>2.77</v>
      </c>
      <c r="AO216" s="5">
        <v>3.06717</v>
      </c>
    </row>
    <row r="217" spans="1:41">
      <c r="A217" s="16" t="s">
        <v>295</v>
      </c>
      <c r="B217" s="1">
        <v>2016</v>
      </c>
      <c r="C217" s="20">
        <v>521000</v>
      </c>
      <c r="E217" s="1">
        <v>3.08</v>
      </c>
      <c r="F217" s="1">
        <v>363</v>
      </c>
      <c r="G217" s="1">
        <v>15</v>
      </c>
      <c r="H217" s="1">
        <v>0.25125629999999999</v>
      </c>
      <c r="I217" s="1">
        <v>123</v>
      </c>
      <c r="J217" s="1">
        <v>8</v>
      </c>
      <c r="K217" s="1">
        <v>80</v>
      </c>
      <c r="L217" s="1">
        <v>1090</v>
      </c>
      <c r="M217" s="1">
        <v>69</v>
      </c>
      <c r="N217" s="1">
        <v>110</v>
      </c>
      <c r="O217" s="1">
        <v>36</v>
      </c>
      <c r="P217" s="1">
        <v>22</v>
      </c>
      <c r="Q217" s="1">
        <v>-6</v>
      </c>
      <c r="R217" s="29">
        <f t="shared" si="6"/>
        <v>3.8</v>
      </c>
      <c r="S217" s="2"/>
      <c r="T217" s="2"/>
      <c r="U217" s="2"/>
      <c r="V217" s="1" t="s">
        <v>47</v>
      </c>
      <c r="W217" s="3">
        <v>80</v>
      </c>
      <c r="X217" s="1">
        <v>0</v>
      </c>
      <c r="Y217" s="4">
        <v>0.20535714999999999</v>
      </c>
      <c r="Z217" s="3">
        <v>27</v>
      </c>
      <c r="AA217" s="3">
        <v>4</v>
      </c>
      <c r="AB217" s="3">
        <v>14</v>
      </c>
      <c r="AC217" s="3">
        <v>241</v>
      </c>
      <c r="AD217" s="3">
        <v>12</v>
      </c>
      <c r="AE217" s="3">
        <v>21</v>
      </c>
      <c r="AF217" s="3">
        <v>5</v>
      </c>
      <c r="AG217" s="3">
        <v>3</v>
      </c>
      <c r="AH217" s="3">
        <v>-11</v>
      </c>
      <c r="AI217" s="29">
        <f t="shared" si="7"/>
        <v>1.8361399999999999</v>
      </c>
      <c r="AL217" s="1">
        <v>4.87</v>
      </c>
      <c r="AM217" s="1">
        <v>2.694493</v>
      </c>
      <c r="AN217" s="5">
        <v>1.76</v>
      </c>
      <c r="AO217" s="5">
        <v>1.91228</v>
      </c>
    </row>
    <row r="218" spans="1:41">
      <c r="A218" s="1" t="s">
        <v>269</v>
      </c>
      <c r="B218" s="1">
        <v>2015</v>
      </c>
      <c r="C218" s="20">
        <v>534000</v>
      </c>
      <c r="D218" s="17">
        <v>2600000</v>
      </c>
      <c r="E218" s="1">
        <v>3.0649999999999999</v>
      </c>
      <c r="F218" s="1">
        <v>479</v>
      </c>
      <c r="G218" s="1">
        <v>16</v>
      </c>
      <c r="H218" s="1">
        <v>0.26600439999999997</v>
      </c>
      <c r="I218" s="1">
        <v>211</v>
      </c>
      <c r="J218" s="1">
        <v>23</v>
      </c>
      <c r="K218" s="1">
        <v>144</v>
      </c>
      <c r="L218" s="1">
        <v>1930</v>
      </c>
      <c r="M218" s="1">
        <v>79</v>
      </c>
      <c r="N218" s="1">
        <v>270</v>
      </c>
      <c r="O218" s="1">
        <v>54</v>
      </c>
      <c r="P218" s="1">
        <v>96</v>
      </c>
      <c r="Q218" s="1">
        <v>6</v>
      </c>
      <c r="R218" s="29">
        <f t="shared" si="6"/>
        <v>3.8</v>
      </c>
      <c r="S218" s="2" t="s">
        <v>270</v>
      </c>
      <c r="T218" s="1" t="s">
        <v>271</v>
      </c>
      <c r="U218" s="1" t="s">
        <v>272</v>
      </c>
      <c r="V218" s="2"/>
      <c r="W218" s="3">
        <v>142</v>
      </c>
      <c r="X218" s="1">
        <v>16</v>
      </c>
      <c r="Y218" s="4">
        <v>0.25714287000000002</v>
      </c>
      <c r="Z218" s="3">
        <v>57</v>
      </c>
      <c r="AA218" s="3">
        <v>6</v>
      </c>
      <c r="AB218" s="3">
        <v>50</v>
      </c>
      <c r="AC218" s="3">
        <v>584</v>
      </c>
      <c r="AD218" s="3">
        <v>13</v>
      </c>
      <c r="AE218" s="3">
        <v>93</v>
      </c>
      <c r="AF218" s="3">
        <v>16</v>
      </c>
      <c r="AG218" s="3">
        <v>25</v>
      </c>
      <c r="AH218" s="3">
        <v>1</v>
      </c>
      <c r="AI218" s="29">
        <f t="shared" si="7"/>
        <v>1.4269099999999999</v>
      </c>
      <c r="AL218" s="1">
        <v>4.01</v>
      </c>
      <c r="AM218" s="1">
        <v>3.6305453999999999</v>
      </c>
      <c r="AN218" s="5">
        <v>1.32</v>
      </c>
      <c r="AO218" s="5">
        <v>1.53382</v>
      </c>
    </row>
    <row r="219" spans="1:41">
      <c r="A219" s="1" t="s">
        <v>170</v>
      </c>
      <c r="B219" s="1">
        <v>2011</v>
      </c>
      <c r="C219" s="20">
        <v>450000</v>
      </c>
      <c r="D219" s="17">
        <v>1175000</v>
      </c>
      <c r="E219" s="1">
        <v>3.1110000000000002</v>
      </c>
      <c r="F219" s="1">
        <v>256</v>
      </c>
      <c r="G219" s="1">
        <v>279</v>
      </c>
      <c r="H219" s="1">
        <v>0.25247525999999998</v>
      </c>
      <c r="I219" s="1">
        <v>110</v>
      </c>
      <c r="J219" s="1">
        <v>19</v>
      </c>
      <c r="K219" s="1">
        <v>117</v>
      </c>
      <c r="L219" s="1">
        <v>920</v>
      </c>
      <c r="M219" s="1">
        <v>89</v>
      </c>
      <c r="N219" s="1">
        <v>173</v>
      </c>
      <c r="O219" s="1">
        <v>55</v>
      </c>
      <c r="P219" s="1">
        <v>3</v>
      </c>
      <c r="Q219" s="1">
        <v>1</v>
      </c>
      <c r="R219" s="29">
        <f t="shared" si="6"/>
        <v>2.1</v>
      </c>
      <c r="S219" s="2"/>
      <c r="T219" s="2"/>
      <c r="U219" s="2"/>
      <c r="V219" s="2"/>
      <c r="W219" s="3">
        <v>88</v>
      </c>
      <c r="X219" s="1">
        <v>52</v>
      </c>
      <c r="Y219" s="4">
        <v>0.25242720000000002</v>
      </c>
      <c r="Z219" s="3">
        <v>40</v>
      </c>
      <c r="AA219" s="3">
        <v>6</v>
      </c>
      <c r="AB219" s="3">
        <v>36</v>
      </c>
      <c r="AC219" s="3">
        <v>341</v>
      </c>
      <c r="AD219" s="3">
        <v>23</v>
      </c>
      <c r="AE219" s="3">
        <v>60</v>
      </c>
      <c r="AF219" s="3">
        <v>14</v>
      </c>
      <c r="AG219" s="3">
        <v>1</v>
      </c>
      <c r="AH219" s="3">
        <v>-1</v>
      </c>
      <c r="AI219" s="29">
        <f t="shared" si="7"/>
        <v>2.5863300000000002</v>
      </c>
      <c r="AL219" s="1">
        <v>2.4700000000000002</v>
      </c>
      <c r="AM219" s="1">
        <v>1.6308581</v>
      </c>
      <c r="AN219" s="5">
        <v>2.61</v>
      </c>
      <c r="AO219" s="5">
        <v>2.5626600000000002</v>
      </c>
    </row>
    <row r="220" spans="1:41">
      <c r="A220" s="16" t="s">
        <v>518</v>
      </c>
      <c r="B220" s="1">
        <v>2015</v>
      </c>
      <c r="C220" s="20">
        <v>2136988</v>
      </c>
      <c r="D220" s="17">
        <v>4142467</v>
      </c>
      <c r="E220" s="1">
        <v>2.1640000000000001</v>
      </c>
      <c r="F220" s="1">
        <v>364</v>
      </c>
      <c r="G220" s="1">
        <v>86</v>
      </c>
      <c r="H220" s="1">
        <v>0.23641928000000001</v>
      </c>
      <c r="I220" s="1">
        <v>133</v>
      </c>
      <c r="J220" s="1">
        <v>49</v>
      </c>
      <c r="K220" s="1">
        <v>171</v>
      </c>
      <c r="L220" s="1">
        <v>1426</v>
      </c>
      <c r="M220" s="1">
        <v>96</v>
      </c>
      <c r="N220" s="1">
        <v>330</v>
      </c>
      <c r="O220" s="1">
        <v>58</v>
      </c>
      <c r="P220" s="1">
        <v>4</v>
      </c>
      <c r="Q220" s="1">
        <v>-17</v>
      </c>
      <c r="R220" s="29">
        <f t="shared" si="6"/>
        <v>2.9</v>
      </c>
      <c r="S220" s="2" t="s">
        <v>406</v>
      </c>
      <c r="T220" s="2"/>
      <c r="U220" s="1" t="s">
        <v>519</v>
      </c>
      <c r="V220" s="2"/>
      <c r="W220" s="3">
        <v>128</v>
      </c>
      <c r="X220" s="1">
        <v>0</v>
      </c>
      <c r="Y220" s="4">
        <v>0.24703088000000001</v>
      </c>
      <c r="Z220" s="3">
        <v>34</v>
      </c>
      <c r="AA220" s="3">
        <v>16</v>
      </c>
      <c r="AB220" s="3">
        <v>57</v>
      </c>
      <c r="AC220" s="3">
        <v>458</v>
      </c>
      <c r="AD220" s="3">
        <v>27</v>
      </c>
      <c r="AE220" s="3">
        <v>107</v>
      </c>
      <c r="AF220" s="3">
        <v>15</v>
      </c>
      <c r="AG220" s="3">
        <v>0</v>
      </c>
      <c r="AH220" s="3">
        <v>-5</v>
      </c>
      <c r="AI220" s="29">
        <f t="shared" si="7"/>
        <v>0.76310600000000006</v>
      </c>
      <c r="AL220" s="1">
        <v>2.58</v>
      </c>
      <c r="AM220" s="1">
        <v>3.158223</v>
      </c>
      <c r="AN220" s="5">
        <v>0.57999999999999996</v>
      </c>
      <c r="AO220" s="5">
        <v>0.94621200000000005</v>
      </c>
    </row>
    <row r="221" spans="1:41">
      <c r="A221" s="16" t="s">
        <v>210</v>
      </c>
      <c r="B221" s="1">
        <v>2018</v>
      </c>
      <c r="C221" s="20">
        <v>559000</v>
      </c>
      <c r="E221" s="1">
        <v>2.1459999999999999</v>
      </c>
      <c r="F221" s="1">
        <v>256</v>
      </c>
      <c r="G221" s="1">
        <v>50</v>
      </c>
      <c r="H221" s="1">
        <v>0.22154779999999999</v>
      </c>
      <c r="I221" s="1">
        <v>85</v>
      </c>
      <c r="J221" s="1">
        <v>30</v>
      </c>
      <c r="K221" s="1">
        <v>91</v>
      </c>
      <c r="L221" s="1">
        <v>728</v>
      </c>
      <c r="M221" s="1">
        <v>52</v>
      </c>
      <c r="N221" s="1">
        <v>156</v>
      </c>
      <c r="O221" s="1">
        <v>30</v>
      </c>
      <c r="P221" s="1">
        <v>4</v>
      </c>
      <c r="Q221" s="1">
        <v>-6</v>
      </c>
      <c r="R221" s="29">
        <f t="shared" si="6"/>
        <v>13</v>
      </c>
      <c r="S221" s="2"/>
      <c r="T221" s="2"/>
      <c r="U221" s="2"/>
      <c r="V221" s="2"/>
      <c r="W221" s="3">
        <v>90</v>
      </c>
      <c r="X221" s="1">
        <v>23</v>
      </c>
      <c r="Y221" s="4">
        <v>0.21649483999999999</v>
      </c>
      <c r="Z221" s="3">
        <v>28</v>
      </c>
      <c r="AA221" s="3">
        <v>7</v>
      </c>
      <c r="AB221" s="3">
        <v>22</v>
      </c>
      <c r="AC221" s="3">
        <v>209</v>
      </c>
      <c r="AD221" s="3">
        <v>13</v>
      </c>
      <c r="AE221" s="3">
        <v>41</v>
      </c>
      <c r="AF221" s="3">
        <v>7</v>
      </c>
      <c r="AG221" s="3">
        <v>1</v>
      </c>
      <c r="AH221" s="3">
        <v>0</v>
      </c>
      <c r="AI221" s="29">
        <f t="shared" si="7"/>
        <v>3.7953450000000002</v>
      </c>
      <c r="AL221" s="1">
        <v>15.89</v>
      </c>
      <c r="AM221" s="1">
        <v>10.11917</v>
      </c>
      <c r="AN221" s="5">
        <v>4.5</v>
      </c>
      <c r="AO221" s="5">
        <v>3.0906899999999999</v>
      </c>
    </row>
    <row r="222" spans="1:41">
      <c r="A222" s="1" t="s">
        <v>716</v>
      </c>
      <c r="B222" s="1">
        <v>2020</v>
      </c>
      <c r="C222" s="20">
        <v>583300</v>
      </c>
      <c r="D222" s="17">
        <v>2850000</v>
      </c>
      <c r="E222" s="1">
        <v>3.0379999999999998</v>
      </c>
      <c r="F222" s="1">
        <v>333</v>
      </c>
      <c r="G222" s="1">
        <v>46</v>
      </c>
      <c r="H222" s="1">
        <v>0.23475355000000001</v>
      </c>
      <c r="I222" s="1">
        <v>159</v>
      </c>
      <c r="J222" s="1">
        <v>37</v>
      </c>
      <c r="K222" s="1">
        <v>131</v>
      </c>
      <c r="L222" s="1">
        <v>1367</v>
      </c>
      <c r="M222" s="1">
        <v>144</v>
      </c>
      <c r="N222" s="1">
        <v>343</v>
      </c>
      <c r="O222" s="1">
        <v>65</v>
      </c>
      <c r="P222" s="1">
        <v>7</v>
      </c>
      <c r="Q222" s="1">
        <v>0</v>
      </c>
      <c r="R222" s="29">
        <f t="shared" si="6"/>
        <v>4.4000000000000004</v>
      </c>
      <c r="S222" s="2"/>
      <c r="T222" s="2"/>
      <c r="U222" s="2"/>
      <c r="V222" s="2"/>
      <c r="W222" s="3">
        <v>52</v>
      </c>
      <c r="X222" s="1">
        <v>3</v>
      </c>
      <c r="Y222" s="4">
        <v>0.29729729999999999</v>
      </c>
      <c r="Z222" s="3">
        <v>30</v>
      </c>
      <c r="AA222" s="3">
        <v>7</v>
      </c>
      <c r="AB222" s="3">
        <v>29</v>
      </c>
      <c r="AC222" s="3">
        <v>206</v>
      </c>
      <c r="AD222" s="3">
        <v>20</v>
      </c>
      <c r="AE222" s="3">
        <v>49</v>
      </c>
      <c r="AF222" s="3">
        <v>11</v>
      </c>
      <c r="AG222" s="3">
        <v>1</v>
      </c>
      <c r="AH222" s="3">
        <v>4</v>
      </c>
      <c r="AI222" s="29">
        <f t="shared" si="7"/>
        <v>0.59790200000000004</v>
      </c>
      <c r="AL222" s="1">
        <v>4.2300000000000004</v>
      </c>
      <c r="AM222" s="1">
        <v>4.498354</v>
      </c>
      <c r="AN222" s="5">
        <v>0.93</v>
      </c>
      <c r="AO222" s="5">
        <v>0.26580399999999998</v>
      </c>
    </row>
    <row r="223" spans="1:41">
      <c r="A223" s="1" t="s">
        <v>704</v>
      </c>
      <c r="B223" s="1">
        <v>2020</v>
      </c>
      <c r="C223" s="20">
        <v>605000</v>
      </c>
      <c r="D223" s="17">
        <v>3150000</v>
      </c>
      <c r="E223" s="1">
        <v>3.08</v>
      </c>
      <c r="F223" s="1">
        <v>303</v>
      </c>
      <c r="G223" s="1">
        <v>129</v>
      </c>
      <c r="H223" s="1">
        <v>0.28008997000000002</v>
      </c>
      <c r="I223" s="1">
        <v>137</v>
      </c>
      <c r="J223" s="1">
        <v>42</v>
      </c>
      <c r="K223" s="1">
        <v>119</v>
      </c>
      <c r="L223" s="1">
        <v>1038</v>
      </c>
      <c r="M223" s="1">
        <v>130</v>
      </c>
      <c r="N223" s="1">
        <v>176</v>
      </c>
      <c r="O223" s="1">
        <v>47</v>
      </c>
      <c r="P223" s="1">
        <v>2</v>
      </c>
      <c r="Q223" s="1">
        <v>-21</v>
      </c>
      <c r="R223" s="29">
        <f t="shared" si="6"/>
        <v>7.5</v>
      </c>
      <c r="S223" s="2"/>
      <c r="T223" s="2"/>
      <c r="U223" s="2"/>
      <c r="V223" s="2"/>
      <c r="W223" s="3">
        <v>54</v>
      </c>
      <c r="X223" s="2"/>
      <c r="Y223" s="4">
        <v>0.25503355</v>
      </c>
      <c r="Z223" s="3">
        <v>27</v>
      </c>
      <c r="AA223" s="3">
        <v>12</v>
      </c>
      <c r="AB223" s="3">
        <v>23</v>
      </c>
      <c r="AC223" s="3">
        <v>183</v>
      </c>
      <c r="AD223" s="3">
        <v>28</v>
      </c>
      <c r="AE223" s="3">
        <v>46</v>
      </c>
      <c r="AF223" s="3">
        <v>7</v>
      </c>
      <c r="AG223" s="3">
        <v>1</v>
      </c>
      <c r="AH223" s="3">
        <v>1</v>
      </c>
      <c r="AI223" s="29">
        <f t="shared" si="7"/>
        <v>3.1546750000000001</v>
      </c>
      <c r="AL223" s="1">
        <v>7.47</v>
      </c>
      <c r="AM223" s="1">
        <v>7.4785969999999997</v>
      </c>
      <c r="AN223" s="5">
        <v>3.1</v>
      </c>
      <c r="AO223" s="5">
        <v>3.2093500000000001</v>
      </c>
    </row>
    <row r="224" spans="1:41">
      <c r="A224" s="1" t="s">
        <v>549</v>
      </c>
      <c r="B224" s="1">
        <v>2019</v>
      </c>
      <c r="C224" s="20">
        <v>637500</v>
      </c>
      <c r="D224" s="17">
        <v>2575000</v>
      </c>
      <c r="E224" s="1">
        <v>3.0819999999999999</v>
      </c>
      <c r="F224" s="1">
        <v>448</v>
      </c>
      <c r="G224" s="1">
        <v>0</v>
      </c>
      <c r="H224" s="1">
        <v>0.25634295000000001</v>
      </c>
      <c r="I224" s="1">
        <v>161</v>
      </c>
      <c r="J224" s="1">
        <v>63</v>
      </c>
      <c r="K224" s="1">
        <v>215</v>
      </c>
      <c r="L224" s="1">
        <v>1310</v>
      </c>
      <c r="M224" s="1">
        <v>130</v>
      </c>
      <c r="N224" s="1">
        <v>339</v>
      </c>
      <c r="O224" s="1">
        <v>53</v>
      </c>
      <c r="P224" s="1">
        <v>0</v>
      </c>
      <c r="Q224" s="1">
        <v>5</v>
      </c>
      <c r="R224" s="29">
        <f t="shared" si="6"/>
        <v>9.1999999999999993</v>
      </c>
      <c r="S224" s="2"/>
      <c r="T224" s="1" t="s">
        <v>550</v>
      </c>
      <c r="U224" s="2"/>
      <c r="V224" s="2"/>
      <c r="W224" s="3">
        <v>131</v>
      </c>
      <c r="X224" s="1">
        <v>0</v>
      </c>
      <c r="Y224" s="4">
        <v>0.23566880000000001</v>
      </c>
      <c r="Z224" s="3">
        <v>39</v>
      </c>
      <c r="AA224" s="3">
        <v>12</v>
      </c>
      <c r="AB224" s="3">
        <v>50</v>
      </c>
      <c r="AC224" s="3">
        <v>369</v>
      </c>
      <c r="AD224" s="3">
        <v>43</v>
      </c>
      <c r="AE224" s="3">
        <v>81</v>
      </c>
      <c r="AF224" s="3">
        <v>12</v>
      </c>
      <c r="AG224" s="3">
        <v>0</v>
      </c>
      <c r="AH224" s="3">
        <v>1</v>
      </c>
      <c r="AI224" s="29">
        <f t="shared" si="7"/>
        <v>3.9948299999999999</v>
      </c>
      <c r="AL224" s="1">
        <v>9.8099989999999995</v>
      </c>
      <c r="AM224" s="1">
        <v>8.6792619999999996</v>
      </c>
      <c r="AN224" s="5">
        <v>4.13</v>
      </c>
      <c r="AO224" s="5">
        <v>3.8596599999999999</v>
      </c>
    </row>
    <row r="225" spans="1:41">
      <c r="A225" s="1" t="s">
        <v>99</v>
      </c>
      <c r="B225" s="1">
        <v>2013</v>
      </c>
      <c r="C225" s="20">
        <v>503200</v>
      </c>
      <c r="D225" s="17">
        <v>1300000</v>
      </c>
      <c r="E225" s="1">
        <v>2.1509999999999998</v>
      </c>
      <c r="F225" s="1">
        <v>334</v>
      </c>
      <c r="G225" s="1">
        <v>0</v>
      </c>
      <c r="H225" s="1">
        <v>0.25890738000000002</v>
      </c>
      <c r="I225" s="1">
        <v>98</v>
      </c>
      <c r="J225" s="1">
        <v>23</v>
      </c>
      <c r="K225" s="1">
        <v>127</v>
      </c>
      <c r="L225" s="1">
        <v>930</v>
      </c>
      <c r="M225" s="1">
        <v>78</v>
      </c>
      <c r="N225" s="1">
        <v>196</v>
      </c>
      <c r="O225" s="1">
        <v>57</v>
      </c>
      <c r="P225" s="1">
        <v>15</v>
      </c>
      <c r="Q225" s="1">
        <v>-2</v>
      </c>
      <c r="R225" s="29">
        <f t="shared" si="6"/>
        <v>9.3000000000000007</v>
      </c>
      <c r="S225" s="2"/>
      <c r="T225" s="2"/>
      <c r="U225" s="2"/>
      <c r="V225" s="2"/>
      <c r="W225" s="3">
        <v>126</v>
      </c>
      <c r="X225" s="1">
        <v>0</v>
      </c>
      <c r="Y225" s="4">
        <v>0.22569444999999999</v>
      </c>
      <c r="Z225" s="3">
        <v>33</v>
      </c>
      <c r="AA225" s="3">
        <v>9</v>
      </c>
      <c r="AB225" s="3">
        <v>35</v>
      </c>
      <c r="AC225" s="3">
        <v>318</v>
      </c>
      <c r="AD225" s="3">
        <v>27</v>
      </c>
      <c r="AE225" s="3">
        <v>79</v>
      </c>
      <c r="AF225" s="3">
        <v>17</v>
      </c>
      <c r="AG225" s="3">
        <v>3</v>
      </c>
      <c r="AH225" s="3">
        <v>-2</v>
      </c>
      <c r="AI225" s="29">
        <f t="shared" si="7"/>
        <v>3.321755</v>
      </c>
      <c r="AL225" s="1">
        <v>5.75</v>
      </c>
      <c r="AM225" s="1">
        <v>12.82084</v>
      </c>
      <c r="AN225" s="5">
        <v>1.47</v>
      </c>
      <c r="AO225" s="5">
        <v>5.1735100000000003</v>
      </c>
    </row>
    <row r="226" spans="1:41">
      <c r="A226" s="1" t="s">
        <v>244</v>
      </c>
      <c r="B226" s="1">
        <v>2020</v>
      </c>
      <c r="C226" s="20">
        <v>1150000</v>
      </c>
      <c r="D226" s="17">
        <v>2450000</v>
      </c>
      <c r="E226" s="1">
        <v>3.0760000000000001</v>
      </c>
      <c r="F226" s="1">
        <v>290</v>
      </c>
      <c r="G226" s="1">
        <v>25</v>
      </c>
      <c r="H226" s="1">
        <v>0.24499409999999999</v>
      </c>
      <c r="I226" s="1">
        <v>106</v>
      </c>
      <c r="J226" s="1">
        <v>39</v>
      </c>
      <c r="K226" s="1">
        <v>128</v>
      </c>
      <c r="L226" s="1">
        <v>1000</v>
      </c>
      <c r="M226" s="1">
        <v>128</v>
      </c>
      <c r="N226" s="1">
        <v>231</v>
      </c>
      <c r="O226" s="1">
        <v>52</v>
      </c>
      <c r="P226" s="1">
        <v>6</v>
      </c>
      <c r="Q226" s="1">
        <v>-1</v>
      </c>
      <c r="R226" s="29">
        <f t="shared" si="6"/>
        <v>16.2</v>
      </c>
      <c r="S226" s="2"/>
      <c r="T226" s="2"/>
      <c r="U226" s="2"/>
      <c r="V226" s="2"/>
      <c r="W226" s="3">
        <v>42</v>
      </c>
      <c r="X226" s="1">
        <v>15</v>
      </c>
      <c r="Y226" s="4">
        <v>0.22950819</v>
      </c>
      <c r="Z226" s="3">
        <v>16</v>
      </c>
      <c r="AA226" s="3">
        <v>3</v>
      </c>
      <c r="AB226" s="3">
        <v>16</v>
      </c>
      <c r="AC226" s="3">
        <v>145</v>
      </c>
      <c r="AD226" s="3">
        <v>20</v>
      </c>
      <c r="AE226" s="3">
        <v>36</v>
      </c>
      <c r="AF226" s="3">
        <v>13</v>
      </c>
      <c r="AG226" s="3">
        <v>0</v>
      </c>
      <c r="AH226" s="3">
        <v>1</v>
      </c>
      <c r="AI226" s="29">
        <f t="shared" si="7"/>
        <v>7.0421849999999999</v>
      </c>
      <c r="AL226" s="1">
        <v>17.14</v>
      </c>
      <c r="AM226" s="1">
        <v>15.16037</v>
      </c>
      <c r="AN226" s="5">
        <v>7.49</v>
      </c>
      <c r="AO226" s="5">
        <v>6.5943699999999996</v>
      </c>
    </row>
    <row r="227" spans="1:41">
      <c r="A227" s="16" t="s">
        <v>245</v>
      </c>
      <c r="B227" s="1">
        <v>2016</v>
      </c>
      <c r="C227" s="20">
        <v>520000</v>
      </c>
      <c r="E227" s="1">
        <v>3.0590000000000002</v>
      </c>
      <c r="F227" s="1">
        <v>332</v>
      </c>
      <c r="G227" s="1">
        <v>56</v>
      </c>
      <c r="H227" s="1">
        <v>0.25131439999999999</v>
      </c>
      <c r="I227" s="1">
        <v>104</v>
      </c>
      <c r="J227" s="1">
        <v>20</v>
      </c>
      <c r="K227" s="1">
        <v>100</v>
      </c>
      <c r="L227" s="1">
        <v>1012</v>
      </c>
      <c r="M227" s="1">
        <v>49</v>
      </c>
      <c r="N227" s="1">
        <v>287</v>
      </c>
      <c r="O227" s="1">
        <v>42</v>
      </c>
      <c r="P227" s="1">
        <v>19</v>
      </c>
      <c r="Q227" s="1">
        <v>-11</v>
      </c>
      <c r="R227" s="29">
        <f t="shared" si="6"/>
        <v>7.9</v>
      </c>
      <c r="S227" s="2"/>
      <c r="T227" s="2"/>
      <c r="U227" s="2"/>
      <c r="V227" s="2"/>
      <c r="W227" s="3">
        <v>83</v>
      </c>
      <c r="X227" s="1">
        <v>43</v>
      </c>
      <c r="Y227" s="4">
        <v>0.22151899999999999</v>
      </c>
      <c r="Z227" s="3">
        <v>15</v>
      </c>
      <c r="AA227" s="3">
        <v>5</v>
      </c>
      <c r="AB227" s="3">
        <v>19</v>
      </c>
      <c r="AC227" s="3">
        <v>167</v>
      </c>
      <c r="AD227" s="3">
        <v>7</v>
      </c>
      <c r="AE227" s="3">
        <v>48</v>
      </c>
      <c r="AF227" s="3">
        <v>8</v>
      </c>
      <c r="AG227" s="3">
        <v>0</v>
      </c>
      <c r="AH227" s="3">
        <v>2</v>
      </c>
      <c r="AI227" s="29">
        <f t="shared" si="7"/>
        <v>0.80829400000000007</v>
      </c>
      <c r="AL227" s="1">
        <v>8.7899999999999991</v>
      </c>
      <c r="AM227" s="1">
        <v>7.0689140000000004</v>
      </c>
      <c r="AN227" s="5">
        <v>0.93</v>
      </c>
      <c r="AO227" s="5">
        <v>0.68658799999999998</v>
      </c>
    </row>
    <row r="228" spans="1:41">
      <c r="A228" s="1" t="s">
        <v>142</v>
      </c>
      <c r="B228" s="1">
        <v>2012</v>
      </c>
      <c r="C228" s="20">
        <v>525000</v>
      </c>
      <c r="D228" s="17">
        <v>925000</v>
      </c>
      <c r="E228" s="1">
        <v>3.0710000000000002</v>
      </c>
      <c r="F228" s="1">
        <v>225</v>
      </c>
      <c r="G228" s="1">
        <v>215</v>
      </c>
      <c r="H228" s="1">
        <v>0.27256944999999999</v>
      </c>
      <c r="I228" s="1">
        <v>72</v>
      </c>
      <c r="J228" s="1">
        <v>5</v>
      </c>
      <c r="K228" s="1">
        <v>57</v>
      </c>
      <c r="L228" s="1">
        <v>619</v>
      </c>
      <c r="M228" s="1">
        <v>25</v>
      </c>
      <c r="N228" s="1">
        <v>82</v>
      </c>
      <c r="O228" s="1">
        <v>27</v>
      </c>
      <c r="P228" s="1">
        <v>10</v>
      </c>
      <c r="Q228" s="1">
        <v>-14</v>
      </c>
      <c r="R228" s="29">
        <f t="shared" si="6"/>
        <v>7.9</v>
      </c>
      <c r="S228" s="2"/>
      <c r="T228" s="2"/>
      <c r="U228" s="2"/>
      <c r="V228" s="2"/>
      <c r="W228" s="3">
        <v>112</v>
      </c>
      <c r="X228" s="1">
        <v>0</v>
      </c>
      <c r="Y228" s="4">
        <v>0.26959245999999998</v>
      </c>
      <c r="Z228" s="3">
        <v>30</v>
      </c>
      <c r="AA228" s="3">
        <v>5</v>
      </c>
      <c r="AB228" s="3">
        <v>34</v>
      </c>
      <c r="AC228" s="3">
        <v>344</v>
      </c>
      <c r="AD228" s="3">
        <v>13</v>
      </c>
      <c r="AE228" s="3">
        <v>44</v>
      </c>
      <c r="AF228" s="3">
        <v>13</v>
      </c>
      <c r="AG228" s="3">
        <v>5</v>
      </c>
      <c r="AH228" s="3">
        <v>-5</v>
      </c>
      <c r="AI228" s="29">
        <f t="shared" si="7"/>
        <v>0.76253499999999996</v>
      </c>
      <c r="AL228" s="1">
        <v>7.3500003999999999</v>
      </c>
      <c r="AM228" s="1">
        <v>8.4962700000000009</v>
      </c>
      <c r="AN228" s="5">
        <v>0.47</v>
      </c>
      <c r="AO228" s="5">
        <v>1.05507</v>
      </c>
    </row>
    <row r="229" spans="1:41">
      <c r="A229" s="1" t="s">
        <v>588</v>
      </c>
      <c r="B229" s="1">
        <v>2017</v>
      </c>
      <c r="C229" s="20">
        <v>555000</v>
      </c>
      <c r="D229" s="17">
        <v>2600000</v>
      </c>
      <c r="E229" s="1">
        <v>3.028</v>
      </c>
      <c r="F229" s="1">
        <v>408</v>
      </c>
      <c r="G229" s="1">
        <v>51</v>
      </c>
      <c r="H229" s="1">
        <v>0.22156698</v>
      </c>
      <c r="I229" s="1">
        <v>176</v>
      </c>
      <c r="J229" s="1">
        <v>62</v>
      </c>
      <c r="K229" s="1">
        <v>157</v>
      </c>
      <c r="L229" s="1">
        <v>1422</v>
      </c>
      <c r="M229" s="1">
        <v>203</v>
      </c>
      <c r="N229" s="1">
        <v>379</v>
      </c>
      <c r="O229" s="1">
        <v>65</v>
      </c>
      <c r="P229" s="1">
        <v>14</v>
      </c>
      <c r="Q229" s="1">
        <v>-12</v>
      </c>
      <c r="R229" s="29">
        <f t="shared" si="6"/>
        <v>9.8000000000000007</v>
      </c>
      <c r="S229" s="2"/>
      <c r="T229" s="1" t="s">
        <v>56</v>
      </c>
      <c r="U229" s="1" t="s">
        <v>589</v>
      </c>
      <c r="V229" s="2"/>
      <c r="W229" s="3">
        <v>102</v>
      </c>
      <c r="X229" s="1">
        <v>31</v>
      </c>
      <c r="Y229" s="4">
        <v>0.21245421</v>
      </c>
      <c r="Z229" s="3">
        <v>44</v>
      </c>
      <c r="AA229" s="3">
        <v>11</v>
      </c>
      <c r="AB229" s="3">
        <v>35</v>
      </c>
      <c r="AC229" s="3">
        <v>323</v>
      </c>
      <c r="AD229" s="3">
        <v>39</v>
      </c>
      <c r="AE229" s="3">
        <v>68</v>
      </c>
      <c r="AF229" s="3">
        <v>20</v>
      </c>
      <c r="AG229" s="3">
        <v>4</v>
      </c>
      <c r="AH229" s="3">
        <v>-13</v>
      </c>
      <c r="AI229" s="29">
        <f t="shared" si="7"/>
        <v>3.4738600000000002</v>
      </c>
      <c r="AL229" s="1">
        <v>12.139999</v>
      </c>
      <c r="AM229" s="1">
        <v>7.4737296000000004</v>
      </c>
      <c r="AN229" s="5">
        <v>3.84</v>
      </c>
      <c r="AO229" s="5">
        <v>3.10772</v>
      </c>
    </row>
    <row r="230" spans="1:41">
      <c r="A230" s="1" t="s">
        <v>591</v>
      </c>
      <c r="B230" s="1">
        <v>2017</v>
      </c>
      <c r="C230" s="20">
        <v>600000</v>
      </c>
      <c r="D230" s="17">
        <v>3450000</v>
      </c>
      <c r="E230" s="1">
        <v>3.1</v>
      </c>
      <c r="F230" s="1">
        <v>438</v>
      </c>
      <c r="G230" s="1">
        <v>95</v>
      </c>
      <c r="H230" s="1">
        <v>0.28228784000000001</v>
      </c>
      <c r="I230" s="1">
        <v>217</v>
      </c>
      <c r="J230" s="1">
        <v>29</v>
      </c>
      <c r="K230" s="1">
        <v>170</v>
      </c>
      <c r="L230" s="1">
        <v>1818</v>
      </c>
      <c r="M230" s="1">
        <v>150</v>
      </c>
      <c r="N230" s="1">
        <v>176</v>
      </c>
      <c r="O230" s="1">
        <v>86</v>
      </c>
      <c r="P230" s="1">
        <v>12</v>
      </c>
      <c r="Q230" s="1">
        <v>3</v>
      </c>
      <c r="R230" s="29">
        <f t="shared" si="6"/>
        <v>5.0999999999999996</v>
      </c>
      <c r="S230" s="2"/>
      <c r="T230" s="1" t="s">
        <v>592</v>
      </c>
      <c r="U230" s="1" t="s">
        <v>593</v>
      </c>
      <c r="V230" s="1" t="s">
        <v>78</v>
      </c>
      <c r="W230" s="3">
        <v>138</v>
      </c>
      <c r="X230" s="1">
        <v>11</v>
      </c>
      <c r="Y230" s="4">
        <v>0.28767123999999999</v>
      </c>
      <c r="Z230" s="3">
        <v>60</v>
      </c>
      <c r="AA230" s="3">
        <v>10</v>
      </c>
      <c r="AB230" s="3">
        <v>53</v>
      </c>
      <c r="AC230" s="3">
        <v>573</v>
      </c>
      <c r="AD230" s="3">
        <v>46</v>
      </c>
      <c r="AE230" s="3">
        <v>54</v>
      </c>
      <c r="AF230" s="3">
        <v>28</v>
      </c>
      <c r="AG230" s="3">
        <v>4</v>
      </c>
      <c r="AH230" s="3">
        <v>-8</v>
      </c>
      <c r="AI230" s="29">
        <f t="shared" si="7"/>
        <v>1.1524274999999999</v>
      </c>
      <c r="AL230" s="1">
        <v>6.98</v>
      </c>
      <c r="AM230" s="1">
        <v>3.2632159999999999</v>
      </c>
      <c r="AN230" s="5">
        <v>2.0499999999999998</v>
      </c>
      <c r="AO230" s="5">
        <v>0.254855</v>
      </c>
    </row>
    <row r="231" spans="1:41">
      <c r="A231" s="1" t="s">
        <v>739</v>
      </c>
      <c r="B231" s="1">
        <v>2019</v>
      </c>
      <c r="C231" s="20">
        <v>605500</v>
      </c>
      <c r="D231" s="17">
        <v>4400000</v>
      </c>
      <c r="E231" s="1">
        <v>3.1030000000000002</v>
      </c>
      <c r="F231" s="1">
        <v>416</v>
      </c>
      <c r="G231" s="1">
        <v>98</v>
      </c>
      <c r="H231" s="1">
        <v>0.21239606999999999</v>
      </c>
      <c r="I231" s="1">
        <v>239</v>
      </c>
      <c r="J231" s="1">
        <v>110</v>
      </c>
      <c r="K231" s="1">
        <v>236</v>
      </c>
      <c r="L231" s="1">
        <v>1559</v>
      </c>
      <c r="M231" s="1">
        <v>221</v>
      </c>
      <c r="N231" s="1">
        <v>593</v>
      </c>
      <c r="O231" s="1">
        <v>60</v>
      </c>
      <c r="P231" s="1">
        <v>18</v>
      </c>
      <c r="Q231" s="1">
        <v>5</v>
      </c>
      <c r="R231" s="29">
        <f t="shared" si="6"/>
        <v>2.2000000000000002</v>
      </c>
      <c r="S231" s="2" t="s">
        <v>104</v>
      </c>
      <c r="T231" s="2"/>
      <c r="U231" s="2"/>
      <c r="V231" s="2"/>
      <c r="W231" s="3">
        <v>70</v>
      </c>
      <c r="X231" s="1">
        <v>91</v>
      </c>
      <c r="Y231" s="4">
        <v>0.25311204999999998</v>
      </c>
      <c r="Z231" s="3">
        <v>54</v>
      </c>
      <c r="AA231" s="3">
        <v>22</v>
      </c>
      <c r="AB231" s="3">
        <v>49</v>
      </c>
      <c r="AC231" s="3">
        <v>297</v>
      </c>
      <c r="AD231" s="3">
        <v>52</v>
      </c>
      <c r="AE231" s="3">
        <v>114</v>
      </c>
      <c r="AF231" s="3">
        <v>15</v>
      </c>
      <c r="AG231" s="3">
        <v>4</v>
      </c>
      <c r="AH231" s="3">
        <v>5</v>
      </c>
      <c r="AI231" s="29">
        <f t="shared" si="7"/>
        <v>2.5557049999999997</v>
      </c>
      <c r="AL231" s="1">
        <v>2.95</v>
      </c>
      <c r="AM231" s="1">
        <v>1.4196218</v>
      </c>
      <c r="AN231" s="5">
        <v>2.9</v>
      </c>
      <c r="AO231" s="5">
        <v>2.2114099999999999</v>
      </c>
    </row>
    <row r="232" spans="1:41">
      <c r="A232" s="33" t="s">
        <v>690</v>
      </c>
      <c r="B232" s="1">
        <v>2019</v>
      </c>
      <c r="C232" s="20">
        <v>570000</v>
      </c>
      <c r="D232" s="17">
        <v>875000</v>
      </c>
      <c r="E232" s="1">
        <v>3.0489999999999999</v>
      </c>
      <c r="F232" s="1">
        <v>343</v>
      </c>
      <c r="G232" s="1">
        <v>93</v>
      </c>
      <c r="H232" s="1">
        <v>0.24694104</v>
      </c>
      <c r="I232" s="1">
        <v>102</v>
      </c>
      <c r="J232" s="1">
        <v>20</v>
      </c>
      <c r="K232" s="1">
        <v>71</v>
      </c>
      <c r="L232" s="1">
        <v>978</v>
      </c>
      <c r="M232" s="1">
        <v>60</v>
      </c>
      <c r="N232" s="1">
        <v>222</v>
      </c>
      <c r="O232" s="1">
        <v>47</v>
      </c>
      <c r="P232" s="1">
        <v>20</v>
      </c>
      <c r="Q232" s="1">
        <v>6</v>
      </c>
      <c r="R232" s="29">
        <f t="shared" si="6"/>
        <v>2.2999999999999998</v>
      </c>
      <c r="S232" s="2"/>
      <c r="T232" s="2"/>
      <c r="U232" s="2"/>
      <c r="V232" s="2"/>
      <c r="W232" s="3">
        <v>68</v>
      </c>
      <c r="X232" s="1">
        <v>0</v>
      </c>
      <c r="Y232" s="4">
        <v>0.22619048</v>
      </c>
      <c r="Z232" s="3">
        <v>14</v>
      </c>
      <c r="AA232" s="3">
        <v>3</v>
      </c>
      <c r="AB232" s="3">
        <v>10</v>
      </c>
      <c r="AC232" s="3">
        <v>189</v>
      </c>
      <c r="AD232" s="3">
        <v>18</v>
      </c>
      <c r="AE232" s="3">
        <v>50</v>
      </c>
      <c r="AF232" s="3">
        <v>9</v>
      </c>
      <c r="AG232" s="3">
        <v>4</v>
      </c>
      <c r="AH232" s="3">
        <v>3</v>
      </c>
      <c r="AI232" s="29">
        <f t="shared" si="7"/>
        <v>-0.21143699999999999</v>
      </c>
      <c r="AL232" s="1">
        <v>2.2999999999999998</v>
      </c>
      <c r="AM232" s="1">
        <v>2.3446509999999998</v>
      </c>
      <c r="AN232" s="5">
        <v>-0.22</v>
      </c>
      <c r="AO232" s="5">
        <v>-0.202874</v>
      </c>
    </row>
    <row r="233" spans="1:41">
      <c r="A233" s="1" t="s">
        <v>731</v>
      </c>
      <c r="B233" s="1">
        <v>2020</v>
      </c>
      <c r="C233" s="20">
        <v>575600</v>
      </c>
      <c r="D233" s="17">
        <v>2250000</v>
      </c>
      <c r="E233" s="1">
        <v>3.0880000000000001</v>
      </c>
      <c r="F233" s="1">
        <v>300</v>
      </c>
      <c r="G233" s="1">
        <v>123</v>
      </c>
      <c r="H233" s="1">
        <v>0.2774451</v>
      </c>
      <c r="I233" s="1">
        <v>132</v>
      </c>
      <c r="J233" s="1">
        <v>16</v>
      </c>
      <c r="K233" s="1">
        <v>113</v>
      </c>
      <c r="L233" s="1">
        <v>1110</v>
      </c>
      <c r="M233" s="1">
        <v>68</v>
      </c>
      <c r="N233" s="1">
        <v>197</v>
      </c>
      <c r="O233" s="1">
        <v>57</v>
      </c>
      <c r="P233" s="1">
        <v>34</v>
      </c>
      <c r="Q233" s="1">
        <v>19</v>
      </c>
      <c r="R233" s="29">
        <f t="shared" si="6"/>
        <v>6.2</v>
      </c>
      <c r="S233" s="2"/>
      <c r="T233" s="2"/>
      <c r="U233" s="1" t="s">
        <v>732</v>
      </c>
      <c r="V233" s="2"/>
      <c r="W233" s="3">
        <v>50</v>
      </c>
      <c r="X233" s="2"/>
      <c r="Y233" s="4">
        <v>0.28571429999999998</v>
      </c>
      <c r="Z233" s="3">
        <v>24</v>
      </c>
      <c r="AA233" s="3">
        <v>4</v>
      </c>
      <c r="AB233" s="3">
        <v>17</v>
      </c>
      <c r="AC233" s="3">
        <v>184</v>
      </c>
      <c r="AD233" s="3">
        <v>10</v>
      </c>
      <c r="AE233" s="3">
        <v>35</v>
      </c>
      <c r="AF233" s="3">
        <v>9</v>
      </c>
      <c r="AG233" s="3">
        <v>8</v>
      </c>
      <c r="AH233" s="3">
        <v>2</v>
      </c>
      <c r="AI233" s="29">
        <f t="shared" si="7"/>
        <v>2.6834150000000001</v>
      </c>
      <c r="AL233" s="1">
        <v>6.49</v>
      </c>
      <c r="AM233" s="1">
        <v>5.9969177</v>
      </c>
      <c r="AN233" s="5">
        <v>2.83</v>
      </c>
      <c r="AO233" s="5">
        <v>2.5368300000000001</v>
      </c>
    </row>
    <row r="234" spans="1:41">
      <c r="A234" s="1" t="s">
        <v>774</v>
      </c>
      <c r="B234" s="1">
        <v>2019</v>
      </c>
      <c r="C234" s="20">
        <v>575000</v>
      </c>
      <c r="D234" s="17">
        <v>1700000</v>
      </c>
      <c r="E234" s="1">
        <v>2.137</v>
      </c>
      <c r="F234" s="1">
        <v>314</v>
      </c>
      <c r="G234" s="1">
        <v>65</v>
      </c>
      <c r="H234" s="1">
        <v>0.26894342999999998</v>
      </c>
      <c r="I234" s="1">
        <v>124</v>
      </c>
      <c r="J234" s="1">
        <v>30</v>
      </c>
      <c r="K234" s="1">
        <v>135</v>
      </c>
      <c r="L234" s="1">
        <v>1028</v>
      </c>
      <c r="M234" s="1">
        <v>78</v>
      </c>
      <c r="N234" s="1">
        <v>202</v>
      </c>
      <c r="O234" s="1">
        <v>60</v>
      </c>
      <c r="P234" s="1">
        <v>2</v>
      </c>
      <c r="Q234" s="1">
        <v>6</v>
      </c>
      <c r="R234" s="29">
        <f t="shared" si="6"/>
        <v>-1.5</v>
      </c>
      <c r="S234" s="2"/>
      <c r="T234" s="1" t="s">
        <v>775</v>
      </c>
      <c r="U234" s="2"/>
      <c r="V234" s="2"/>
      <c r="W234" s="3">
        <v>98</v>
      </c>
      <c r="X234" s="1">
        <v>18</v>
      </c>
      <c r="Y234" s="4">
        <v>0.23275862999999999</v>
      </c>
      <c r="Z234" s="3">
        <v>31</v>
      </c>
      <c r="AA234" s="3">
        <v>7</v>
      </c>
      <c r="AB234" s="3">
        <v>32</v>
      </c>
      <c r="AC234" s="3">
        <v>248</v>
      </c>
      <c r="AD234" s="3">
        <v>15</v>
      </c>
      <c r="AE234" s="3">
        <v>43</v>
      </c>
      <c r="AF234" s="3">
        <v>12</v>
      </c>
      <c r="AG234" s="3">
        <v>1</v>
      </c>
      <c r="AH234" s="3">
        <v>-2</v>
      </c>
      <c r="AI234" s="29">
        <f t="shared" si="7"/>
        <v>-0.28451111500000004</v>
      </c>
      <c r="AL234" s="1">
        <v>-1.3100000999999999</v>
      </c>
      <c r="AM234" s="1">
        <v>-1.7203548</v>
      </c>
      <c r="AN234" s="5">
        <v>-0.18</v>
      </c>
      <c r="AO234" s="5">
        <v>-0.38902223000000002</v>
      </c>
    </row>
    <row r="235" spans="1:41">
      <c r="A235" s="16" t="s">
        <v>635</v>
      </c>
      <c r="B235" s="1">
        <v>2019</v>
      </c>
      <c r="C235" s="20">
        <v>567100</v>
      </c>
      <c r="E235" s="1">
        <v>3.0009999999999999</v>
      </c>
      <c r="F235" s="1">
        <v>254</v>
      </c>
      <c r="G235" s="1">
        <v>55</v>
      </c>
      <c r="H235" s="1">
        <v>0.23464372999999999</v>
      </c>
      <c r="I235" s="1">
        <v>91</v>
      </c>
      <c r="J235" s="1">
        <v>28</v>
      </c>
      <c r="K235" s="1">
        <v>90</v>
      </c>
      <c r="L235" s="1">
        <v>871</v>
      </c>
      <c r="M235" s="1">
        <v>49</v>
      </c>
      <c r="N235" s="1">
        <v>262</v>
      </c>
      <c r="O235" s="1">
        <v>41</v>
      </c>
      <c r="P235" s="1">
        <v>4</v>
      </c>
      <c r="Q235" s="1">
        <v>-9</v>
      </c>
      <c r="R235" s="29">
        <f t="shared" si="6"/>
        <v>-1.1000000000000001</v>
      </c>
      <c r="S235" s="2"/>
      <c r="T235" s="2"/>
      <c r="U235" s="2"/>
      <c r="V235" s="2"/>
      <c r="W235" s="3">
        <v>95</v>
      </c>
      <c r="X235" s="1">
        <v>0</v>
      </c>
      <c r="Y235" s="4">
        <v>0.21003135000000001</v>
      </c>
      <c r="Z235" s="3">
        <v>29</v>
      </c>
      <c r="AA235" s="3">
        <v>13</v>
      </c>
      <c r="AB235" s="3">
        <v>35</v>
      </c>
      <c r="AC235" s="3">
        <v>333</v>
      </c>
      <c r="AD235" s="3">
        <v>13</v>
      </c>
      <c r="AE235" s="3">
        <v>109</v>
      </c>
      <c r="AF235" s="3">
        <v>15</v>
      </c>
      <c r="AG235" s="3">
        <v>1</v>
      </c>
      <c r="AH235" s="3">
        <v>-6</v>
      </c>
      <c r="AI235" s="29">
        <f t="shared" si="7"/>
        <v>-0.29584300000000002</v>
      </c>
      <c r="AL235" s="1">
        <v>-1.1299999999999999</v>
      </c>
      <c r="AM235" s="1">
        <v>-0.98181969999999996</v>
      </c>
      <c r="AN235" s="5">
        <v>-0.17</v>
      </c>
      <c r="AO235" s="5">
        <v>-0.42168600000000001</v>
      </c>
    </row>
    <row r="236" spans="1:41">
      <c r="A236" s="1" t="s">
        <v>265</v>
      </c>
      <c r="B236" s="1">
        <v>2012</v>
      </c>
      <c r="C236" s="20">
        <v>495200</v>
      </c>
      <c r="D236" s="17">
        <v>1800000</v>
      </c>
      <c r="E236" s="1">
        <v>3.032</v>
      </c>
      <c r="F236" s="1">
        <v>311</v>
      </c>
      <c r="G236" s="1">
        <v>39</v>
      </c>
      <c r="H236" s="1">
        <v>0.25534308</v>
      </c>
      <c r="I236" s="1">
        <v>126</v>
      </c>
      <c r="J236" s="1">
        <v>20</v>
      </c>
      <c r="K236" s="1">
        <v>121</v>
      </c>
      <c r="L236" s="1">
        <v>1048</v>
      </c>
      <c r="M236" s="1">
        <v>140</v>
      </c>
      <c r="N236" s="1">
        <v>128</v>
      </c>
      <c r="O236" s="1">
        <v>52</v>
      </c>
      <c r="P236" s="1">
        <v>10</v>
      </c>
      <c r="Q236" s="1">
        <v>-23</v>
      </c>
      <c r="R236" s="29">
        <f t="shared" si="6"/>
        <v>2.7</v>
      </c>
      <c r="S236" s="2"/>
      <c r="T236" s="2"/>
      <c r="U236" s="1" t="s">
        <v>47</v>
      </c>
      <c r="V236" s="2"/>
      <c r="W236" s="3">
        <v>108</v>
      </c>
      <c r="X236" s="1">
        <v>0</v>
      </c>
      <c r="Y236" s="4">
        <v>0.27551019999999998</v>
      </c>
      <c r="Z236" s="3">
        <v>41</v>
      </c>
      <c r="AA236" s="3">
        <v>10</v>
      </c>
      <c r="AB236" s="3">
        <v>50</v>
      </c>
      <c r="AC236" s="3">
        <v>361</v>
      </c>
      <c r="AD236" s="3">
        <v>56</v>
      </c>
      <c r="AE236" s="3">
        <v>51</v>
      </c>
      <c r="AF236" s="3">
        <v>19</v>
      </c>
      <c r="AG236" s="3">
        <v>5</v>
      </c>
      <c r="AH236" s="3">
        <v>-4</v>
      </c>
      <c r="AI236" s="29">
        <f t="shared" si="7"/>
        <v>0.78961199999999998</v>
      </c>
      <c r="AL236" s="1">
        <v>1.7099998999999999</v>
      </c>
      <c r="AM236" s="1">
        <v>3.7359114</v>
      </c>
      <c r="AN236" s="5">
        <v>0.64</v>
      </c>
      <c r="AO236" s="5">
        <v>0.93922399999999995</v>
      </c>
    </row>
    <row r="237" spans="1:41">
      <c r="A237" s="1" t="s">
        <v>115</v>
      </c>
      <c r="B237" s="1">
        <v>2013</v>
      </c>
      <c r="C237" s="20">
        <v>517000</v>
      </c>
      <c r="D237" s="17">
        <v>1587500</v>
      </c>
      <c r="E237" s="1">
        <v>3.0950000000000002</v>
      </c>
      <c r="F237" s="1">
        <v>437</v>
      </c>
      <c r="G237" s="1">
        <v>0</v>
      </c>
      <c r="H237" s="1">
        <v>0.24513273999999999</v>
      </c>
      <c r="I237" s="1">
        <v>149</v>
      </c>
      <c r="J237" s="1">
        <v>46</v>
      </c>
      <c r="K237" s="1">
        <v>148</v>
      </c>
      <c r="L237" s="1">
        <v>1232</v>
      </c>
      <c r="M237" s="1">
        <v>90</v>
      </c>
      <c r="N237" s="1">
        <v>283</v>
      </c>
      <c r="O237" s="1">
        <v>67</v>
      </c>
      <c r="P237" s="1">
        <v>14</v>
      </c>
      <c r="Q237" s="1">
        <v>-12</v>
      </c>
      <c r="R237" s="29">
        <f t="shared" si="6"/>
        <v>2.8</v>
      </c>
      <c r="S237" s="2"/>
      <c r="T237" s="2"/>
      <c r="U237" s="2"/>
      <c r="V237" s="2"/>
      <c r="W237" s="3">
        <v>134</v>
      </c>
      <c r="X237" s="1">
        <v>0</v>
      </c>
      <c r="Y237" s="4">
        <v>0.22662889999999999</v>
      </c>
      <c r="Z237" s="3">
        <v>47</v>
      </c>
      <c r="AA237" s="3">
        <v>11</v>
      </c>
      <c r="AB237" s="3">
        <v>39</v>
      </c>
      <c r="AC237" s="3">
        <v>384</v>
      </c>
      <c r="AD237" s="3">
        <v>27</v>
      </c>
      <c r="AE237" s="3">
        <v>90</v>
      </c>
      <c r="AF237" s="3">
        <v>23</v>
      </c>
      <c r="AG237" s="3">
        <v>5</v>
      </c>
      <c r="AH237" s="3">
        <v>-11</v>
      </c>
      <c r="AI237" s="29">
        <f t="shared" si="7"/>
        <v>0.69327649999999996</v>
      </c>
      <c r="AL237" s="1">
        <v>3.0800002000000002</v>
      </c>
      <c r="AM237" s="1">
        <v>2.5909689999999999</v>
      </c>
      <c r="AN237" s="5">
        <v>0.7</v>
      </c>
      <c r="AO237" s="5">
        <v>0.68655299999999997</v>
      </c>
    </row>
    <row r="238" spans="1:41">
      <c r="A238" s="1" t="s">
        <v>507</v>
      </c>
      <c r="B238" s="1">
        <v>2018</v>
      </c>
      <c r="C238" s="20">
        <v>558000</v>
      </c>
      <c r="D238" s="17">
        <v>900000</v>
      </c>
      <c r="E238" s="1">
        <v>3.0430000000000001</v>
      </c>
      <c r="F238" s="1">
        <v>233</v>
      </c>
      <c r="G238" s="1">
        <v>0</v>
      </c>
      <c r="H238" s="1">
        <v>0.22361359</v>
      </c>
      <c r="I238" s="1">
        <v>54</v>
      </c>
      <c r="J238" s="1">
        <v>14</v>
      </c>
      <c r="K238" s="1">
        <v>52</v>
      </c>
      <c r="L238" s="1">
        <v>604</v>
      </c>
      <c r="M238" s="1">
        <v>33</v>
      </c>
      <c r="N238" s="1">
        <v>165</v>
      </c>
      <c r="O238" s="1">
        <v>27</v>
      </c>
      <c r="P238" s="1">
        <v>0</v>
      </c>
      <c r="Q238" s="1">
        <v>5</v>
      </c>
      <c r="R238" s="29">
        <f t="shared" si="6"/>
        <v>-0.7</v>
      </c>
      <c r="S238" s="2"/>
      <c r="T238" s="2"/>
      <c r="U238" s="2"/>
      <c r="V238" s="2"/>
      <c r="W238" s="3">
        <v>87</v>
      </c>
      <c r="X238" s="1">
        <v>0</v>
      </c>
      <c r="Y238" s="4">
        <v>0.20192307000000001</v>
      </c>
      <c r="Z238" s="3">
        <v>19</v>
      </c>
      <c r="AA238" s="3">
        <v>9</v>
      </c>
      <c r="AB238" s="3">
        <v>24</v>
      </c>
      <c r="AC238" s="3">
        <v>223</v>
      </c>
      <c r="AD238" s="3">
        <v>11</v>
      </c>
      <c r="AE238" s="3">
        <v>71</v>
      </c>
      <c r="AF238" s="3">
        <v>9</v>
      </c>
      <c r="AG238" s="3">
        <v>0</v>
      </c>
      <c r="AH238" s="3">
        <v>5</v>
      </c>
      <c r="AI238" s="29">
        <f t="shared" si="7"/>
        <v>-1.5339149999999999</v>
      </c>
      <c r="AL238" s="1">
        <v>-0.34999996</v>
      </c>
      <c r="AM238" s="1">
        <v>-1.0725156</v>
      </c>
      <c r="AN238" s="5">
        <v>-1.79</v>
      </c>
      <c r="AO238" s="5">
        <v>-1.27783</v>
      </c>
    </row>
    <row r="239" spans="1:41">
      <c r="A239" s="1" t="s">
        <v>296</v>
      </c>
      <c r="B239" s="1">
        <v>2016</v>
      </c>
      <c r="C239" s="20">
        <v>532500</v>
      </c>
      <c r="D239" s="17">
        <v>1100000</v>
      </c>
      <c r="E239" s="1">
        <v>3.0310000000000001</v>
      </c>
      <c r="F239" s="1">
        <v>353</v>
      </c>
      <c r="G239" s="1">
        <v>35</v>
      </c>
      <c r="H239" s="1">
        <v>0.25647249999999999</v>
      </c>
      <c r="I239" s="1">
        <v>148</v>
      </c>
      <c r="J239" s="1">
        <v>14</v>
      </c>
      <c r="K239" s="1">
        <v>125</v>
      </c>
      <c r="L239" s="1">
        <v>1334</v>
      </c>
      <c r="M239" s="1">
        <v>65</v>
      </c>
      <c r="N239" s="1">
        <v>174</v>
      </c>
      <c r="O239" s="1">
        <v>65</v>
      </c>
      <c r="P239" s="1">
        <v>14</v>
      </c>
      <c r="Q239" s="1">
        <v>-20</v>
      </c>
      <c r="R239" s="29">
        <f t="shared" si="6"/>
        <v>1.1000000000000001</v>
      </c>
      <c r="S239" s="2"/>
      <c r="T239" s="2"/>
      <c r="U239" s="2"/>
      <c r="V239" s="2"/>
      <c r="W239" s="3">
        <v>99</v>
      </c>
      <c r="X239" s="1">
        <v>0</v>
      </c>
      <c r="Y239" s="4">
        <v>0.2601156</v>
      </c>
      <c r="Z239" s="3">
        <v>44</v>
      </c>
      <c r="AA239" s="3">
        <v>6</v>
      </c>
      <c r="AB239" s="3">
        <v>31</v>
      </c>
      <c r="AC239" s="3">
        <v>367</v>
      </c>
      <c r="AD239" s="3">
        <v>13</v>
      </c>
      <c r="AE239" s="3">
        <v>39</v>
      </c>
      <c r="AF239" s="3">
        <v>20</v>
      </c>
      <c r="AG239" s="3">
        <v>4</v>
      </c>
      <c r="AH239" s="3">
        <v>-4</v>
      </c>
      <c r="AI239" s="29">
        <f t="shared" si="7"/>
        <v>0.17739549999999998</v>
      </c>
      <c r="AL239" s="1">
        <v>1.1000000000000001</v>
      </c>
      <c r="AM239" s="1">
        <v>1.0056491000000001</v>
      </c>
      <c r="AN239" s="5">
        <v>0.21</v>
      </c>
      <c r="AO239" s="5">
        <v>0.144791</v>
      </c>
    </row>
    <row r="240" spans="1:41">
      <c r="A240" s="1" t="s">
        <v>214</v>
      </c>
      <c r="B240" s="1">
        <v>2013</v>
      </c>
      <c r="C240" s="20">
        <v>524000</v>
      </c>
      <c r="D240" s="17">
        <v>3250000</v>
      </c>
      <c r="E240" s="1">
        <v>3.1339999999999999</v>
      </c>
      <c r="F240" s="1">
        <v>538</v>
      </c>
      <c r="G240" s="1">
        <v>38</v>
      </c>
      <c r="H240" s="1">
        <v>0.29255626000000001</v>
      </c>
      <c r="I240" s="1">
        <v>248</v>
      </c>
      <c r="J240" s="1">
        <v>25</v>
      </c>
      <c r="K240" s="1">
        <v>171</v>
      </c>
      <c r="L240" s="1">
        <v>1956</v>
      </c>
      <c r="M240" s="1">
        <v>138</v>
      </c>
      <c r="N240" s="1">
        <v>305</v>
      </c>
      <c r="O240" s="1">
        <v>92</v>
      </c>
      <c r="P240" s="1">
        <v>37</v>
      </c>
      <c r="Q240" s="1">
        <v>-5</v>
      </c>
      <c r="R240" s="29">
        <f t="shared" si="6"/>
        <v>3</v>
      </c>
      <c r="S240" s="2" t="s">
        <v>215</v>
      </c>
      <c r="T240" s="2"/>
      <c r="U240" s="2"/>
      <c r="V240" s="2"/>
      <c r="W240" s="3">
        <v>157</v>
      </c>
      <c r="X240" s="1">
        <v>0</v>
      </c>
      <c r="Y240" s="4">
        <v>0.27554743999999998</v>
      </c>
      <c r="Z240" s="3">
        <v>75</v>
      </c>
      <c r="AA240" s="3">
        <v>7</v>
      </c>
      <c r="AB240" s="3">
        <v>67</v>
      </c>
      <c r="AC240" s="3">
        <v>628</v>
      </c>
      <c r="AD240" s="3">
        <v>52</v>
      </c>
      <c r="AE240" s="3">
        <v>103</v>
      </c>
      <c r="AF240" s="3">
        <v>27</v>
      </c>
      <c r="AG240" s="3">
        <v>10</v>
      </c>
      <c r="AH240" s="3">
        <v>-10</v>
      </c>
      <c r="AI240" s="29">
        <f t="shared" si="7"/>
        <v>-0.63449600000000006</v>
      </c>
      <c r="AL240" s="1">
        <v>2.6299999000000001</v>
      </c>
      <c r="AM240" s="1">
        <v>3.3758279999999998</v>
      </c>
      <c r="AN240" s="5">
        <v>-0.81</v>
      </c>
      <c r="AO240" s="5">
        <v>-0.45899200000000001</v>
      </c>
    </row>
    <row r="241" spans="1:41">
      <c r="A241" s="1" t="s">
        <v>160</v>
      </c>
      <c r="B241" s="1">
        <v>2012</v>
      </c>
      <c r="C241" s="20">
        <v>482000</v>
      </c>
      <c r="D241" s="17">
        <v>900000</v>
      </c>
      <c r="E241" s="1">
        <v>3.0009999999999999</v>
      </c>
      <c r="F241" s="1">
        <v>294</v>
      </c>
      <c r="G241" s="1">
        <v>68</v>
      </c>
      <c r="H241" s="1">
        <v>0.25855514000000002</v>
      </c>
      <c r="I241" s="1">
        <v>96</v>
      </c>
      <c r="J241" s="1">
        <v>7</v>
      </c>
      <c r="K241" s="1">
        <v>50</v>
      </c>
      <c r="L241" s="1">
        <v>894</v>
      </c>
      <c r="M241" s="1">
        <v>73</v>
      </c>
      <c r="N241" s="1">
        <v>125</v>
      </c>
      <c r="O241" s="1">
        <v>21</v>
      </c>
      <c r="P241" s="1">
        <v>11</v>
      </c>
      <c r="Q241" s="1">
        <v>10</v>
      </c>
      <c r="R241" s="29">
        <f t="shared" si="6"/>
        <v>-1.6</v>
      </c>
      <c r="S241" s="2"/>
      <c r="T241" s="2"/>
      <c r="U241" s="2"/>
      <c r="V241" s="2"/>
      <c r="W241" s="3">
        <v>86</v>
      </c>
      <c r="X241" s="1">
        <v>45</v>
      </c>
      <c r="Y241" s="4">
        <v>0.26222223</v>
      </c>
      <c r="Z241" s="3">
        <v>29</v>
      </c>
      <c r="AA241" s="3">
        <v>3</v>
      </c>
      <c r="AB241" s="3">
        <v>12</v>
      </c>
      <c r="AC241" s="3">
        <v>251</v>
      </c>
      <c r="AD241" s="3">
        <v>16</v>
      </c>
      <c r="AE241" s="3">
        <v>39</v>
      </c>
      <c r="AF241" s="3">
        <v>9</v>
      </c>
      <c r="AG241" s="3">
        <v>4</v>
      </c>
      <c r="AH241" s="3">
        <v>-6</v>
      </c>
      <c r="AI241" s="29">
        <f t="shared" si="7"/>
        <v>-0.15425145000000001</v>
      </c>
      <c r="AL241" s="1">
        <v>-0.82</v>
      </c>
      <c r="AM241" s="1">
        <v>-2.4520770000000001</v>
      </c>
      <c r="AN241" s="5">
        <v>-0.02</v>
      </c>
      <c r="AO241" s="5">
        <v>-0.28850290000000001</v>
      </c>
    </row>
    <row r="242" spans="1:41">
      <c r="A242" s="16" t="s">
        <v>349</v>
      </c>
      <c r="B242" s="1">
        <v>2013</v>
      </c>
      <c r="C242" s="20">
        <v>850000</v>
      </c>
      <c r="D242" s="17">
        <v>2129000</v>
      </c>
      <c r="E242" s="1">
        <v>3.1360000000000001</v>
      </c>
      <c r="F242" s="1">
        <v>454</v>
      </c>
      <c r="G242" s="1">
        <v>70</v>
      </c>
      <c r="H242" s="1">
        <v>0.27914509999999998</v>
      </c>
      <c r="I242" s="1">
        <v>174</v>
      </c>
      <c r="J242" s="1">
        <v>46</v>
      </c>
      <c r="K242" s="1">
        <v>225</v>
      </c>
      <c r="L242" s="1">
        <v>1691</v>
      </c>
      <c r="M242" s="1">
        <v>115</v>
      </c>
      <c r="N242" s="1">
        <v>256</v>
      </c>
      <c r="O242" s="1">
        <v>67</v>
      </c>
      <c r="P242" s="1">
        <v>19</v>
      </c>
      <c r="Q242" s="1">
        <v>67</v>
      </c>
      <c r="R242" s="29">
        <f t="shared" si="6"/>
        <v>4.2</v>
      </c>
      <c r="S242" s="2" t="s">
        <v>350</v>
      </c>
      <c r="T242" s="1" t="s">
        <v>137</v>
      </c>
      <c r="U242" s="2"/>
      <c r="V242" s="2"/>
      <c r="W242" s="3">
        <v>147</v>
      </c>
      <c r="X242" s="1">
        <v>0</v>
      </c>
      <c r="Y242" s="4">
        <v>0.28023029999999999</v>
      </c>
      <c r="Z242" s="3">
        <v>59</v>
      </c>
      <c r="AA242" s="3">
        <v>18</v>
      </c>
      <c r="AB242" s="3">
        <v>82</v>
      </c>
      <c r="AC242" s="3">
        <v>580</v>
      </c>
      <c r="AD242" s="3">
        <v>46</v>
      </c>
      <c r="AE242" s="3">
        <v>69</v>
      </c>
      <c r="AF242" s="3">
        <v>25</v>
      </c>
      <c r="AG242" s="3">
        <v>9</v>
      </c>
      <c r="AH242" s="3">
        <v>10</v>
      </c>
      <c r="AI242" s="29">
        <f t="shared" si="7"/>
        <v>0.21668799999999999</v>
      </c>
      <c r="AL242" s="1">
        <v>1.1800001</v>
      </c>
      <c r="AM242" s="1">
        <v>7.3186517000000002</v>
      </c>
      <c r="AN242" s="5">
        <v>-0.53</v>
      </c>
      <c r="AO242" s="5">
        <v>0.96337600000000001</v>
      </c>
    </row>
    <row r="243" spans="1:41">
      <c r="A243" s="1" t="s">
        <v>541</v>
      </c>
      <c r="B243" s="1">
        <v>2016</v>
      </c>
      <c r="C243" s="20">
        <v>522500</v>
      </c>
      <c r="D243" s="17">
        <v>3550000</v>
      </c>
      <c r="E243" s="1">
        <v>3.0270000000000001</v>
      </c>
      <c r="F243" s="1">
        <v>390</v>
      </c>
      <c r="G243" s="1">
        <v>78</v>
      </c>
      <c r="H243" s="1">
        <v>0.25053996000000001</v>
      </c>
      <c r="I243" s="1">
        <v>169</v>
      </c>
      <c r="J243" s="1">
        <v>57</v>
      </c>
      <c r="K243" s="1">
        <v>167</v>
      </c>
      <c r="L243" s="1">
        <v>1464</v>
      </c>
      <c r="M243" s="1">
        <v>44</v>
      </c>
      <c r="N243" s="1">
        <v>340</v>
      </c>
      <c r="O243" s="1">
        <v>73</v>
      </c>
      <c r="P243" s="1">
        <v>5</v>
      </c>
      <c r="Q243" s="1">
        <v>19</v>
      </c>
      <c r="R243" s="29">
        <f t="shared" si="6"/>
        <v>0.8</v>
      </c>
      <c r="S243" s="2" t="s">
        <v>406</v>
      </c>
      <c r="T243" s="2"/>
      <c r="U243" s="1" t="s">
        <v>542</v>
      </c>
      <c r="V243" s="2"/>
      <c r="W243" s="3">
        <v>162</v>
      </c>
      <c r="X243" s="1">
        <v>0</v>
      </c>
      <c r="Y243" s="4">
        <v>0.26666667999999999</v>
      </c>
      <c r="Z243" s="3">
        <v>82</v>
      </c>
      <c r="AA243" s="3">
        <v>25</v>
      </c>
      <c r="AB243" s="3">
        <v>82</v>
      </c>
      <c r="AC243" s="3">
        <v>647</v>
      </c>
      <c r="AD243" s="3">
        <v>21</v>
      </c>
      <c r="AE243" s="3">
        <v>137</v>
      </c>
      <c r="AF243" s="3">
        <v>38</v>
      </c>
      <c r="AG243" s="3">
        <v>1</v>
      </c>
      <c r="AH243" s="3">
        <v>9</v>
      </c>
      <c r="AI243" s="29">
        <f t="shared" si="7"/>
        <v>0.78949099999999994</v>
      </c>
      <c r="AL243" s="1">
        <v>0.51</v>
      </c>
      <c r="AM243" s="1">
        <v>1.0750588000000001</v>
      </c>
      <c r="AN243" s="5">
        <v>0.6</v>
      </c>
      <c r="AO243" s="5">
        <v>0.97898200000000002</v>
      </c>
    </row>
    <row r="244" spans="1:41">
      <c r="A244" s="1" t="s">
        <v>479</v>
      </c>
      <c r="B244" s="1">
        <v>2017</v>
      </c>
      <c r="C244" s="20">
        <v>554500</v>
      </c>
      <c r="D244" s="17">
        <v>2550000</v>
      </c>
      <c r="E244" s="1">
        <v>3.113</v>
      </c>
      <c r="F244" s="1">
        <v>476</v>
      </c>
      <c r="G244" s="1">
        <v>17</v>
      </c>
      <c r="H244" s="1">
        <v>0.25553447000000001</v>
      </c>
      <c r="I244" s="1">
        <v>216</v>
      </c>
      <c r="J244" s="1">
        <v>40</v>
      </c>
      <c r="K244" s="1">
        <v>149</v>
      </c>
      <c r="L244" s="1">
        <v>1773</v>
      </c>
      <c r="M244" s="1">
        <v>162</v>
      </c>
      <c r="N244" s="1">
        <v>486</v>
      </c>
      <c r="O244" s="1">
        <v>85</v>
      </c>
      <c r="P244" s="1">
        <v>127</v>
      </c>
      <c r="Q244" s="1">
        <v>-16</v>
      </c>
      <c r="R244" s="29">
        <f t="shared" si="6"/>
        <v>1.2</v>
      </c>
      <c r="S244" s="2"/>
      <c r="T244" s="2"/>
      <c r="U244" s="2"/>
      <c r="V244" s="2"/>
      <c r="W244" s="3">
        <v>122</v>
      </c>
      <c r="X244" s="1">
        <v>17</v>
      </c>
      <c r="Y244" s="4">
        <v>0.24069478999999999</v>
      </c>
      <c r="Z244" s="3">
        <v>49</v>
      </c>
      <c r="AA244" s="3">
        <v>11</v>
      </c>
      <c r="AB244" s="3">
        <v>40</v>
      </c>
      <c r="AC244" s="3">
        <v>436</v>
      </c>
      <c r="AD244" s="3">
        <v>30</v>
      </c>
      <c r="AE244" s="3">
        <v>132</v>
      </c>
      <c r="AF244" s="3">
        <v>18</v>
      </c>
      <c r="AG244" s="3">
        <v>23</v>
      </c>
      <c r="AH244" s="3">
        <v>-1</v>
      </c>
      <c r="AI244" s="29">
        <f t="shared" si="7"/>
        <v>0.74692150000000002</v>
      </c>
      <c r="AL244" s="1">
        <v>0.71000004000000005</v>
      </c>
      <c r="AM244" s="1">
        <v>1.6915884000000001</v>
      </c>
      <c r="AN244" s="5">
        <v>0.92</v>
      </c>
      <c r="AO244" s="5">
        <v>0.57384299999999999</v>
      </c>
    </row>
    <row r="245" spans="1:41">
      <c r="A245" s="1" t="s">
        <v>86</v>
      </c>
      <c r="B245" s="1">
        <v>2014</v>
      </c>
      <c r="C245" s="20">
        <v>502000</v>
      </c>
      <c r="D245" s="17">
        <v>900000</v>
      </c>
      <c r="E245" s="1">
        <v>3.0049999999999999</v>
      </c>
      <c r="F245" s="1">
        <v>317</v>
      </c>
      <c r="G245" s="1">
        <v>33</v>
      </c>
      <c r="H245" s="1">
        <v>0.28050053000000003</v>
      </c>
      <c r="I245" s="1">
        <v>89</v>
      </c>
      <c r="J245" s="1">
        <v>8</v>
      </c>
      <c r="K245" s="1">
        <v>106</v>
      </c>
      <c r="L245" s="1">
        <v>1020</v>
      </c>
      <c r="M245" s="1">
        <v>44</v>
      </c>
      <c r="N245" s="1">
        <v>135</v>
      </c>
      <c r="O245" s="1">
        <v>58</v>
      </c>
      <c r="P245" s="1">
        <v>7</v>
      </c>
      <c r="Q245" s="1">
        <v>-29</v>
      </c>
      <c r="R245" s="29">
        <f t="shared" si="6"/>
        <v>6.2</v>
      </c>
      <c r="S245" s="2"/>
      <c r="T245" s="2"/>
      <c r="U245" s="1" t="s">
        <v>78</v>
      </c>
      <c r="V245" s="2"/>
      <c r="W245" s="3">
        <v>69</v>
      </c>
      <c r="X245" s="1">
        <v>33</v>
      </c>
      <c r="Y245" s="4">
        <v>0.25490197999999997</v>
      </c>
      <c r="Z245" s="3">
        <v>10</v>
      </c>
      <c r="AA245" s="3">
        <v>0</v>
      </c>
      <c r="AB245" s="3">
        <v>16</v>
      </c>
      <c r="AC245" s="3">
        <v>165</v>
      </c>
      <c r="AD245" s="3">
        <v>9</v>
      </c>
      <c r="AE245" s="3">
        <v>27</v>
      </c>
      <c r="AF245" s="3">
        <v>10</v>
      </c>
      <c r="AG245" s="3">
        <v>0</v>
      </c>
      <c r="AH245" s="3">
        <v>-6</v>
      </c>
      <c r="AI245" s="29">
        <f t="shared" si="7"/>
        <v>2.4304800000000002</v>
      </c>
      <c r="AL245" s="1">
        <v>6.04</v>
      </c>
      <c r="AM245" s="1">
        <v>6.40036</v>
      </c>
      <c r="AN245" s="5">
        <v>2.46</v>
      </c>
      <c r="AO245" s="5">
        <v>2.40096</v>
      </c>
    </row>
    <row r="246" spans="1:41">
      <c r="A246" s="1" t="s">
        <v>467</v>
      </c>
      <c r="B246" s="1">
        <v>2013</v>
      </c>
      <c r="C246" s="20">
        <v>512500</v>
      </c>
      <c r="D246" s="17">
        <v>1090000</v>
      </c>
      <c r="E246" s="1">
        <v>3.121</v>
      </c>
      <c r="F246" s="1">
        <v>332</v>
      </c>
      <c r="G246" s="1">
        <v>136</v>
      </c>
      <c r="H246" s="1">
        <v>0.22704837</v>
      </c>
      <c r="I246" s="1">
        <v>136</v>
      </c>
      <c r="J246" s="1">
        <v>11</v>
      </c>
      <c r="K246" s="1">
        <v>65</v>
      </c>
      <c r="L246" s="1">
        <v>1158</v>
      </c>
      <c r="M246" s="1">
        <v>120</v>
      </c>
      <c r="N246" s="1">
        <v>312</v>
      </c>
      <c r="O246" s="1">
        <v>36</v>
      </c>
      <c r="P246" s="1">
        <v>73</v>
      </c>
      <c r="Q246" s="1">
        <v>-17</v>
      </c>
      <c r="R246" s="29">
        <f t="shared" si="6"/>
        <v>-0.5</v>
      </c>
      <c r="S246" s="2"/>
      <c r="T246" s="2"/>
      <c r="U246" s="2"/>
      <c r="V246" s="2"/>
      <c r="W246" s="3">
        <v>94</v>
      </c>
      <c r="X246" s="1">
        <v>37</v>
      </c>
      <c r="Y246" s="4">
        <v>0.24675325000000001</v>
      </c>
      <c r="Z246" s="3">
        <v>32</v>
      </c>
      <c r="AA246" s="3">
        <v>3</v>
      </c>
      <c r="AB246" s="3">
        <v>21</v>
      </c>
      <c r="AC246" s="3">
        <v>265</v>
      </c>
      <c r="AD246" s="3">
        <v>29</v>
      </c>
      <c r="AE246" s="3">
        <v>73</v>
      </c>
      <c r="AF246" s="3">
        <v>8</v>
      </c>
      <c r="AG246" s="3">
        <v>22</v>
      </c>
      <c r="AH246" s="3">
        <v>2</v>
      </c>
      <c r="AI246" s="29">
        <f t="shared" si="7"/>
        <v>1.1335364999999999</v>
      </c>
      <c r="AL246" s="1">
        <v>-0.13000004000000001</v>
      </c>
      <c r="AM246" s="1">
        <v>-0.85986799999999997</v>
      </c>
      <c r="AN246" s="5">
        <v>1.29</v>
      </c>
      <c r="AO246" s="5">
        <v>0.97707299999999997</v>
      </c>
    </row>
    <row r="247" spans="1:41">
      <c r="A247" s="1" t="s">
        <v>288</v>
      </c>
      <c r="B247" s="1">
        <v>2015</v>
      </c>
      <c r="C247" s="20">
        <v>538000</v>
      </c>
      <c r="D247" s="17">
        <v>2075000</v>
      </c>
      <c r="E247" s="1">
        <v>3.0950000000000002</v>
      </c>
      <c r="F247" s="1">
        <v>410</v>
      </c>
      <c r="G247" s="1">
        <v>34</v>
      </c>
      <c r="H247" s="1">
        <v>0.25714287000000002</v>
      </c>
      <c r="I247" s="1">
        <v>130</v>
      </c>
      <c r="J247" s="1">
        <v>24</v>
      </c>
      <c r="K247" s="1">
        <v>121</v>
      </c>
      <c r="L247" s="1">
        <v>1418</v>
      </c>
      <c r="M247" s="1">
        <v>88</v>
      </c>
      <c r="N247" s="1">
        <v>238</v>
      </c>
      <c r="O247" s="1">
        <v>75</v>
      </c>
      <c r="P247" s="1">
        <v>10</v>
      </c>
      <c r="Q247" s="1">
        <v>0</v>
      </c>
      <c r="R247" s="29">
        <f t="shared" si="6"/>
        <v>5.0999999999999996</v>
      </c>
      <c r="S247" s="2" t="s">
        <v>289</v>
      </c>
      <c r="T247" s="1" t="s">
        <v>290</v>
      </c>
      <c r="U247" s="2"/>
      <c r="V247" s="2"/>
      <c r="W247" s="3">
        <v>116</v>
      </c>
      <c r="X247" s="1">
        <v>34</v>
      </c>
      <c r="Y247" s="4">
        <v>0.24365481999999999</v>
      </c>
      <c r="Z247" s="3">
        <v>34</v>
      </c>
      <c r="AA247" s="3">
        <v>3</v>
      </c>
      <c r="AB247" s="3">
        <v>34</v>
      </c>
      <c r="AC247" s="3">
        <v>430</v>
      </c>
      <c r="AD247" s="3">
        <v>27</v>
      </c>
      <c r="AE247" s="3">
        <v>73</v>
      </c>
      <c r="AF247" s="3">
        <v>21</v>
      </c>
      <c r="AG247" s="3">
        <v>3</v>
      </c>
      <c r="AH247" s="3">
        <v>1</v>
      </c>
      <c r="AI247" s="29">
        <f t="shared" si="7"/>
        <v>1.0715984999999999</v>
      </c>
      <c r="AL247" s="1">
        <v>6.03</v>
      </c>
      <c r="AM247" s="1">
        <v>4.1938787</v>
      </c>
      <c r="AN247" s="5">
        <v>1.63</v>
      </c>
      <c r="AO247" s="5">
        <v>0.51319700000000001</v>
      </c>
    </row>
    <row r="248" spans="1:41">
      <c r="A248" s="16" t="s">
        <v>683</v>
      </c>
      <c r="B248" s="1">
        <v>2019</v>
      </c>
      <c r="C248" s="20">
        <v>4183333</v>
      </c>
      <c r="D248" s="17">
        <v>4158333</v>
      </c>
      <c r="E248" s="1">
        <v>3.024</v>
      </c>
      <c r="F248" s="1">
        <v>441</v>
      </c>
      <c r="G248" s="1">
        <v>0</v>
      </c>
      <c r="H248" s="1">
        <v>0.28061829999999999</v>
      </c>
      <c r="I248" s="1">
        <v>232</v>
      </c>
      <c r="J248" s="1">
        <v>45</v>
      </c>
      <c r="K248" s="1">
        <v>226</v>
      </c>
      <c r="L248" s="1">
        <v>1871</v>
      </c>
      <c r="M248" s="1">
        <v>147</v>
      </c>
      <c r="N248" s="1">
        <v>305</v>
      </c>
      <c r="O248" s="1">
        <v>104</v>
      </c>
      <c r="P248" s="1">
        <v>29</v>
      </c>
      <c r="Q248" s="1">
        <v>-31</v>
      </c>
      <c r="R248" s="29">
        <f t="shared" si="6"/>
        <v>2.1</v>
      </c>
      <c r="S248" s="2" t="s">
        <v>684</v>
      </c>
      <c r="T248" s="2"/>
      <c r="U248" s="2"/>
      <c r="V248" s="2"/>
      <c r="W248" s="3">
        <v>153</v>
      </c>
      <c r="X248" s="1">
        <v>0</v>
      </c>
      <c r="Y248" s="4">
        <v>0.29477019999999998</v>
      </c>
      <c r="Z248" s="3">
        <v>107</v>
      </c>
      <c r="AA248" s="3">
        <v>22</v>
      </c>
      <c r="AB248" s="3">
        <v>79</v>
      </c>
      <c r="AC248" s="3">
        <v>704</v>
      </c>
      <c r="AD248" s="3">
        <v>60</v>
      </c>
      <c r="AE248" s="3">
        <v>116</v>
      </c>
      <c r="AF248" s="3">
        <v>40</v>
      </c>
      <c r="AG248" s="3">
        <v>4</v>
      </c>
      <c r="AH248" s="3">
        <v>-7</v>
      </c>
      <c r="AI248" s="29">
        <f t="shared" si="7"/>
        <v>1.0044550000000001</v>
      </c>
      <c r="AL248" s="1">
        <v>2.52</v>
      </c>
      <c r="AM248" s="1">
        <v>1.5898931000000001</v>
      </c>
      <c r="AN248" s="5">
        <v>0.99</v>
      </c>
      <c r="AO248" s="5">
        <v>1.01891</v>
      </c>
    </row>
    <row r="249" spans="1:41">
      <c r="A249" s="16" t="s">
        <v>746</v>
      </c>
      <c r="B249" s="1">
        <v>2017</v>
      </c>
      <c r="C249" s="20">
        <v>3795504</v>
      </c>
      <c r="D249" s="17">
        <v>4827324</v>
      </c>
      <c r="E249" s="1">
        <v>2.1429999999999998</v>
      </c>
      <c r="F249" s="1">
        <v>246</v>
      </c>
      <c r="G249" s="1">
        <v>149</v>
      </c>
      <c r="H249" s="1">
        <v>0.24390244</v>
      </c>
      <c r="I249" s="1">
        <v>94</v>
      </c>
      <c r="J249" s="1">
        <v>29</v>
      </c>
      <c r="K249" s="1">
        <v>104</v>
      </c>
      <c r="L249" s="1">
        <v>875</v>
      </c>
      <c r="M249" s="1">
        <v>81</v>
      </c>
      <c r="N249" s="1">
        <v>247</v>
      </c>
      <c r="O249" s="1">
        <v>40</v>
      </c>
      <c r="P249" s="1">
        <v>4</v>
      </c>
      <c r="Q249" s="1">
        <v>-15</v>
      </c>
      <c r="R249" s="29">
        <f t="shared" si="6"/>
        <v>6.2</v>
      </c>
      <c r="S249" s="2"/>
      <c r="T249" s="2"/>
      <c r="U249" s="2"/>
      <c r="V249" s="2"/>
      <c r="W249" s="3">
        <v>35</v>
      </c>
      <c r="X249" s="1">
        <v>34</v>
      </c>
      <c r="Y249" s="4">
        <v>0.14432988999999999</v>
      </c>
      <c r="Z249" s="3">
        <v>7</v>
      </c>
      <c r="AA249" s="3">
        <v>2</v>
      </c>
      <c r="AB249" s="3">
        <v>6</v>
      </c>
      <c r="AC249" s="3">
        <v>110</v>
      </c>
      <c r="AD249" s="3">
        <v>12</v>
      </c>
      <c r="AE249" s="3">
        <v>36</v>
      </c>
      <c r="AF249" s="3">
        <v>5</v>
      </c>
      <c r="AG249" s="3">
        <v>0</v>
      </c>
      <c r="AH249" s="3">
        <v>-3</v>
      </c>
      <c r="AI249" s="29">
        <f t="shared" si="7"/>
        <v>3.462345</v>
      </c>
      <c r="AL249" s="1">
        <v>5.9100003000000001</v>
      </c>
      <c r="AM249" s="1">
        <v>6.5731630000000001</v>
      </c>
      <c r="AN249" s="5">
        <v>3.47</v>
      </c>
      <c r="AO249" s="5">
        <v>3.4546899999999998</v>
      </c>
    </row>
    <row r="250" spans="1:41">
      <c r="A250" s="34" t="s">
        <v>800</v>
      </c>
      <c r="B250" s="11">
        <v>2016</v>
      </c>
      <c r="C250" s="21">
        <v>13333333</v>
      </c>
      <c r="D250" s="18">
        <v>10825000</v>
      </c>
      <c r="E250" s="11">
        <v>3</v>
      </c>
      <c r="F250" s="11">
        <v>458</v>
      </c>
      <c r="G250" s="11">
        <v>15</v>
      </c>
      <c r="H250" s="11">
        <v>0.29949805000000002</v>
      </c>
      <c r="I250" s="11">
        <v>235</v>
      </c>
      <c r="J250" s="11">
        <v>91</v>
      </c>
      <c r="K250" s="11">
        <v>308</v>
      </c>
      <c r="L250" s="11">
        <v>1985</v>
      </c>
      <c r="M250" s="11">
        <v>137</v>
      </c>
      <c r="N250" s="11">
        <v>396</v>
      </c>
      <c r="O250" s="11">
        <v>101</v>
      </c>
      <c r="P250" s="11">
        <v>3</v>
      </c>
      <c r="Q250" s="11">
        <v>-14</v>
      </c>
      <c r="R250" s="29">
        <f t="shared" si="6"/>
        <v>7.4</v>
      </c>
      <c r="S250" s="12"/>
      <c r="T250" s="11" t="s">
        <v>801</v>
      </c>
      <c r="U250" s="11" t="s">
        <v>802</v>
      </c>
      <c r="V250" s="12"/>
      <c r="W250" s="13">
        <v>159</v>
      </c>
      <c r="X250" s="11">
        <v>0</v>
      </c>
      <c r="Y250" s="14">
        <v>0.29326922</v>
      </c>
      <c r="Z250" s="13">
        <v>67</v>
      </c>
      <c r="AA250" s="13">
        <v>25</v>
      </c>
      <c r="AB250" s="13">
        <v>100</v>
      </c>
      <c r="AC250" s="13">
        <v>695</v>
      </c>
      <c r="AD250" s="13">
        <v>47</v>
      </c>
      <c r="AE250" s="13">
        <v>125</v>
      </c>
      <c r="AF250" s="13">
        <v>32</v>
      </c>
      <c r="AG250" s="13">
        <v>0</v>
      </c>
      <c r="AH250" s="13">
        <v>-1</v>
      </c>
      <c r="AI250" s="29">
        <f t="shared" si="7"/>
        <v>2.9978199999999999</v>
      </c>
      <c r="AL250" s="1">
        <v>7.43</v>
      </c>
      <c r="AM250" s="1">
        <v>7.432671</v>
      </c>
      <c r="AN250" s="5">
        <v>3.11</v>
      </c>
      <c r="AO250" s="5">
        <v>2.88564</v>
      </c>
    </row>
    <row r="251" spans="1:41">
      <c r="A251" s="16" t="s">
        <v>240</v>
      </c>
      <c r="B251" s="1">
        <v>2014</v>
      </c>
      <c r="C251" s="20">
        <v>1495000</v>
      </c>
      <c r="D251" s="17">
        <v>2777800</v>
      </c>
      <c r="E251" s="1">
        <v>3.0720000000000001</v>
      </c>
      <c r="F251" s="1">
        <v>514</v>
      </c>
      <c r="G251" s="1">
        <v>0</v>
      </c>
      <c r="H251" s="1">
        <v>0.30244840000000001</v>
      </c>
      <c r="I251" s="1">
        <v>255</v>
      </c>
      <c r="J251" s="1">
        <v>21</v>
      </c>
      <c r="K251" s="1">
        <v>160</v>
      </c>
      <c r="L251" s="1">
        <v>2243</v>
      </c>
      <c r="M251" s="1">
        <v>113</v>
      </c>
      <c r="N251" s="1">
        <v>241</v>
      </c>
      <c r="O251" s="1">
        <v>122</v>
      </c>
      <c r="P251" s="1">
        <v>131</v>
      </c>
      <c r="Q251" s="1">
        <v>-30</v>
      </c>
      <c r="R251" s="29">
        <f t="shared" si="6"/>
        <v>-1</v>
      </c>
      <c r="S251" s="2" t="s">
        <v>241</v>
      </c>
      <c r="T251" s="2"/>
      <c r="U251" s="1" t="s">
        <v>104</v>
      </c>
      <c r="V251" s="2"/>
      <c r="W251" s="3">
        <v>158</v>
      </c>
      <c r="X251" s="1">
        <v>0</v>
      </c>
      <c r="Y251" s="4">
        <v>0.34090910000000002</v>
      </c>
      <c r="Z251" s="3">
        <v>85</v>
      </c>
      <c r="AA251" s="3">
        <v>7</v>
      </c>
      <c r="AB251" s="3">
        <v>59</v>
      </c>
      <c r="AC251" s="3">
        <v>707</v>
      </c>
      <c r="AD251" s="3">
        <v>36</v>
      </c>
      <c r="AE251" s="3">
        <v>53</v>
      </c>
      <c r="AF251" s="3">
        <v>47</v>
      </c>
      <c r="AG251" s="3">
        <v>56</v>
      </c>
      <c r="AH251" s="3">
        <v>-12</v>
      </c>
      <c r="AI251" s="29">
        <f t="shared" si="7"/>
        <v>-1.1202177999999998</v>
      </c>
      <c r="AL251" s="1">
        <v>-1.71</v>
      </c>
      <c r="AM251" s="1">
        <v>-0.37296867</v>
      </c>
      <c r="AN251" s="5">
        <v>-1.17</v>
      </c>
      <c r="AO251" s="5">
        <v>-1.0704355999999999</v>
      </c>
    </row>
    <row r="252" spans="1:41">
      <c r="A252" s="1" t="s">
        <v>495</v>
      </c>
      <c r="B252" s="1">
        <v>2015</v>
      </c>
      <c r="C252" s="20">
        <v>1443750</v>
      </c>
      <c r="D252" s="17">
        <v>2125000</v>
      </c>
      <c r="E252" s="1">
        <v>3.036</v>
      </c>
      <c r="F252" s="1">
        <v>264</v>
      </c>
      <c r="G252" s="1">
        <v>183</v>
      </c>
      <c r="H252" s="1">
        <v>0.28690474999999999</v>
      </c>
      <c r="I252" s="1">
        <v>91</v>
      </c>
      <c r="J252" s="1">
        <v>6</v>
      </c>
      <c r="K252" s="1">
        <v>54</v>
      </c>
      <c r="L252" s="1">
        <v>919</v>
      </c>
      <c r="M252" s="1">
        <v>44</v>
      </c>
      <c r="N252" s="1">
        <v>122</v>
      </c>
      <c r="O252" s="1">
        <v>35</v>
      </c>
      <c r="P252" s="1">
        <v>17</v>
      </c>
      <c r="Q252" s="1">
        <v>5</v>
      </c>
      <c r="R252" s="29">
        <f t="shared" si="6"/>
        <v>9.1</v>
      </c>
      <c r="S252" s="2" t="s">
        <v>496</v>
      </c>
      <c r="T252" s="2"/>
      <c r="U252" s="1" t="s">
        <v>497</v>
      </c>
      <c r="V252" s="2"/>
      <c r="W252" s="3">
        <v>120</v>
      </c>
      <c r="X252" s="1">
        <v>0</v>
      </c>
      <c r="Y252" s="4">
        <v>0.30048078</v>
      </c>
      <c r="Z252" s="3">
        <v>44</v>
      </c>
      <c r="AA252" s="3">
        <v>2</v>
      </c>
      <c r="AB252" s="3">
        <v>23</v>
      </c>
      <c r="AC252" s="3">
        <v>454</v>
      </c>
      <c r="AD252" s="3">
        <v>25</v>
      </c>
      <c r="AE252" s="3">
        <v>44</v>
      </c>
      <c r="AF252" s="3">
        <v>17</v>
      </c>
      <c r="AG252" s="3">
        <v>11</v>
      </c>
      <c r="AH252" s="3">
        <v>-5</v>
      </c>
      <c r="AI252" s="29">
        <f t="shared" si="7"/>
        <v>2.219185</v>
      </c>
      <c r="AL252" s="1">
        <v>8.2200000000000006</v>
      </c>
      <c r="AM252" s="1">
        <v>9.9480599999999999</v>
      </c>
      <c r="AN252" s="5">
        <v>2.0499999999999998</v>
      </c>
      <c r="AO252" s="5">
        <v>2.3883700000000001</v>
      </c>
    </row>
    <row r="253" spans="1:41">
      <c r="A253" s="1" t="s">
        <v>161</v>
      </c>
      <c r="B253" s="1">
        <v>2013</v>
      </c>
      <c r="C253" s="20">
        <v>496500</v>
      </c>
      <c r="D253" s="17">
        <v>950000</v>
      </c>
      <c r="E253" s="1">
        <v>2.1379999999999999</v>
      </c>
      <c r="F253" s="1">
        <v>191</v>
      </c>
      <c r="G253" s="1">
        <v>125</v>
      </c>
      <c r="H253" s="1">
        <v>0.22828282</v>
      </c>
      <c r="I253" s="1">
        <v>56</v>
      </c>
      <c r="J253" s="1">
        <v>9</v>
      </c>
      <c r="K253" s="1">
        <v>52</v>
      </c>
      <c r="L253" s="1">
        <v>564</v>
      </c>
      <c r="M253" s="1">
        <v>58</v>
      </c>
      <c r="N253" s="1">
        <v>124</v>
      </c>
      <c r="O253" s="1">
        <v>26</v>
      </c>
      <c r="P253" s="1">
        <v>0</v>
      </c>
      <c r="Q253" s="1">
        <v>0</v>
      </c>
      <c r="R253" s="29">
        <f t="shared" si="6"/>
        <v>3.6</v>
      </c>
      <c r="S253" s="2"/>
      <c r="T253" s="2"/>
      <c r="U253" s="2"/>
      <c r="V253" s="2"/>
      <c r="W253" s="3">
        <v>100</v>
      </c>
      <c r="X253" s="1">
        <v>0</v>
      </c>
      <c r="Y253" s="4">
        <v>0.24909746999999999</v>
      </c>
      <c r="Z253" s="3">
        <v>38</v>
      </c>
      <c r="AA253" s="3">
        <v>7</v>
      </c>
      <c r="AB253" s="3">
        <v>32</v>
      </c>
      <c r="AC253" s="3">
        <v>311</v>
      </c>
      <c r="AD253" s="3">
        <v>30</v>
      </c>
      <c r="AE253" s="3">
        <v>65</v>
      </c>
      <c r="AF253" s="3">
        <v>15</v>
      </c>
      <c r="AG253" s="3">
        <v>0</v>
      </c>
      <c r="AH253" s="3">
        <v>-2</v>
      </c>
      <c r="AI253" s="29">
        <f t="shared" si="7"/>
        <v>0.364122</v>
      </c>
      <c r="AL253" s="1">
        <v>3.19</v>
      </c>
      <c r="AM253" s="1">
        <v>4.1064340000000001</v>
      </c>
      <c r="AN253" s="5">
        <v>0.52</v>
      </c>
      <c r="AO253" s="5">
        <v>0.20824400000000001</v>
      </c>
    </row>
    <row r="254" spans="1:41">
      <c r="A254" s="16" t="s">
        <v>355</v>
      </c>
      <c r="B254" s="1">
        <v>2019</v>
      </c>
      <c r="C254" s="20">
        <v>1125000</v>
      </c>
      <c r="D254" s="17">
        <v>2425000</v>
      </c>
      <c r="E254" s="1">
        <v>3.0270000000000001</v>
      </c>
      <c r="F254" s="1">
        <v>398</v>
      </c>
      <c r="G254" s="1">
        <v>42</v>
      </c>
      <c r="H254" s="1">
        <v>0.29757786000000003</v>
      </c>
      <c r="I254" s="1">
        <v>160</v>
      </c>
      <c r="J254" s="1">
        <v>41</v>
      </c>
      <c r="K254" s="1">
        <v>172</v>
      </c>
      <c r="L254" s="1">
        <v>1288</v>
      </c>
      <c r="M254" s="1">
        <v>118</v>
      </c>
      <c r="N254" s="1">
        <v>247</v>
      </c>
      <c r="O254" s="1">
        <v>57</v>
      </c>
      <c r="P254" s="1">
        <v>7</v>
      </c>
      <c r="Q254" s="1">
        <v>-27</v>
      </c>
      <c r="R254" s="29">
        <f t="shared" si="6"/>
        <v>3.7</v>
      </c>
      <c r="S254" s="2"/>
      <c r="T254" s="2"/>
      <c r="U254" s="2"/>
      <c r="V254" s="2"/>
      <c r="W254" s="3">
        <v>128</v>
      </c>
      <c r="X254" s="1">
        <v>20</v>
      </c>
      <c r="Y254" s="4">
        <v>0.26946107000000002</v>
      </c>
      <c r="Z254" s="3">
        <v>45</v>
      </c>
      <c r="AA254" s="3">
        <v>10</v>
      </c>
      <c r="AB254" s="3">
        <v>42</v>
      </c>
      <c r="AC254" s="3">
        <v>373</v>
      </c>
      <c r="AD254" s="3">
        <v>35</v>
      </c>
      <c r="AE254" s="3">
        <v>82</v>
      </c>
      <c r="AF254" s="3">
        <v>13</v>
      </c>
      <c r="AG254" s="3">
        <v>3</v>
      </c>
      <c r="AH254" s="3">
        <v>-10</v>
      </c>
      <c r="AI254" s="29">
        <f t="shared" si="7"/>
        <v>2.4337</v>
      </c>
      <c r="AL254" s="1">
        <v>3.29</v>
      </c>
      <c r="AM254" s="1">
        <v>4.1005897999999998</v>
      </c>
      <c r="AN254" s="5">
        <v>2.46</v>
      </c>
      <c r="AO254" s="5">
        <v>2.4074</v>
      </c>
    </row>
    <row r="255" spans="1:41">
      <c r="A255" s="1" t="s">
        <v>705</v>
      </c>
      <c r="B255" s="1">
        <v>2018</v>
      </c>
      <c r="C255" s="20">
        <v>570000</v>
      </c>
      <c r="D255" s="17">
        <v>2775000</v>
      </c>
      <c r="E255" s="1">
        <v>2.141</v>
      </c>
      <c r="F255" s="1">
        <v>379</v>
      </c>
      <c r="G255" s="1">
        <v>0</v>
      </c>
      <c r="H255" s="1">
        <v>0.2821997</v>
      </c>
      <c r="I255" s="1">
        <v>163</v>
      </c>
      <c r="J255" s="1">
        <v>22</v>
      </c>
      <c r="K255" s="1">
        <v>121</v>
      </c>
      <c r="L255" s="1">
        <v>1482</v>
      </c>
      <c r="M255" s="1">
        <v>58</v>
      </c>
      <c r="N255" s="1">
        <v>180</v>
      </c>
      <c r="O255" s="1">
        <v>49</v>
      </c>
      <c r="P255" s="1">
        <v>70</v>
      </c>
      <c r="Q255" s="1">
        <v>-10</v>
      </c>
      <c r="R255" s="29">
        <f t="shared" si="6"/>
        <v>3.9</v>
      </c>
      <c r="S255" s="2"/>
      <c r="T255" s="1" t="s">
        <v>353</v>
      </c>
      <c r="U255" s="2"/>
      <c r="V255" s="2"/>
      <c r="W255" s="3">
        <v>157</v>
      </c>
      <c r="X255" s="1">
        <v>0</v>
      </c>
      <c r="Y255" s="4">
        <v>0.28797469999999997</v>
      </c>
      <c r="Z255" s="3">
        <v>85</v>
      </c>
      <c r="AA255" s="3">
        <v>14</v>
      </c>
      <c r="AB255" s="3">
        <v>58</v>
      </c>
      <c r="AC255" s="3">
        <v>683</v>
      </c>
      <c r="AD255" s="3">
        <v>29</v>
      </c>
      <c r="AE255" s="3">
        <v>75</v>
      </c>
      <c r="AF255" s="3">
        <v>31</v>
      </c>
      <c r="AG255" s="3">
        <v>23</v>
      </c>
      <c r="AH255" s="3">
        <v>-1</v>
      </c>
      <c r="AI255" s="29">
        <f t="shared" si="7"/>
        <v>3.4191500000000001</v>
      </c>
      <c r="AL255" s="1">
        <v>3.3</v>
      </c>
      <c r="AM255" s="1">
        <v>4.4045690000000004</v>
      </c>
      <c r="AN255" s="5">
        <v>3</v>
      </c>
      <c r="AO255" s="5">
        <v>3.8382999999999998</v>
      </c>
    </row>
    <row r="256" spans="1:41">
      <c r="A256" s="16" t="s">
        <v>701</v>
      </c>
      <c r="B256" s="1">
        <v>2017</v>
      </c>
      <c r="C256" s="20">
        <v>1671400</v>
      </c>
      <c r="D256" s="17">
        <v>3528600</v>
      </c>
      <c r="E256" s="1">
        <v>3.0739999999999998</v>
      </c>
      <c r="F256" s="1">
        <v>484</v>
      </c>
      <c r="G256" s="1">
        <v>0</v>
      </c>
      <c r="H256" s="1">
        <v>0.28996499999999997</v>
      </c>
      <c r="I256" s="1">
        <v>273</v>
      </c>
      <c r="J256" s="1">
        <v>48</v>
      </c>
      <c r="K256" s="1">
        <v>203</v>
      </c>
      <c r="L256" s="1">
        <v>1898</v>
      </c>
      <c r="M256" s="1">
        <v>143</v>
      </c>
      <c r="N256" s="1">
        <v>207</v>
      </c>
      <c r="O256" s="1">
        <v>126</v>
      </c>
      <c r="P256" s="1">
        <v>59</v>
      </c>
      <c r="Q256" s="1">
        <v>21</v>
      </c>
      <c r="R256" s="29">
        <f t="shared" si="6"/>
        <v>5.6</v>
      </c>
      <c r="S256" s="2" t="s">
        <v>702</v>
      </c>
      <c r="T256" s="1" t="s">
        <v>703</v>
      </c>
      <c r="U256" s="2"/>
      <c r="V256" s="2"/>
      <c r="W256" s="3">
        <v>152</v>
      </c>
      <c r="X256" s="1">
        <v>0</v>
      </c>
      <c r="Y256" s="4">
        <v>0.31794873000000001</v>
      </c>
      <c r="Z256" s="3">
        <v>107</v>
      </c>
      <c r="AA256" s="3">
        <v>29</v>
      </c>
      <c r="AB256" s="3">
        <v>83</v>
      </c>
      <c r="AC256" s="3">
        <v>645</v>
      </c>
      <c r="AD256" s="3">
        <v>52</v>
      </c>
      <c r="AE256" s="3">
        <v>69</v>
      </c>
      <c r="AF256" s="3">
        <v>56</v>
      </c>
      <c r="AG256" s="3">
        <v>17</v>
      </c>
      <c r="AH256" s="3">
        <v>7</v>
      </c>
      <c r="AI256" s="29">
        <f t="shared" si="7"/>
        <v>1.368455</v>
      </c>
      <c r="AL256" s="1">
        <v>6.01</v>
      </c>
      <c r="AM256" s="1">
        <v>5.1849449999999999</v>
      </c>
      <c r="AN256" s="5">
        <v>1.62</v>
      </c>
      <c r="AO256" s="5">
        <v>1.1169100000000001</v>
      </c>
    </row>
    <row r="257" spans="1:41">
      <c r="A257" s="16" t="s">
        <v>66</v>
      </c>
      <c r="B257" s="1">
        <v>2013</v>
      </c>
      <c r="C257" s="20">
        <v>965884</v>
      </c>
      <c r="D257" s="17">
        <v>2974519</v>
      </c>
      <c r="E257" s="1">
        <v>3.081</v>
      </c>
      <c r="F257" s="1">
        <v>402</v>
      </c>
      <c r="G257" s="1">
        <v>89</v>
      </c>
      <c r="H257" s="1">
        <v>0.27391305999999999</v>
      </c>
      <c r="I257" s="1">
        <v>192</v>
      </c>
      <c r="J257" s="1">
        <v>17</v>
      </c>
      <c r="K257" s="1">
        <v>105</v>
      </c>
      <c r="L257" s="1">
        <v>1538</v>
      </c>
      <c r="M257" s="1">
        <v>120</v>
      </c>
      <c r="N257" s="1">
        <v>221</v>
      </c>
      <c r="O257" s="1">
        <v>76</v>
      </c>
      <c r="P257" s="1">
        <v>46</v>
      </c>
      <c r="Q257" s="1">
        <v>-1</v>
      </c>
      <c r="R257" s="29">
        <f t="shared" si="6"/>
        <v>13.6</v>
      </c>
      <c r="S257" s="2"/>
      <c r="T257" s="2"/>
      <c r="U257" s="2"/>
      <c r="V257" s="1" t="s">
        <v>67</v>
      </c>
      <c r="W257" s="3">
        <v>106</v>
      </c>
      <c r="X257" s="1">
        <v>39</v>
      </c>
      <c r="Y257" s="4">
        <v>0.28246754000000002</v>
      </c>
      <c r="Z257" s="3">
        <v>35</v>
      </c>
      <c r="AA257" s="3">
        <v>6</v>
      </c>
      <c r="AB257" s="3">
        <v>33</v>
      </c>
      <c r="AC257" s="3">
        <v>341</v>
      </c>
      <c r="AD257" s="3">
        <v>23</v>
      </c>
      <c r="AE257" s="3">
        <v>45</v>
      </c>
      <c r="AF257" s="3">
        <v>17</v>
      </c>
      <c r="AG257" s="3">
        <v>3</v>
      </c>
      <c r="AH257" s="3">
        <v>-1</v>
      </c>
      <c r="AI257" s="29">
        <f t="shared" si="7"/>
        <v>4.7643750000000002</v>
      </c>
      <c r="AL257" s="1">
        <v>16.07</v>
      </c>
      <c r="AM257" s="1">
        <v>11.11566</v>
      </c>
      <c r="AN257" s="5">
        <v>5.48</v>
      </c>
      <c r="AO257" s="5">
        <v>4.0487500000000001</v>
      </c>
    </row>
    <row r="258" spans="1:41">
      <c r="A258" s="1" t="s">
        <v>681</v>
      </c>
      <c r="B258" s="1">
        <v>2019</v>
      </c>
      <c r="C258" s="20">
        <v>597000</v>
      </c>
      <c r="D258" s="17">
        <v>4800000</v>
      </c>
      <c r="E258" s="1">
        <v>3.0529999999999999</v>
      </c>
      <c r="F258" s="1">
        <v>495</v>
      </c>
      <c r="G258" s="1">
        <v>11</v>
      </c>
      <c r="H258" s="1">
        <v>0.26510262000000001</v>
      </c>
      <c r="I258" s="1">
        <v>261</v>
      </c>
      <c r="J258" s="1">
        <v>78</v>
      </c>
      <c r="K258" s="1">
        <v>287</v>
      </c>
      <c r="L258" s="1">
        <v>1968</v>
      </c>
      <c r="M258" s="1">
        <v>238</v>
      </c>
      <c r="N258" s="1">
        <v>358</v>
      </c>
      <c r="O258" s="1">
        <v>102</v>
      </c>
      <c r="P258" s="1">
        <v>4</v>
      </c>
      <c r="Q258" s="1">
        <v>-36</v>
      </c>
      <c r="R258" s="29">
        <f t="shared" ref="R258:R321" si="8">ROUND(AVERAGE(AL258,AM258),1)</f>
        <v>5.0999999999999996</v>
      </c>
      <c r="S258" s="2" t="s">
        <v>104</v>
      </c>
      <c r="T258" s="2"/>
      <c r="U258" s="1" t="s">
        <v>682</v>
      </c>
      <c r="V258" s="2"/>
      <c r="W258" s="3">
        <v>143</v>
      </c>
      <c r="X258" s="1">
        <v>0</v>
      </c>
      <c r="Y258" s="4">
        <v>0.27703986000000003</v>
      </c>
      <c r="Z258" s="3">
        <v>94</v>
      </c>
      <c r="AA258" s="3">
        <v>37</v>
      </c>
      <c r="AB258" s="3">
        <v>116</v>
      </c>
      <c r="AC258" s="3">
        <v>613</v>
      </c>
      <c r="AD258" s="3">
        <v>74</v>
      </c>
      <c r="AE258" s="3">
        <v>118</v>
      </c>
      <c r="AF258" s="3">
        <v>37</v>
      </c>
      <c r="AG258" s="3">
        <v>0</v>
      </c>
      <c r="AH258" s="3">
        <v>-8</v>
      </c>
      <c r="AI258" s="29">
        <f t="shared" ref="AI258:AI321" si="9">AVERAGE(AN258,AO258)</f>
        <v>2.8300350000000001</v>
      </c>
      <c r="AL258" s="1">
        <v>6.36</v>
      </c>
      <c r="AM258" s="1">
        <v>3.9391919999999998</v>
      </c>
      <c r="AN258" s="5">
        <v>3.39</v>
      </c>
      <c r="AO258" s="5">
        <v>2.27007</v>
      </c>
    </row>
    <row r="259" spans="1:41">
      <c r="A259" s="1" t="s">
        <v>206</v>
      </c>
      <c r="B259" s="1">
        <v>2014</v>
      </c>
      <c r="C259" s="20">
        <v>500000</v>
      </c>
      <c r="D259" s="17">
        <v>4300000</v>
      </c>
      <c r="E259" s="1">
        <v>2.1579999999999999</v>
      </c>
      <c r="F259" s="1">
        <v>405</v>
      </c>
      <c r="G259" s="1">
        <v>0</v>
      </c>
      <c r="H259" s="1">
        <v>0.26791694999999999</v>
      </c>
      <c r="I259" s="1">
        <v>217</v>
      </c>
      <c r="J259" s="1">
        <v>63</v>
      </c>
      <c r="K259" s="1">
        <v>228</v>
      </c>
      <c r="L259" s="1">
        <v>1691</v>
      </c>
      <c r="M259" s="1">
        <v>168</v>
      </c>
      <c r="N259" s="1">
        <v>313</v>
      </c>
      <c r="O259" s="1">
        <v>85</v>
      </c>
      <c r="P259" s="1">
        <v>17</v>
      </c>
      <c r="Q259" s="1">
        <v>23</v>
      </c>
      <c r="R259" s="29">
        <f t="shared" si="8"/>
        <v>-0.5</v>
      </c>
      <c r="S259" s="2" t="s">
        <v>207</v>
      </c>
      <c r="T259" s="1" t="s">
        <v>208</v>
      </c>
      <c r="U259" s="2"/>
      <c r="V259" s="2"/>
      <c r="W259" s="3">
        <v>158</v>
      </c>
      <c r="X259" s="1">
        <v>0</v>
      </c>
      <c r="Y259" s="4">
        <v>0.25493421999999999</v>
      </c>
      <c r="Z259" s="3">
        <v>93</v>
      </c>
      <c r="AA259" s="3">
        <v>29</v>
      </c>
      <c r="AB259" s="3">
        <v>98</v>
      </c>
      <c r="AC259" s="3">
        <v>695</v>
      </c>
      <c r="AD259" s="3">
        <v>76</v>
      </c>
      <c r="AE259" s="3">
        <v>130</v>
      </c>
      <c r="AF259" s="3">
        <v>31</v>
      </c>
      <c r="AG259" s="3">
        <v>8</v>
      </c>
      <c r="AH259" s="3">
        <v>15</v>
      </c>
      <c r="AI259" s="29">
        <f t="shared" si="9"/>
        <v>3.5355899999999996E-2</v>
      </c>
      <c r="AL259" s="1">
        <v>0.43</v>
      </c>
      <c r="AM259" s="1">
        <v>-1.4373994999999999</v>
      </c>
      <c r="AN259" s="5">
        <v>0.3</v>
      </c>
      <c r="AO259" s="5">
        <v>-0.2292882</v>
      </c>
    </row>
    <row r="260" spans="1:41">
      <c r="A260" s="1" t="s">
        <v>362</v>
      </c>
      <c r="B260" s="1">
        <v>2014</v>
      </c>
      <c r="C260" s="20">
        <v>523000</v>
      </c>
      <c r="D260" s="17">
        <v>2800000</v>
      </c>
      <c r="E260" s="1">
        <v>3.0329999999999999</v>
      </c>
      <c r="F260" s="1">
        <v>372</v>
      </c>
      <c r="G260" s="1">
        <v>0</v>
      </c>
      <c r="H260" s="1">
        <v>0.2823194</v>
      </c>
      <c r="I260" s="1">
        <v>142</v>
      </c>
      <c r="J260" s="1">
        <v>20</v>
      </c>
      <c r="K260" s="1">
        <v>98</v>
      </c>
      <c r="L260" s="1">
        <v>1125</v>
      </c>
      <c r="M260" s="1">
        <v>37</v>
      </c>
      <c r="N260" s="1">
        <v>152</v>
      </c>
      <c r="O260" s="1">
        <v>61</v>
      </c>
      <c r="P260" s="1">
        <v>31</v>
      </c>
      <c r="Q260" s="1">
        <v>19</v>
      </c>
      <c r="R260" s="29">
        <f t="shared" si="8"/>
        <v>4.2</v>
      </c>
      <c r="S260" s="2" t="s">
        <v>363</v>
      </c>
      <c r="T260" s="2"/>
      <c r="U260" s="2"/>
      <c r="V260" s="2"/>
      <c r="W260" s="3">
        <v>143</v>
      </c>
      <c r="X260" s="1">
        <v>0</v>
      </c>
      <c r="Y260" s="4">
        <v>0.31538463</v>
      </c>
      <c r="Z260" s="3">
        <v>77</v>
      </c>
      <c r="AA260" s="3">
        <v>13</v>
      </c>
      <c r="AB260" s="3">
        <v>52</v>
      </c>
      <c r="AC260" s="3">
        <v>550</v>
      </c>
      <c r="AD260" s="3">
        <v>22</v>
      </c>
      <c r="AE260" s="3">
        <v>81</v>
      </c>
      <c r="AF260" s="3">
        <v>38</v>
      </c>
      <c r="AG260" s="3">
        <v>18</v>
      </c>
      <c r="AH260" s="3">
        <v>16</v>
      </c>
      <c r="AI260" s="29">
        <f t="shared" si="9"/>
        <v>1.113618</v>
      </c>
      <c r="AL260" s="1">
        <v>5.67</v>
      </c>
      <c r="AM260" s="1">
        <v>2.6452879999999999</v>
      </c>
      <c r="AN260" s="5">
        <v>1.73</v>
      </c>
      <c r="AO260" s="5">
        <v>0.49723600000000001</v>
      </c>
    </row>
    <row r="261" spans="1:41">
      <c r="A261" s="1" t="s">
        <v>419</v>
      </c>
      <c r="B261" s="1">
        <v>2017</v>
      </c>
      <c r="C261" s="20">
        <v>545000</v>
      </c>
      <c r="D261" s="17">
        <v>905000</v>
      </c>
      <c r="E261" s="1">
        <v>3.1139999999999999</v>
      </c>
      <c r="F261" s="1">
        <v>231</v>
      </c>
      <c r="G261" s="1">
        <v>156</v>
      </c>
      <c r="H261" s="1">
        <v>0.22510822</v>
      </c>
      <c r="I261" s="1">
        <v>70</v>
      </c>
      <c r="J261" s="1">
        <v>20</v>
      </c>
      <c r="K261" s="1">
        <v>83</v>
      </c>
      <c r="L261" s="1">
        <v>741</v>
      </c>
      <c r="M261" s="1">
        <v>33</v>
      </c>
      <c r="N261" s="1">
        <v>142</v>
      </c>
      <c r="O261" s="1">
        <v>42</v>
      </c>
      <c r="P261" s="1">
        <v>2</v>
      </c>
      <c r="Q261" s="1">
        <v>6</v>
      </c>
      <c r="R261" s="29">
        <f t="shared" si="8"/>
        <v>13.7</v>
      </c>
      <c r="S261" s="2"/>
      <c r="T261" s="2"/>
      <c r="U261" s="2"/>
      <c r="V261" s="2"/>
      <c r="W261" s="3">
        <v>57</v>
      </c>
      <c r="X261" s="1">
        <v>46</v>
      </c>
      <c r="Y261" s="4">
        <v>0.20134228000000001</v>
      </c>
      <c r="Z261" s="3">
        <v>14</v>
      </c>
      <c r="AA261" s="3">
        <v>3</v>
      </c>
      <c r="AB261" s="3">
        <v>10</v>
      </c>
      <c r="AC261" s="3">
        <v>161</v>
      </c>
      <c r="AD261" s="3">
        <v>9</v>
      </c>
      <c r="AE261" s="3">
        <v>26</v>
      </c>
      <c r="AF261" s="3">
        <v>11</v>
      </c>
      <c r="AG261" s="3">
        <v>0</v>
      </c>
      <c r="AH261" s="3">
        <v>3</v>
      </c>
      <c r="AI261" s="29">
        <f t="shared" si="9"/>
        <v>5.1351200000000006</v>
      </c>
      <c r="AL261" s="1">
        <v>13.85</v>
      </c>
      <c r="AM261" s="1">
        <v>13.606999999999999</v>
      </c>
      <c r="AN261" s="5">
        <v>4.88</v>
      </c>
      <c r="AO261" s="5">
        <v>5.3902400000000004</v>
      </c>
    </row>
    <row r="262" spans="1:41">
      <c r="A262" s="1" t="s">
        <v>145</v>
      </c>
      <c r="B262" s="1">
        <v>2013</v>
      </c>
      <c r="C262" s="20">
        <v>510000</v>
      </c>
      <c r="D262" s="17">
        <v>2700000</v>
      </c>
      <c r="E262" s="1">
        <v>3.05</v>
      </c>
      <c r="F262" s="1">
        <v>413</v>
      </c>
      <c r="G262" s="1">
        <v>39</v>
      </c>
      <c r="H262" s="1">
        <v>0.23924144</v>
      </c>
      <c r="I262" s="1">
        <v>190</v>
      </c>
      <c r="J262" s="1">
        <v>54</v>
      </c>
      <c r="K262" s="1">
        <v>178</v>
      </c>
      <c r="L262" s="1">
        <v>1517</v>
      </c>
      <c r="M262" s="1">
        <v>123</v>
      </c>
      <c r="N262" s="1">
        <v>319</v>
      </c>
      <c r="O262" s="1">
        <v>73</v>
      </c>
      <c r="P262" s="1">
        <v>22</v>
      </c>
      <c r="Q262" s="1">
        <v>41</v>
      </c>
      <c r="R262" s="29">
        <f t="shared" si="8"/>
        <v>3.2</v>
      </c>
      <c r="S262" s="2" t="s">
        <v>146</v>
      </c>
      <c r="T262" s="1" t="s">
        <v>147</v>
      </c>
      <c r="U262" s="2"/>
      <c r="V262" s="2"/>
      <c r="W262" s="3">
        <v>114</v>
      </c>
      <c r="X262" s="1">
        <v>39</v>
      </c>
      <c r="Y262" s="4">
        <v>0.22597402</v>
      </c>
      <c r="Z262" s="3">
        <v>54</v>
      </c>
      <c r="AA262" s="3">
        <v>12</v>
      </c>
      <c r="AB262" s="3">
        <v>56</v>
      </c>
      <c r="AC262" s="3">
        <v>441</v>
      </c>
      <c r="AD262" s="3">
        <v>46</v>
      </c>
      <c r="AE262" s="3">
        <v>86</v>
      </c>
      <c r="AF262" s="3">
        <v>19</v>
      </c>
      <c r="AG262" s="3">
        <v>9</v>
      </c>
      <c r="AH262" s="3">
        <v>16</v>
      </c>
      <c r="AI262" s="29">
        <f t="shared" si="9"/>
        <v>2.3514900000000001</v>
      </c>
      <c r="AL262" s="1">
        <v>3.31</v>
      </c>
      <c r="AM262" s="1">
        <v>3.1543199999999998</v>
      </c>
      <c r="AN262" s="5">
        <v>2.27</v>
      </c>
      <c r="AO262" s="5">
        <v>2.4329800000000001</v>
      </c>
    </row>
    <row r="263" spans="1:41">
      <c r="A263" s="16" t="s">
        <v>436</v>
      </c>
      <c r="B263" s="1">
        <v>2012</v>
      </c>
      <c r="C263" s="20">
        <v>498920</v>
      </c>
      <c r="D263" s="17">
        <v>1250000</v>
      </c>
      <c r="E263" s="1">
        <v>2.1419999999999999</v>
      </c>
      <c r="F263" s="1">
        <v>308</v>
      </c>
      <c r="G263" s="1">
        <v>24</v>
      </c>
      <c r="H263" s="1">
        <v>0.26091703999999999</v>
      </c>
      <c r="I263" s="1">
        <v>65</v>
      </c>
      <c r="J263" s="1">
        <v>7</v>
      </c>
      <c r="K263" s="1">
        <v>87</v>
      </c>
      <c r="L263" s="1">
        <v>1026</v>
      </c>
      <c r="M263" s="1">
        <v>93</v>
      </c>
      <c r="N263" s="1">
        <v>127</v>
      </c>
      <c r="O263" s="1">
        <v>41</v>
      </c>
      <c r="P263" s="1">
        <v>2</v>
      </c>
      <c r="Q263" s="1">
        <v>5</v>
      </c>
      <c r="R263" s="29">
        <f t="shared" si="8"/>
        <v>-0.6</v>
      </c>
      <c r="S263" s="2" t="s">
        <v>168</v>
      </c>
      <c r="T263" s="2"/>
      <c r="U263" s="2"/>
      <c r="V263" s="2"/>
      <c r="W263" s="3">
        <v>104</v>
      </c>
      <c r="X263" s="1">
        <v>24</v>
      </c>
      <c r="Y263" s="4">
        <v>0.23364486000000001</v>
      </c>
      <c r="Z263" s="3">
        <v>24</v>
      </c>
      <c r="AA263" s="3">
        <v>1</v>
      </c>
      <c r="AB263" s="3">
        <v>21</v>
      </c>
      <c r="AC263" s="3">
        <v>354</v>
      </c>
      <c r="AD263" s="3">
        <v>27</v>
      </c>
      <c r="AE263" s="3">
        <v>50</v>
      </c>
      <c r="AF263" s="3">
        <v>15</v>
      </c>
      <c r="AG263" s="3">
        <v>0</v>
      </c>
      <c r="AH263" s="3">
        <v>10</v>
      </c>
      <c r="AI263" s="29">
        <f t="shared" si="9"/>
        <v>-0.69354000000000005</v>
      </c>
      <c r="AL263" s="1">
        <v>-0.96</v>
      </c>
      <c r="AM263" s="1">
        <v>-0.20138499000000001</v>
      </c>
      <c r="AN263" s="5">
        <v>-0.78</v>
      </c>
      <c r="AO263" s="5">
        <v>-0.60707999999999995</v>
      </c>
    </row>
    <row r="264" spans="1:41">
      <c r="A264" s="35" t="s">
        <v>839</v>
      </c>
      <c r="B264" s="11">
        <v>2019</v>
      </c>
      <c r="C264" s="21">
        <v>560000</v>
      </c>
      <c r="D264" s="18">
        <v>850000</v>
      </c>
      <c r="E264" s="11">
        <v>2.1179999999999999</v>
      </c>
      <c r="F264" s="11">
        <v>223</v>
      </c>
      <c r="G264" s="11">
        <v>180</v>
      </c>
      <c r="H264" s="11">
        <v>0.22904192000000001</v>
      </c>
      <c r="I264" s="11">
        <v>63</v>
      </c>
      <c r="J264" s="11">
        <v>18</v>
      </c>
      <c r="K264" s="11">
        <v>79</v>
      </c>
      <c r="L264" s="11">
        <v>718</v>
      </c>
      <c r="M264" s="11">
        <v>37</v>
      </c>
      <c r="N264" s="11">
        <v>159</v>
      </c>
      <c r="O264" s="11">
        <v>29</v>
      </c>
      <c r="P264" s="11">
        <v>0</v>
      </c>
      <c r="Q264" s="11">
        <v>14</v>
      </c>
      <c r="R264" s="29">
        <f t="shared" si="8"/>
        <v>9.5</v>
      </c>
      <c r="S264" s="12"/>
      <c r="T264" s="12"/>
      <c r="U264" s="12"/>
      <c r="V264" s="12"/>
      <c r="W264" s="13">
        <v>51</v>
      </c>
      <c r="X264" s="11">
        <v>74</v>
      </c>
      <c r="Y264" s="14">
        <v>0.18939394000000001</v>
      </c>
      <c r="Z264" s="13">
        <v>15</v>
      </c>
      <c r="AA264" s="13">
        <v>6</v>
      </c>
      <c r="AB264" s="13">
        <v>12</v>
      </c>
      <c r="AC264" s="13">
        <v>139</v>
      </c>
      <c r="AD264" s="13">
        <v>5</v>
      </c>
      <c r="AE264" s="13">
        <v>42</v>
      </c>
      <c r="AF264" s="13">
        <v>6</v>
      </c>
      <c r="AG264" s="13">
        <v>0</v>
      </c>
      <c r="AH264" s="13">
        <v>-2</v>
      </c>
      <c r="AI264" s="29">
        <f t="shared" si="9"/>
        <v>4.3459300000000001</v>
      </c>
      <c r="AL264" s="1">
        <v>9.26</v>
      </c>
      <c r="AM264" s="1">
        <v>9.6703919999999997</v>
      </c>
      <c r="AN264" s="5">
        <v>3.84</v>
      </c>
      <c r="AO264" s="5">
        <v>4.8518600000000003</v>
      </c>
    </row>
    <row r="265" spans="1:41">
      <c r="A265" s="1" t="s">
        <v>309</v>
      </c>
      <c r="B265" s="1">
        <v>2013</v>
      </c>
      <c r="C265" s="20">
        <v>496250</v>
      </c>
      <c r="D265" s="17">
        <v>1350000</v>
      </c>
      <c r="E265" s="1">
        <v>2.1560000000000001</v>
      </c>
      <c r="F265" s="1">
        <v>298</v>
      </c>
      <c r="G265" s="1">
        <v>30</v>
      </c>
      <c r="H265" s="1">
        <v>0.24259521000000001</v>
      </c>
      <c r="I265" s="1">
        <v>70</v>
      </c>
      <c r="J265" s="1">
        <v>32</v>
      </c>
      <c r="K265" s="1">
        <v>109</v>
      </c>
      <c r="L265" s="1">
        <v>771</v>
      </c>
      <c r="M265" s="1">
        <v>54</v>
      </c>
      <c r="N265" s="1">
        <v>259</v>
      </c>
      <c r="O265" s="1">
        <v>34</v>
      </c>
      <c r="P265" s="1">
        <v>2</v>
      </c>
      <c r="Q265" s="1">
        <v>-4</v>
      </c>
      <c r="R265" s="29">
        <f t="shared" si="8"/>
        <v>5.5</v>
      </c>
      <c r="S265" s="2"/>
      <c r="T265" s="2"/>
      <c r="U265" s="2"/>
      <c r="V265" s="2"/>
      <c r="W265" s="3">
        <v>124</v>
      </c>
      <c r="X265" s="1">
        <v>0</v>
      </c>
      <c r="Y265" s="4">
        <v>0.22701149000000001</v>
      </c>
      <c r="Z265" s="3">
        <v>36</v>
      </c>
      <c r="AA265" s="3">
        <v>18</v>
      </c>
      <c r="AB265" s="3">
        <v>48</v>
      </c>
      <c r="AC265" s="3">
        <v>385</v>
      </c>
      <c r="AD265" s="3">
        <v>32</v>
      </c>
      <c r="AE265" s="3">
        <v>138</v>
      </c>
      <c r="AF265" s="3">
        <v>12</v>
      </c>
      <c r="AG265" s="3">
        <v>0</v>
      </c>
      <c r="AH265" s="3">
        <v>-6</v>
      </c>
      <c r="AI265" s="29">
        <f t="shared" si="9"/>
        <v>1.2746949999999999</v>
      </c>
      <c r="AL265" s="1">
        <v>5.64</v>
      </c>
      <c r="AM265" s="1">
        <v>5.2658152999999999</v>
      </c>
      <c r="AN265" s="5">
        <v>1.32</v>
      </c>
      <c r="AO265" s="5">
        <v>1.22939</v>
      </c>
    </row>
    <row r="266" spans="1:41">
      <c r="A266" s="16" t="s">
        <v>234</v>
      </c>
      <c r="B266" s="1">
        <v>2015</v>
      </c>
      <c r="C266" s="20">
        <v>528696</v>
      </c>
      <c r="D266" s="17">
        <v>2625000</v>
      </c>
      <c r="E266" s="1">
        <v>2.16</v>
      </c>
      <c r="F266" s="1">
        <v>380</v>
      </c>
      <c r="G266" s="1">
        <v>40</v>
      </c>
      <c r="H266" s="1">
        <v>0.26100879999999999</v>
      </c>
      <c r="I266" s="1">
        <v>128</v>
      </c>
      <c r="J266" s="1">
        <v>14</v>
      </c>
      <c r="K266" s="1">
        <v>122</v>
      </c>
      <c r="L266" s="1">
        <v>1338</v>
      </c>
      <c r="M266" s="1">
        <v>56</v>
      </c>
      <c r="N266" s="1">
        <v>270</v>
      </c>
      <c r="O266" s="1">
        <v>61</v>
      </c>
      <c r="P266" s="1">
        <v>26</v>
      </c>
      <c r="Q266" s="1">
        <v>53</v>
      </c>
      <c r="R266" s="29">
        <f t="shared" si="8"/>
        <v>5.7</v>
      </c>
      <c r="S266" s="2" t="s">
        <v>157</v>
      </c>
      <c r="T266" s="1" t="s">
        <v>235</v>
      </c>
      <c r="U266" s="1" t="s">
        <v>236</v>
      </c>
      <c r="V266" s="2"/>
      <c r="W266" s="3">
        <v>143</v>
      </c>
      <c r="X266" s="1">
        <v>0</v>
      </c>
      <c r="Y266" s="4">
        <v>0.25850339999999999</v>
      </c>
      <c r="Z266" s="3">
        <v>47</v>
      </c>
      <c r="AA266" s="3">
        <v>6</v>
      </c>
      <c r="AB266" s="3">
        <v>41</v>
      </c>
      <c r="AC266" s="3">
        <v>465</v>
      </c>
      <c r="AD266" s="3">
        <v>16</v>
      </c>
      <c r="AE266" s="3">
        <v>87</v>
      </c>
      <c r="AF266" s="3">
        <v>16</v>
      </c>
      <c r="AG266" s="3">
        <v>7</v>
      </c>
      <c r="AH266" s="3">
        <v>1</v>
      </c>
      <c r="AI266" s="29">
        <f t="shared" si="9"/>
        <v>1.59484</v>
      </c>
      <c r="AL266" s="1">
        <v>4.38</v>
      </c>
      <c r="AM266" s="1">
        <v>7.04582</v>
      </c>
      <c r="AN266" s="5">
        <v>0.88</v>
      </c>
      <c r="AO266" s="5">
        <v>2.3096800000000002</v>
      </c>
    </row>
    <row r="267" spans="1:41">
      <c r="A267" s="11" t="s">
        <v>868</v>
      </c>
      <c r="B267" s="11">
        <v>2020</v>
      </c>
      <c r="C267" s="21">
        <v>629400</v>
      </c>
      <c r="D267" s="18">
        <v>8500000</v>
      </c>
      <c r="E267" s="11">
        <v>2.1339999999999999</v>
      </c>
      <c r="F267" s="11">
        <v>313</v>
      </c>
      <c r="G267" s="11">
        <v>22</v>
      </c>
      <c r="H267" s="11">
        <v>0.29549550000000002</v>
      </c>
      <c r="I267" s="11">
        <v>226</v>
      </c>
      <c r="J267" s="11">
        <v>69</v>
      </c>
      <c r="K267" s="11">
        <v>217</v>
      </c>
      <c r="L267" s="11">
        <v>1349</v>
      </c>
      <c r="M267" s="11">
        <v>228</v>
      </c>
      <c r="N267" s="11">
        <v>259</v>
      </c>
      <c r="O267" s="11">
        <v>71</v>
      </c>
      <c r="P267" s="11">
        <v>23</v>
      </c>
      <c r="Q267" s="11">
        <v>-15</v>
      </c>
      <c r="R267" s="29">
        <f t="shared" si="8"/>
        <v>11</v>
      </c>
      <c r="S267" s="12" t="s">
        <v>869</v>
      </c>
      <c r="T267" s="11" t="s">
        <v>870</v>
      </c>
      <c r="U267" s="11" t="s">
        <v>559</v>
      </c>
      <c r="V267" s="12"/>
      <c r="W267" s="13">
        <v>47</v>
      </c>
      <c r="X267" s="11">
        <v>12</v>
      </c>
      <c r="Y267" s="14">
        <v>0.35064936000000002</v>
      </c>
      <c r="Z267" s="13">
        <v>39</v>
      </c>
      <c r="AA267" s="13">
        <v>13</v>
      </c>
      <c r="AB267" s="13">
        <v>37</v>
      </c>
      <c r="AC267" s="13">
        <v>196</v>
      </c>
      <c r="AD267" s="13">
        <v>41</v>
      </c>
      <c r="AE267" s="13">
        <v>28</v>
      </c>
      <c r="AF267" s="13">
        <v>14</v>
      </c>
      <c r="AG267" s="13">
        <v>6</v>
      </c>
      <c r="AH267" s="13">
        <v>-9</v>
      </c>
      <c r="AI267" s="29">
        <f t="shared" si="9"/>
        <v>5.0318550000000002</v>
      </c>
      <c r="AL267" s="1">
        <v>11.280001</v>
      </c>
      <c r="AM267" s="1">
        <v>10.72138</v>
      </c>
      <c r="AN267" s="5">
        <v>5.07</v>
      </c>
      <c r="AO267" s="5">
        <v>4.9937100000000001</v>
      </c>
    </row>
    <row r="268" spans="1:41">
      <c r="A268" s="34" t="s">
        <v>834</v>
      </c>
      <c r="B268" s="11">
        <v>2019</v>
      </c>
      <c r="C268" s="21">
        <v>3134375</v>
      </c>
      <c r="D268" s="18"/>
      <c r="E268" s="11">
        <v>2.133</v>
      </c>
      <c r="F268" s="11">
        <v>297</v>
      </c>
      <c r="G268" s="11">
        <v>90</v>
      </c>
      <c r="H268" s="11">
        <v>0.25408942000000001</v>
      </c>
      <c r="I268" s="11">
        <v>120</v>
      </c>
      <c r="J268" s="11">
        <v>46</v>
      </c>
      <c r="K268" s="11">
        <v>144</v>
      </c>
      <c r="L268" s="11">
        <v>1028</v>
      </c>
      <c r="M268" s="11">
        <v>75</v>
      </c>
      <c r="N268" s="11">
        <v>239</v>
      </c>
      <c r="O268" s="11">
        <v>50</v>
      </c>
      <c r="P268" s="11">
        <v>8</v>
      </c>
      <c r="Q268" s="11">
        <v>-5</v>
      </c>
      <c r="R268" s="29">
        <f t="shared" si="8"/>
        <v>7.8</v>
      </c>
      <c r="S268" s="12"/>
      <c r="T268" s="12"/>
      <c r="U268" s="12"/>
      <c r="V268" s="12"/>
      <c r="W268" s="13">
        <v>65</v>
      </c>
      <c r="X268" s="11">
        <v>27</v>
      </c>
      <c r="Y268" s="14">
        <v>0.16860465999999999</v>
      </c>
      <c r="Z268" s="13">
        <v>15</v>
      </c>
      <c r="AA268" s="13">
        <v>10</v>
      </c>
      <c r="AB268" s="13">
        <v>24</v>
      </c>
      <c r="AC268" s="13">
        <v>185</v>
      </c>
      <c r="AD268" s="13">
        <v>11</v>
      </c>
      <c r="AE268" s="13">
        <v>60</v>
      </c>
      <c r="AF268" s="13">
        <v>7</v>
      </c>
      <c r="AG268" s="13">
        <v>0</v>
      </c>
      <c r="AH268" s="13">
        <v>-5</v>
      </c>
      <c r="AI268" s="29">
        <f t="shared" si="9"/>
        <v>5.5348749999999995</v>
      </c>
      <c r="AL268" s="1">
        <v>8.41</v>
      </c>
      <c r="AM268" s="1">
        <v>7.1471460000000002</v>
      </c>
      <c r="AN268" s="5">
        <v>5.8</v>
      </c>
      <c r="AO268" s="5">
        <v>5.2697500000000002</v>
      </c>
    </row>
    <row r="269" spans="1:41">
      <c r="A269" s="1" t="s">
        <v>438</v>
      </c>
      <c r="B269" s="1">
        <v>2017</v>
      </c>
      <c r="C269" s="20">
        <v>552500</v>
      </c>
      <c r="D269" s="17">
        <v>3400000</v>
      </c>
      <c r="E269" s="1">
        <v>3.0640000000000001</v>
      </c>
      <c r="F269" s="1">
        <v>366</v>
      </c>
      <c r="G269" s="1">
        <v>121</v>
      </c>
      <c r="H269" s="1">
        <v>0.27280703000000001</v>
      </c>
      <c r="I269" s="1">
        <v>139</v>
      </c>
      <c r="J269" s="1">
        <v>64</v>
      </c>
      <c r="K269" s="1">
        <v>218</v>
      </c>
      <c r="L269" s="1">
        <v>1279</v>
      </c>
      <c r="M269" s="1">
        <v>128</v>
      </c>
      <c r="N269" s="1">
        <v>271</v>
      </c>
      <c r="O269" s="1">
        <v>53</v>
      </c>
      <c r="P269" s="1">
        <v>1</v>
      </c>
      <c r="Q269" s="1">
        <v>-10</v>
      </c>
      <c r="R269" s="29">
        <f t="shared" si="8"/>
        <v>12</v>
      </c>
      <c r="S269" s="2"/>
      <c r="T269" s="2"/>
      <c r="U269" s="1" t="s">
        <v>47</v>
      </c>
      <c r="V269" s="2"/>
      <c r="W269" s="3">
        <v>108</v>
      </c>
      <c r="X269" s="1">
        <v>56</v>
      </c>
      <c r="Y269" s="4">
        <v>0.28912466999999997</v>
      </c>
      <c r="Z269" s="3">
        <v>52</v>
      </c>
      <c r="AA269" s="3">
        <v>25</v>
      </c>
      <c r="AB269" s="3">
        <v>83</v>
      </c>
      <c r="AC269" s="3">
        <v>429</v>
      </c>
      <c r="AD269" s="3">
        <v>47</v>
      </c>
      <c r="AE269" s="3">
        <v>95</v>
      </c>
      <c r="AF269" s="3">
        <v>18</v>
      </c>
      <c r="AG269" s="3">
        <v>1</v>
      </c>
      <c r="AH269" s="3">
        <v>-3</v>
      </c>
      <c r="AI269" s="29">
        <f t="shared" si="9"/>
        <v>1.14473</v>
      </c>
      <c r="AL269" s="1">
        <v>12.019999500000001</v>
      </c>
      <c r="AM269" s="1">
        <v>11.97312</v>
      </c>
      <c r="AN269" s="5">
        <v>1.28</v>
      </c>
      <c r="AO269" s="5">
        <v>1.00946</v>
      </c>
    </row>
    <row r="270" spans="1:41">
      <c r="A270" s="1" t="s">
        <v>297</v>
      </c>
      <c r="B270" s="1">
        <v>2013</v>
      </c>
      <c r="C270" s="20">
        <v>492500</v>
      </c>
      <c r="D270" s="17">
        <v>1325000</v>
      </c>
      <c r="E270" s="1">
        <v>3.0659999999999998</v>
      </c>
      <c r="F270" s="1">
        <v>321</v>
      </c>
      <c r="G270" s="1">
        <v>141</v>
      </c>
      <c r="H270" s="1">
        <v>0.22786458000000001</v>
      </c>
      <c r="I270" s="1">
        <v>115</v>
      </c>
      <c r="J270" s="1">
        <v>34</v>
      </c>
      <c r="K270" s="1">
        <v>104</v>
      </c>
      <c r="L270" s="1">
        <v>874</v>
      </c>
      <c r="M270" s="1">
        <v>93</v>
      </c>
      <c r="N270" s="1">
        <v>275</v>
      </c>
      <c r="O270" s="1">
        <v>39</v>
      </c>
      <c r="P270" s="1">
        <v>26</v>
      </c>
      <c r="Q270" s="1">
        <v>4</v>
      </c>
      <c r="R270" s="29">
        <f t="shared" si="8"/>
        <v>11.5</v>
      </c>
      <c r="S270" s="2"/>
      <c r="T270" s="2"/>
      <c r="U270" s="2"/>
      <c r="V270" s="2"/>
      <c r="W270" s="3">
        <v>75</v>
      </c>
      <c r="X270" s="1">
        <v>69</v>
      </c>
      <c r="Y270" s="4">
        <v>0.25213677000000001</v>
      </c>
      <c r="Z270" s="3">
        <v>35</v>
      </c>
      <c r="AA270" s="3">
        <v>7</v>
      </c>
      <c r="AB270" s="3">
        <v>25</v>
      </c>
      <c r="AC270" s="3">
        <v>262</v>
      </c>
      <c r="AD270" s="3">
        <v>23</v>
      </c>
      <c r="AE270" s="3">
        <v>78</v>
      </c>
      <c r="AF270" s="3">
        <v>16</v>
      </c>
      <c r="AG270" s="3">
        <v>6</v>
      </c>
      <c r="AH270" s="3">
        <v>-6</v>
      </c>
      <c r="AI270" s="29">
        <f t="shared" si="9"/>
        <v>2.5420350000000003</v>
      </c>
      <c r="AL270" s="1">
        <v>12.34</v>
      </c>
      <c r="AM270" s="1">
        <v>10.576510000000001</v>
      </c>
      <c r="AN270" s="5">
        <v>3.1</v>
      </c>
      <c r="AO270" s="5">
        <v>1.98407</v>
      </c>
    </row>
    <row r="271" spans="1:41">
      <c r="A271" s="1" t="s">
        <v>345</v>
      </c>
      <c r="B271" s="1">
        <v>2013</v>
      </c>
      <c r="C271" s="20">
        <v>494500</v>
      </c>
      <c r="D271" s="17">
        <v>2000000</v>
      </c>
      <c r="E271" s="1">
        <v>3.0190000000000001</v>
      </c>
      <c r="F271" s="1">
        <v>317</v>
      </c>
      <c r="G271" s="1">
        <v>25</v>
      </c>
      <c r="H271" s="1">
        <v>0.25137818000000001</v>
      </c>
      <c r="I271" s="1">
        <v>109</v>
      </c>
      <c r="J271" s="1">
        <v>37</v>
      </c>
      <c r="K271" s="1">
        <v>109</v>
      </c>
      <c r="L271" s="1">
        <v>999</v>
      </c>
      <c r="M271" s="1">
        <v>79</v>
      </c>
      <c r="N271" s="1">
        <v>256</v>
      </c>
      <c r="O271" s="1">
        <v>49</v>
      </c>
      <c r="P271" s="1">
        <v>32</v>
      </c>
      <c r="Q271" s="1">
        <v>6</v>
      </c>
      <c r="R271" s="29">
        <f t="shared" si="8"/>
        <v>7.3</v>
      </c>
      <c r="S271" s="2"/>
      <c r="T271" s="2"/>
      <c r="U271" s="2"/>
      <c r="V271" s="2"/>
      <c r="W271" s="3">
        <v>128</v>
      </c>
      <c r="X271" s="1">
        <v>0</v>
      </c>
      <c r="Y271" s="4">
        <v>0.22169812</v>
      </c>
      <c r="Z271" s="3">
        <v>49</v>
      </c>
      <c r="AA271" s="3">
        <v>18</v>
      </c>
      <c r="AB271" s="3">
        <v>50</v>
      </c>
      <c r="AC271" s="3">
        <v>472</v>
      </c>
      <c r="AD271" s="3">
        <v>41</v>
      </c>
      <c r="AE271" s="3">
        <v>114</v>
      </c>
      <c r="AF271" s="3">
        <v>18</v>
      </c>
      <c r="AG271" s="3">
        <v>15</v>
      </c>
      <c r="AH271" s="3">
        <v>-4</v>
      </c>
      <c r="AI271" s="29">
        <f t="shared" si="9"/>
        <v>2.0946799999999999</v>
      </c>
      <c r="AL271" s="1">
        <v>7.5699997000000003</v>
      </c>
      <c r="AM271" s="1">
        <v>7.0613169999999998</v>
      </c>
      <c r="AN271" s="5">
        <v>2.33</v>
      </c>
      <c r="AO271" s="5">
        <v>1.8593599999999999</v>
      </c>
    </row>
    <row r="272" spans="1:41">
      <c r="A272" s="1" t="s">
        <v>391</v>
      </c>
      <c r="B272" s="1">
        <v>2013</v>
      </c>
      <c r="C272" s="20">
        <v>514000</v>
      </c>
      <c r="D272" s="17">
        <v>2781731</v>
      </c>
      <c r="E272" s="1">
        <v>3.113</v>
      </c>
      <c r="F272" s="1">
        <v>486</v>
      </c>
      <c r="G272" s="1">
        <v>39</v>
      </c>
      <c r="H272" s="1">
        <v>0.22721963000000001</v>
      </c>
      <c r="I272" s="1">
        <v>180</v>
      </c>
      <c r="J272" s="1">
        <v>67</v>
      </c>
      <c r="K272" s="1">
        <v>204</v>
      </c>
      <c r="L272" s="1">
        <v>1942</v>
      </c>
      <c r="M272" s="1">
        <v>214</v>
      </c>
      <c r="N272" s="1">
        <v>426</v>
      </c>
      <c r="O272" s="1">
        <v>71</v>
      </c>
      <c r="P272" s="1">
        <v>2</v>
      </c>
      <c r="Q272" s="1">
        <v>-10</v>
      </c>
      <c r="R272" s="29">
        <f t="shared" si="8"/>
        <v>4.8</v>
      </c>
      <c r="S272" s="2"/>
      <c r="T272" s="2"/>
      <c r="U272" s="2"/>
      <c r="V272" s="2"/>
      <c r="W272" s="3">
        <v>131</v>
      </c>
      <c r="X272" s="1">
        <v>19</v>
      </c>
      <c r="Y272" s="4">
        <v>0.23788545999999999</v>
      </c>
      <c r="Z272" s="3">
        <v>53</v>
      </c>
      <c r="AA272" s="3">
        <v>20</v>
      </c>
      <c r="AB272" s="3">
        <v>50</v>
      </c>
      <c r="AC272" s="3">
        <v>521</v>
      </c>
      <c r="AD272" s="3">
        <v>64</v>
      </c>
      <c r="AE272" s="3">
        <v>119</v>
      </c>
      <c r="AF272" s="3">
        <v>19</v>
      </c>
      <c r="AG272" s="3">
        <v>0</v>
      </c>
      <c r="AH272" s="3">
        <v>-7</v>
      </c>
      <c r="AI272" s="29">
        <f t="shared" si="9"/>
        <v>1.21875</v>
      </c>
      <c r="AL272" s="1">
        <v>3.85</v>
      </c>
      <c r="AM272" s="1">
        <v>5.6658397000000003</v>
      </c>
      <c r="AN272" s="5">
        <v>0.86</v>
      </c>
      <c r="AO272" s="5">
        <v>1.5774999999999999</v>
      </c>
    </row>
    <row r="273" spans="1:41">
      <c r="A273" s="1" t="s">
        <v>216</v>
      </c>
      <c r="B273" s="1">
        <v>2013</v>
      </c>
      <c r="C273" s="20">
        <v>504547</v>
      </c>
      <c r="D273" s="17">
        <v>1175000</v>
      </c>
      <c r="E273" s="1">
        <v>3.0449999999999999</v>
      </c>
      <c r="F273" s="1">
        <v>318</v>
      </c>
      <c r="G273" s="1">
        <v>53</v>
      </c>
      <c r="H273" s="1">
        <v>0.26040429999999998</v>
      </c>
      <c r="I273" s="1">
        <v>84</v>
      </c>
      <c r="J273" s="1">
        <v>8</v>
      </c>
      <c r="K273" s="1">
        <v>89</v>
      </c>
      <c r="L273" s="1">
        <v>926</v>
      </c>
      <c r="M273" s="1">
        <v>64</v>
      </c>
      <c r="N273" s="1">
        <v>123</v>
      </c>
      <c r="O273" s="1">
        <v>57</v>
      </c>
      <c r="P273" s="1">
        <v>8</v>
      </c>
      <c r="Q273" s="1">
        <v>-21</v>
      </c>
      <c r="R273" s="29">
        <f t="shared" si="8"/>
        <v>2.5</v>
      </c>
      <c r="S273" s="2"/>
      <c r="T273" s="2"/>
      <c r="U273" s="2"/>
      <c r="V273" s="2"/>
      <c r="W273" s="3">
        <v>86</v>
      </c>
      <c r="X273" s="1">
        <v>35</v>
      </c>
      <c r="Y273" s="4">
        <v>0.28000000000000003</v>
      </c>
      <c r="Z273" s="3">
        <v>12</v>
      </c>
      <c r="AA273" s="3">
        <v>2</v>
      </c>
      <c r="AB273" s="3">
        <v>16</v>
      </c>
      <c r="AC273" s="3">
        <v>214</v>
      </c>
      <c r="AD273" s="3">
        <v>11</v>
      </c>
      <c r="AE273" s="3">
        <v>34</v>
      </c>
      <c r="AF273" s="3">
        <v>13</v>
      </c>
      <c r="AG273" s="3">
        <v>0</v>
      </c>
      <c r="AH273" s="3">
        <v>-3</v>
      </c>
      <c r="AI273" s="29">
        <f t="shared" si="9"/>
        <v>0.75026400000000004</v>
      </c>
      <c r="AL273" s="1">
        <v>3.02</v>
      </c>
      <c r="AM273" s="1">
        <v>2.0131480000000002</v>
      </c>
      <c r="AN273" s="5">
        <v>0.92</v>
      </c>
      <c r="AO273" s="5">
        <v>0.58052800000000004</v>
      </c>
    </row>
    <row r="274" spans="1:41">
      <c r="A274" s="16" t="s">
        <v>413</v>
      </c>
      <c r="B274" s="1">
        <v>2019</v>
      </c>
      <c r="C274" s="20">
        <v>571765</v>
      </c>
      <c r="E274" s="1">
        <v>3.0379999999999998</v>
      </c>
      <c r="F274" s="1">
        <v>376</v>
      </c>
      <c r="G274" s="1">
        <v>0</v>
      </c>
      <c r="H274" s="1">
        <v>0.20883977000000001</v>
      </c>
      <c r="I274" s="1">
        <v>136</v>
      </c>
      <c r="J274" s="1">
        <v>39</v>
      </c>
      <c r="K274" s="1">
        <v>95</v>
      </c>
      <c r="L274" s="1">
        <v>1026</v>
      </c>
      <c r="M274" s="1">
        <v>107</v>
      </c>
      <c r="N274" s="1">
        <v>396</v>
      </c>
      <c r="O274" s="1">
        <v>31</v>
      </c>
      <c r="P274" s="1">
        <v>60</v>
      </c>
      <c r="Q274" s="1">
        <v>20</v>
      </c>
      <c r="R274" s="29">
        <f t="shared" si="8"/>
        <v>2</v>
      </c>
      <c r="S274" s="2"/>
      <c r="T274" s="2"/>
      <c r="U274" s="2"/>
      <c r="V274" s="2"/>
      <c r="W274" s="3">
        <v>100</v>
      </c>
      <c r="X274" s="1">
        <v>0</v>
      </c>
      <c r="Y274" s="4">
        <v>0.16666666999999999</v>
      </c>
      <c r="Z274" s="3">
        <v>24</v>
      </c>
      <c r="AA274" s="3">
        <v>6</v>
      </c>
      <c r="AB274" s="3">
        <v>16</v>
      </c>
      <c r="AC274" s="3">
        <v>228</v>
      </c>
      <c r="AD274" s="3">
        <v>20</v>
      </c>
      <c r="AE274" s="3">
        <v>104</v>
      </c>
      <c r="AF274" s="3">
        <v>4</v>
      </c>
      <c r="AG274" s="3">
        <v>10</v>
      </c>
      <c r="AH274" s="3">
        <v>4</v>
      </c>
      <c r="AI274" s="29">
        <f t="shared" si="9"/>
        <v>-8.0868999999999996E-2</v>
      </c>
      <c r="AL274" s="1">
        <v>2.3500000999999999</v>
      </c>
      <c r="AM274" s="1">
        <v>1.5983837000000001</v>
      </c>
      <c r="AN274" s="5">
        <v>-0.04</v>
      </c>
      <c r="AO274" s="5">
        <v>-0.121738</v>
      </c>
    </row>
    <row r="275" spans="1:41">
      <c r="A275" s="16" t="s">
        <v>712</v>
      </c>
      <c r="B275" s="1">
        <v>2018</v>
      </c>
      <c r="C275" s="20">
        <v>1600000</v>
      </c>
      <c r="D275" s="17">
        <v>2600000</v>
      </c>
      <c r="E275" s="1">
        <v>2.1619999999999999</v>
      </c>
      <c r="F275" s="1">
        <v>402</v>
      </c>
      <c r="G275" s="1">
        <v>35</v>
      </c>
      <c r="H275" s="1">
        <v>0.26304504000000001</v>
      </c>
      <c r="I275" s="1">
        <v>178</v>
      </c>
      <c r="J275" s="1">
        <v>22</v>
      </c>
      <c r="K275" s="1">
        <v>127</v>
      </c>
      <c r="L275" s="1">
        <v>1548</v>
      </c>
      <c r="M275" s="1">
        <v>125</v>
      </c>
      <c r="N275" s="1">
        <v>243</v>
      </c>
      <c r="O275" s="1">
        <v>72</v>
      </c>
      <c r="P275" s="1">
        <v>28</v>
      </c>
      <c r="Q275" s="1">
        <v>18</v>
      </c>
      <c r="R275" s="29">
        <f t="shared" si="8"/>
        <v>6.1</v>
      </c>
      <c r="S275" s="2" t="s">
        <v>713</v>
      </c>
      <c r="T275" s="2"/>
      <c r="U275" s="2"/>
      <c r="V275" s="2"/>
      <c r="W275" s="3">
        <v>153</v>
      </c>
      <c r="X275" s="1">
        <v>0</v>
      </c>
      <c r="Y275" s="4">
        <v>0.2596154</v>
      </c>
      <c r="Z275" s="3">
        <v>68</v>
      </c>
      <c r="AA275" s="3">
        <v>14</v>
      </c>
      <c r="AB275" s="3">
        <v>59</v>
      </c>
      <c r="AC275" s="3">
        <v>580</v>
      </c>
      <c r="AD275" s="3">
        <v>54</v>
      </c>
      <c r="AE275" s="3">
        <v>79</v>
      </c>
      <c r="AF275" s="3">
        <v>26</v>
      </c>
      <c r="AG275" s="3">
        <v>6</v>
      </c>
      <c r="AH275" s="3">
        <v>12</v>
      </c>
      <c r="AI275" s="29">
        <f t="shared" si="9"/>
        <v>3.9435549999999999</v>
      </c>
      <c r="AL275" s="1">
        <v>6.23</v>
      </c>
      <c r="AM275" s="1">
        <v>5.9955040000000004</v>
      </c>
      <c r="AN275" s="5">
        <v>4.12</v>
      </c>
      <c r="AO275" s="5">
        <v>3.7671100000000002</v>
      </c>
    </row>
    <row r="276" spans="1:41">
      <c r="A276" s="33" t="s">
        <v>620</v>
      </c>
      <c r="B276" s="1">
        <v>2019</v>
      </c>
      <c r="C276" s="20">
        <v>572500</v>
      </c>
      <c r="D276" s="17">
        <v>850000</v>
      </c>
      <c r="E276" s="1">
        <v>3.0310000000000001</v>
      </c>
      <c r="F276" s="1">
        <v>213</v>
      </c>
      <c r="G276" s="1">
        <v>103</v>
      </c>
      <c r="H276" s="1">
        <v>0.27217126000000003</v>
      </c>
      <c r="I276" s="1">
        <v>67</v>
      </c>
      <c r="J276" s="1">
        <v>12</v>
      </c>
      <c r="K276" s="1">
        <v>71</v>
      </c>
      <c r="L276" s="1">
        <v>708</v>
      </c>
      <c r="M276" s="1">
        <v>35</v>
      </c>
      <c r="N276" s="1">
        <v>107</v>
      </c>
      <c r="O276" s="1">
        <v>35</v>
      </c>
      <c r="P276" s="1">
        <v>3</v>
      </c>
      <c r="Q276" s="1">
        <v>-21</v>
      </c>
      <c r="R276" s="29">
        <f t="shared" si="8"/>
        <v>1.3</v>
      </c>
      <c r="S276" s="2"/>
      <c r="T276" s="2"/>
      <c r="U276" s="2"/>
      <c r="V276" s="2"/>
      <c r="W276" s="3">
        <v>67</v>
      </c>
      <c r="X276" s="1">
        <v>52</v>
      </c>
      <c r="Y276" s="4">
        <v>0.2513089</v>
      </c>
      <c r="Z276" s="3">
        <v>21</v>
      </c>
      <c r="AA276" s="3">
        <v>5</v>
      </c>
      <c r="AB276" s="3">
        <v>20</v>
      </c>
      <c r="AC276" s="3">
        <v>211</v>
      </c>
      <c r="AD276" s="3">
        <v>16</v>
      </c>
      <c r="AE276" s="3">
        <v>37</v>
      </c>
      <c r="AF276" s="3">
        <v>12</v>
      </c>
      <c r="AG276" s="3">
        <v>2</v>
      </c>
      <c r="AH276" s="3">
        <v>-6</v>
      </c>
      <c r="AI276" s="29">
        <f t="shared" si="9"/>
        <v>0.65732450000000009</v>
      </c>
      <c r="AL276" s="1">
        <v>1.47</v>
      </c>
      <c r="AM276" s="1">
        <v>1.0637547999999999</v>
      </c>
      <c r="AN276" s="5">
        <v>0.67</v>
      </c>
      <c r="AO276" s="5">
        <v>0.64464900000000003</v>
      </c>
    </row>
    <row r="277" spans="1:41">
      <c r="A277" s="16" t="s">
        <v>530</v>
      </c>
      <c r="B277" s="1">
        <v>2016</v>
      </c>
      <c r="C277" s="20">
        <v>514400</v>
      </c>
      <c r="D277" s="17">
        <v>3583332</v>
      </c>
      <c r="E277" s="1">
        <v>2.1309999999999998</v>
      </c>
      <c r="F277" s="1">
        <v>364</v>
      </c>
      <c r="G277" s="1">
        <v>54</v>
      </c>
      <c r="H277" s="1">
        <v>0.25790350000000001</v>
      </c>
      <c r="I277" s="1">
        <v>152</v>
      </c>
      <c r="J277" s="1">
        <v>32</v>
      </c>
      <c r="K277" s="1">
        <v>112</v>
      </c>
      <c r="L277" s="1">
        <v>1313</v>
      </c>
      <c r="M277" s="1">
        <v>87</v>
      </c>
      <c r="N277" s="1">
        <v>240</v>
      </c>
      <c r="O277" s="1">
        <v>61</v>
      </c>
      <c r="P277" s="1">
        <v>44</v>
      </c>
      <c r="Q277" s="1">
        <v>77</v>
      </c>
      <c r="R277" s="29">
        <f t="shared" si="8"/>
        <v>-0.2</v>
      </c>
      <c r="S277" s="2" t="s">
        <v>531</v>
      </c>
      <c r="T277" s="1" t="s">
        <v>532</v>
      </c>
      <c r="U277" s="1" t="s">
        <v>533</v>
      </c>
      <c r="V277" s="2"/>
      <c r="W277" s="3">
        <v>105</v>
      </c>
      <c r="X277" s="1">
        <v>54</v>
      </c>
      <c r="Y277" s="4">
        <v>0.24590164</v>
      </c>
      <c r="Z277" s="3">
        <v>55</v>
      </c>
      <c r="AA277" s="3">
        <v>12</v>
      </c>
      <c r="AB277" s="3">
        <v>37</v>
      </c>
      <c r="AC277" s="3">
        <v>414</v>
      </c>
      <c r="AD277" s="3">
        <v>40</v>
      </c>
      <c r="AE277" s="3">
        <v>74</v>
      </c>
      <c r="AF277" s="3">
        <v>20</v>
      </c>
      <c r="AG277" s="3">
        <v>21</v>
      </c>
      <c r="AH277" s="3">
        <v>25</v>
      </c>
      <c r="AI277" s="29">
        <f t="shared" si="9"/>
        <v>1.0941149999999999</v>
      </c>
      <c r="AL277" s="1">
        <v>0.17000002</v>
      </c>
      <c r="AM277" s="1">
        <v>-0.65942084999999995</v>
      </c>
      <c r="AN277" s="5">
        <v>1.01</v>
      </c>
      <c r="AO277" s="5">
        <v>1.1782300000000001</v>
      </c>
    </row>
    <row r="278" spans="1:41">
      <c r="A278" s="1" t="s">
        <v>625</v>
      </c>
      <c r="B278" s="1">
        <v>2017</v>
      </c>
      <c r="C278" s="20">
        <v>555000</v>
      </c>
      <c r="D278" s="17">
        <v>3300000</v>
      </c>
      <c r="E278" s="1">
        <v>3.113</v>
      </c>
      <c r="F278" s="1">
        <v>548</v>
      </c>
      <c r="G278" s="1">
        <v>16</v>
      </c>
      <c r="H278" s="1">
        <v>0.26353789999999999</v>
      </c>
      <c r="I278" s="1">
        <v>237</v>
      </c>
      <c r="J278" s="1">
        <v>40</v>
      </c>
      <c r="K278" s="1">
        <v>171</v>
      </c>
      <c r="L278" s="1">
        <v>2076</v>
      </c>
      <c r="M278" s="1">
        <v>93</v>
      </c>
      <c r="N278" s="1">
        <v>327</v>
      </c>
      <c r="O278" s="1">
        <v>116</v>
      </c>
      <c r="P278" s="1">
        <v>55</v>
      </c>
      <c r="Q278" s="1">
        <v>66</v>
      </c>
      <c r="R278" s="29">
        <f t="shared" si="8"/>
        <v>4.3</v>
      </c>
      <c r="S278" s="2" t="s">
        <v>626</v>
      </c>
      <c r="T278" s="1" t="s">
        <v>627</v>
      </c>
      <c r="U278" s="1" t="s">
        <v>626</v>
      </c>
      <c r="V278" s="2"/>
      <c r="W278" s="3">
        <v>154</v>
      </c>
      <c r="X278" s="1">
        <v>0</v>
      </c>
      <c r="Y278" s="4">
        <v>0.25553661999999999</v>
      </c>
      <c r="Z278" s="3">
        <v>72</v>
      </c>
      <c r="AA278" s="3">
        <v>16</v>
      </c>
      <c r="AB278" s="3">
        <v>42</v>
      </c>
      <c r="AC278" s="3">
        <v>632</v>
      </c>
      <c r="AD278" s="3">
        <v>33</v>
      </c>
      <c r="AE278" s="3">
        <v>95</v>
      </c>
      <c r="AF278" s="3">
        <v>37</v>
      </c>
      <c r="AG278" s="3">
        <v>15</v>
      </c>
      <c r="AH278" s="3">
        <v>14</v>
      </c>
      <c r="AI278" s="29">
        <f t="shared" si="9"/>
        <v>1.3047425000000001</v>
      </c>
      <c r="AL278" s="1">
        <v>4.25</v>
      </c>
      <c r="AM278" s="1">
        <v>4.3653130000000004</v>
      </c>
      <c r="AN278" s="5">
        <v>1.62</v>
      </c>
      <c r="AO278" s="5">
        <v>0.98948499999999995</v>
      </c>
    </row>
    <row r="279" spans="1:41">
      <c r="A279" s="1" t="s">
        <v>730</v>
      </c>
      <c r="B279" s="1">
        <v>2018</v>
      </c>
      <c r="C279" s="20">
        <v>557471</v>
      </c>
      <c r="D279" s="17">
        <v>1137500</v>
      </c>
      <c r="E279" s="1">
        <v>2.1669999999999998</v>
      </c>
      <c r="F279" s="1">
        <v>237</v>
      </c>
      <c r="G279" s="1">
        <v>46</v>
      </c>
      <c r="H279" s="1">
        <v>0.21763869</v>
      </c>
      <c r="I279" s="1">
        <v>68</v>
      </c>
      <c r="J279" s="1">
        <v>14</v>
      </c>
      <c r="K279" s="1">
        <v>75</v>
      </c>
      <c r="L279" s="1">
        <v>804</v>
      </c>
      <c r="M279" s="1">
        <v>76</v>
      </c>
      <c r="N279" s="1">
        <v>175</v>
      </c>
      <c r="O279" s="1">
        <v>33</v>
      </c>
      <c r="P279" s="1">
        <v>1</v>
      </c>
      <c r="Q279" s="1">
        <v>15</v>
      </c>
      <c r="R279" s="29">
        <f t="shared" si="8"/>
        <v>3.3</v>
      </c>
      <c r="S279" s="2"/>
      <c r="T279" s="2"/>
      <c r="U279" s="2"/>
      <c r="V279" s="1" t="s">
        <v>75</v>
      </c>
      <c r="W279" s="3">
        <v>79</v>
      </c>
      <c r="X279" s="1">
        <v>46</v>
      </c>
      <c r="Y279" s="4">
        <v>0.21008404</v>
      </c>
      <c r="Z279" s="3">
        <v>33</v>
      </c>
      <c r="AA279" s="3">
        <v>7</v>
      </c>
      <c r="AB279" s="3">
        <v>30</v>
      </c>
      <c r="AC279" s="3">
        <v>277</v>
      </c>
      <c r="AD279" s="3">
        <v>28</v>
      </c>
      <c r="AE279" s="3">
        <v>65</v>
      </c>
      <c r="AF279" s="3">
        <v>13</v>
      </c>
      <c r="AG279" s="3">
        <v>0</v>
      </c>
      <c r="AH279" s="3">
        <v>0</v>
      </c>
      <c r="AI279" s="29">
        <f t="shared" si="9"/>
        <v>1.8211349999999999</v>
      </c>
      <c r="AL279" s="1">
        <v>4.2</v>
      </c>
      <c r="AM279" s="1">
        <v>2.3307859999999998</v>
      </c>
      <c r="AN279" s="5">
        <v>2.2400000000000002</v>
      </c>
      <c r="AO279" s="5">
        <v>1.4022699999999999</v>
      </c>
    </row>
    <row r="280" spans="1:41">
      <c r="A280" s="1" t="s">
        <v>396</v>
      </c>
      <c r="B280" s="1">
        <v>2016</v>
      </c>
      <c r="C280" s="20">
        <v>524500</v>
      </c>
      <c r="D280" s="17">
        <v>5000000</v>
      </c>
      <c r="E280" s="1">
        <v>3.1040000000000001</v>
      </c>
      <c r="F280" s="1">
        <v>471</v>
      </c>
      <c r="G280" s="1">
        <v>37</v>
      </c>
      <c r="H280" s="1">
        <v>0.24873738000000001</v>
      </c>
      <c r="I280" s="1">
        <v>236</v>
      </c>
      <c r="J280" s="1">
        <v>102</v>
      </c>
      <c r="K280" s="1">
        <v>264</v>
      </c>
      <c r="L280" s="1">
        <v>1752</v>
      </c>
      <c r="M280" s="1">
        <v>129</v>
      </c>
      <c r="N280" s="1">
        <v>444</v>
      </c>
      <c r="O280" s="1">
        <v>87</v>
      </c>
      <c r="P280" s="1">
        <v>14</v>
      </c>
      <c r="Q280" s="1">
        <v>-12</v>
      </c>
      <c r="R280" s="29">
        <f t="shared" si="8"/>
        <v>1.3</v>
      </c>
      <c r="S280" s="2"/>
      <c r="T280" s="2"/>
      <c r="U280" s="1" t="s">
        <v>149</v>
      </c>
      <c r="V280" s="2"/>
      <c r="W280" s="3">
        <v>150</v>
      </c>
      <c r="X280" s="1">
        <v>0</v>
      </c>
      <c r="Y280" s="4">
        <v>0.24684684000000001</v>
      </c>
      <c r="Z280" s="3">
        <v>85</v>
      </c>
      <c r="AA280" s="3">
        <v>42</v>
      </c>
      <c r="AB280" s="3">
        <v>102</v>
      </c>
      <c r="AC280" s="3">
        <v>610</v>
      </c>
      <c r="AD280" s="3">
        <v>42</v>
      </c>
      <c r="AE280" s="3">
        <v>166</v>
      </c>
      <c r="AF280" s="3">
        <v>24</v>
      </c>
      <c r="AG280" s="3">
        <v>1</v>
      </c>
      <c r="AH280" s="3">
        <v>-1</v>
      </c>
      <c r="AI280" s="29">
        <f t="shared" si="9"/>
        <v>3.3466750000000003E-2</v>
      </c>
      <c r="AL280" s="1">
        <v>1.71</v>
      </c>
      <c r="AM280" s="1">
        <v>0.92115957000000004</v>
      </c>
      <c r="AN280" s="5">
        <v>0.02</v>
      </c>
      <c r="AO280" s="5">
        <v>4.6933500000000003E-2</v>
      </c>
    </row>
    <row r="281" spans="1:41">
      <c r="A281" s="1" t="s">
        <v>511</v>
      </c>
      <c r="B281" s="1">
        <v>2017</v>
      </c>
      <c r="C281" s="20">
        <v>555000</v>
      </c>
      <c r="D281" s="17">
        <v>1600000</v>
      </c>
      <c r="E281" s="1">
        <v>3.0539999999999998</v>
      </c>
      <c r="F281" s="1">
        <v>367</v>
      </c>
      <c r="G281" s="1">
        <v>61</v>
      </c>
      <c r="H281" s="1">
        <v>0.23564593</v>
      </c>
      <c r="I281" s="1">
        <v>108</v>
      </c>
      <c r="J281" s="1">
        <v>28</v>
      </c>
      <c r="K281" s="1">
        <v>91</v>
      </c>
      <c r="L281" s="1">
        <v>938</v>
      </c>
      <c r="M281" s="1">
        <v>92</v>
      </c>
      <c r="N281" s="1">
        <v>211</v>
      </c>
      <c r="O281" s="1">
        <v>50</v>
      </c>
      <c r="P281" s="1">
        <v>5</v>
      </c>
      <c r="Q281" s="1">
        <v>12</v>
      </c>
      <c r="R281" s="29">
        <f t="shared" si="8"/>
        <v>4.3</v>
      </c>
      <c r="S281" s="2"/>
      <c r="T281" s="2"/>
      <c r="U281" s="2"/>
      <c r="V281" s="2"/>
      <c r="W281" s="3">
        <v>140</v>
      </c>
      <c r="X281" s="1">
        <v>0</v>
      </c>
      <c r="Y281" s="4">
        <v>0.21548821000000001</v>
      </c>
      <c r="Z281" s="3">
        <v>46</v>
      </c>
      <c r="AA281" s="3">
        <v>11</v>
      </c>
      <c r="AB281" s="3">
        <v>37</v>
      </c>
      <c r="AC281" s="3">
        <v>342</v>
      </c>
      <c r="AD281" s="3">
        <v>41</v>
      </c>
      <c r="AE281" s="3">
        <v>80</v>
      </c>
      <c r="AF281" s="3">
        <v>24</v>
      </c>
      <c r="AG281" s="3">
        <v>3</v>
      </c>
      <c r="AH281" s="3">
        <v>3</v>
      </c>
      <c r="AI281" s="29">
        <f t="shared" si="9"/>
        <v>2.3851750000000003</v>
      </c>
      <c r="AL281" s="1">
        <v>4.2699999999999996</v>
      </c>
      <c r="AM281" s="1">
        <v>4.248748</v>
      </c>
      <c r="AN281" s="5">
        <v>2.42</v>
      </c>
      <c r="AO281" s="5">
        <v>2.3503500000000002</v>
      </c>
    </row>
    <row r="282" spans="1:41">
      <c r="A282" s="1" t="s">
        <v>284</v>
      </c>
      <c r="B282" s="1">
        <v>2016</v>
      </c>
      <c r="C282" s="20">
        <v>514000</v>
      </c>
      <c r="D282" s="17">
        <v>900000</v>
      </c>
      <c r="E282" s="1">
        <v>3.1120000000000001</v>
      </c>
      <c r="F282" s="1">
        <v>398</v>
      </c>
      <c r="G282" s="1">
        <v>30</v>
      </c>
      <c r="H282" s="1">
        <v>0.22373949000000001</v>
      </c>
      <c r="I282" s="1">
        <v>125</v>
      </c>
      <c r="J282" s="1">
        <v>30</v>
      </c>
      <c r="K282" s="1">
        <v>116</v>
      </c>
      <c r="L282" s="1">
        <v>1085</v>
      </c>
      <c r="M282" s="1">
        <v>119</v>
      </c>
      <c r="N282" s="1">
        <v>351</v>
      </c>
      <c r="O282" s="1">
        <v>58</v>
      </c>
      <c r="P282" s="1">
        <v>20</v>
      </c>
      <c r="Q282" s="1">
        <v>10</v>
      </c>
      <c r="R282" s="29">
        <f t="shared" si="8"/>
        <v>3.4</v>
      </c>
      <c r="S282" s="2" t="s">
        <v>56</v>
      </c>
      <c r="T282" s="2"/>
      <c r="U282" s="2"/>
      <c r="V282" s="2"/>
      <c r="W282" s="3">
        <v>125</v>
      </c>
      <c r="X282" s="1">
        <v>0</v>
      </c>
      <c r="Y282" s="4">
        <v>0.20895522999999999</v>
      </c>
      <c r="Z282" s="3">
        <v>38</v>
      </c>
      <c r="AA282" s="3">
        <v>13</v>
      </c>
      <c r="AB282" s="3">
        <v>44</v>
      </c>
      <c r="AC282" s="3">
        <v>392</v>
      </c>
      <c r="AD282" s="3">
        <v>56</v>
      </c>
      <c r="AE282" s="3">
        <v>133</v>
      </c>
      <c r="AF282" s="3">
        <v>18</v>
      </c>
      <c r="AG282" s="3">
        <v>8</v>
      </c>
      <c r="AH282" s="3">
        <v>2</v>
      </c>
      <c r="AI282" s="29">
        <f t="shared" si="9"/>
        <v>1.6959249999999999</v>
      </c>
      <c r="AL282" s="1">
        <v>1.62</v>
      </c>
      <c r="AM282" s="1">
        <v>5.2499159999999998</v>
      </c>
      <c r="AN282" s="5">
        <v>0.86</v>
      </c>
      <c r="AO282" s="5">
        <v>2.5318499999999999</v>
      </c>
    </row>
    <row r="283" spans="1:41">
      <c r="A283" s="1" t="s">
        <v>535</v>
      </c>
      <c r="B283" s="1">
        <v>2015</v>
      </c>
      <c r="C283" s="20">
        <v>537500</v>
      </c>
      <c r="D283" s="17">
        <v>3400000</v>
      </c>
      <c r="E283" s="1">
        <v>2.13</v>
      </c>
      <c r="F283" s="1">
        <v>365</v>
      </c>
      <c r="G283" s="1">
        <v>35</v>
      </c>
      <c r="H283" s="1">
        <v>0.26398211999999999</v>
      </c>
      <c r="I283" s="1">
        <v>199</v>
      </c>
      <c r="J283" s="1">
        <v>51</v>
      </c>
      <c r="K283" s="1">
        <v>174</v>
      </c>
      <c r="L283" s="1">
        <v>1470</v>
      </c>
      <c r="M283" s="1">
        <v>106</v>
      </c>
      <c r="N283" s="1">
        <v>315</v>
      </c>
      <c r="O283" s="1">
        <v>62</v>
      </c>
      <c r="P283" s="1">
        <v>12</v>
      </c>
      <c r="Q283" s="1">
        <v>0</v>
      </c>
      <c r="R283" s="29">
        <f t="shared" si="8"/>
        <v>1.6</v>
      </c>
      <c r="S283" s="2" t="s">
        <v>536</v>
      </c>
      <c r="T283" s="1" t="s">
        <v>537</v>
      </c>
      <c r="U283" s="2"/>
      <c r="V283" s="2"/>
      <c r="W283" s="3">
        <v>159</v>
      </c>
      <c r="X283" s="1">
        <v>0</v>
      </c>
      <c r="Y283" s="4">
        <v>0.25555557000000001</v>
      </c>
      <c r="Z283" s="3">
        <v>78</v>
      </c>
      <c r="AA283" s="3">
        <v>26</v>
      </c>
      <c r="AB283" s="3">
        <v>83</v>
      </c>
      <c r="AC283" s="3">
        <v>686</v>
      </c>
      <c r="AD283" s="3">
        <v>45</v>
      </c>
      <c r="AE283" s="3">
        <v>164</v>
      </c>
      <c r="AF283" s="3">
        <v>23</v>
      </c>
      <c r="AG283" s="3">
        <v>4</v>
      </c>
      <c r="AH283" s="3">
        <v>6</v>
      </c>
      <c r="AI283" s="29">
        <f t="shared" si="9"/>
        <v>0.36969999999999997</v>
      </c>
      <c r="AL283" s="1">
        <v>3.44</v>
      </c>
      <c r="AM283" s="1">
        <v>-0.20369592</v>
      </c>
      <c r="AN283" s="5">
        <v>0.95</v>
      </c>
      <c r="AO283" s="5">
        <v>-0.21060000000000001</v>
      </c>
    </row>
    <row r="284" spans="1:41">
      <c r="A284" s="16" t="s">
        <v>630</v>
      </c>
      <c r="B284" s="1">
        <v>2016</v>
      </c>
      <c r="C284" s="20">
        <v>1450000</v>
      </c>
      <c r="D284" s="17">
        <v>2700000</v>
      </c>
      <c r="E284" s="1">
        <v>3.0449999999999999</v>
      </c>
      <c r="F284" s="1">
        <v>416</v>
      </c>
      <c r="G284" s="1">
        <v>15</v>
      </c>
      <c r="H284" s="1">
        <v>0.24793388</v>
      </c>
      <c r="I284" s="1">
        <v>168</v>
      </c>
      <c r="J284" s="1">
        <v>28</v>
      </c>
      <c r="K284" s="1">
        <v>126</v>
      </c>
      <c r="L284" s="1">
        <v>1469</v>
      </c>
      <c r="M284" s="1">
        <v>94</v>
      </c>
      <c r="N284" s="1">
        <v>230</v>
      </c>
      <c r="O284" s="1">
        <v>50</v>
      </c>
      <c r="P284" s="1">
        <v>45</v>
      </c>
      <c r="Q284" s="1">
        <v>17</v>
      </c>
      <c r="R284" s="29">
        <f t="shared" si="8"/>
        <v>3.5</v>
      </c>
      <c r="S284" s="2"/>
      <c r="T284" s="1" t="s">
        <v>631</v>
      </c>
      <c r="U284" s="1" t="s">
        <v>632</v>
      </c>
      <c r="V284" s="2"/>
      <c r="W284" s="3">
        <v>121</v>
      </c>
      <c r="X284" s="1">
        <v>0</v>
      </c>
      <c r="Y284" s="4">
        <v>0.23961662</v>
      </c>
      <c r="Z284" s="3">
        <v>39</v>
      </c>
      <c r="AA284" s="3">
        <v>5</v>
      </c>
      <c r="AB284" s="3">
        <v>23</v>
      </c>
      <c r="AC284" s="3">
        <v>361</v>
      </c>
      <c r="AD284" s="3">
        <v>34</v>
      </c>
      <c r="AE284" s="3">
        <v>52</v>
      </c>
      <c r="AF284" s="3">
        <v>7</v>
      </c>
      <c r="AG284" s="3">
        <v>7</v>
      </c>
      <c r="AH284" s="3">
        <v>2</v>
      </c>
      <c r="AI284" s="29">
        <f t="shared" si="9"/>
        <v>-0.15363250000000001</v>
      </c>
      <c r="AL284" s="1">
        <v>4.5599999999999996</v>
      </c>
      <c r="AM284" s="1">
        <v>2.4505138</v>
      </c>
      <c r="AN284" s="5">
        <v>0.12</v>
      </c>
      <c r="AO284" s="5">
        <v>-0.42726500000000001</v>
      </c>
    </row>
    <row r="285" spans="1:41">
      <c r="A285" s="1" t="s">
        <v>785</v>
      </c>
      <c r="B285" s="1">
        <v>2017</v>
      </c>
      <c r="C285" s="20">
        <v>1050000</v>
      </c>
      <c r="D285" s="17">
        <v>10850000</v>
      </c>
      <c r="E285" s="1">
        <v>2.1709999999999998</v>
      </c>
      <c r="F285" s="1">
        <v>457</v>
      </c>
      <c r="G285" s="1">
        <v>0</v>
      </c>
      <c r="H285" s="1">
        <v>0.28755112999999999</v>
      </c>
      <c r="I285" s="1">
        <v>319</v>
      </c>
      <c r="J285" s="1">
        <v>94</v>
      </c>
      <c r="K285" s="1">
        <v>274</v>
      </c>
      <c r="L285" s="1">
        <v>2014</v>
      </c>
      <c r="M285" s="1">
        <v>247</v>
      </c>
      <c r="N285" s="1">
        <v>481</v>
      </c>
      <c r="O285" s="1">
        <v>104</v>
      </c>
      <c r="P285" s="1">
        <v>28</v>
      </c>
      <c r="Q285" s="1">
        <v>2</v>
      </c>
      <c r="R285" s="29">
        <f t="shared" si="8"/>
        <v>1</v>
      </c>
      <c r="S285" s="2" t="s">
        <v>786</v>
      </c>
      <c r="T285" s="1" t="s">
        <v>787</v>
      </c>
      <c r="U285" s="1" t="s">
        <v>788</v>
      </c>
      <c r="V285" s="2"/>
      <c r="W285" s="3">
        <v>151</v>
      </c>
      <c r="X285" s="1">
        <v>0</v>
      </c>
      <c r="Y285" s="4">
        <v>0.29508197000000003</v>
      </c>
      <c r="Z285" s="3">
        <v>111</v>
      </c>
      <c r="AA285" s="3">
        <v>29</v>
      </c>
      <c r="AB285" s="3">
        <v>73</v>
      </c>
      <c r="AC285" s="3">
        <v>665</v>
      </c>
      <c r="AD285" s="3">
        <v>95</v>
      </c>
      <c r="AE285" s="3">
        <v>128</v>
      </c>
      <c r="AF285" s="3">
        <v>38</v>
      </c>
      <c r="AG285" s="3">
        <v>7</v>
      </c>
      <c r="AH285" s="3">
        <v>-3</v>
      </c>
      <c r="AI285" s="29">
        <f t="shared" si="9"/>
        <v>-0.101315615</v>
      </c>
      <c r="AL285" s="1">
        <v>1.31</v>
      </c>
      <c r="AM285" s="1">
        <v>0.61121890000000001</v>
      </c>
      <c r="AN285" s="5">
        <v>-0.04</v>
      </c>
      <c r="AO285" s="5">
        <v>-0.16263122999999999</v>
      </c>
    </row>
    <row r="286" spans="1:41">
      <c r="A286" s="1" t="s">
        <v>819</v>
      </c>
      <c r="B286" s="1">
        <v>2018</v>
      </c>
      <c r="C286" s="20">
        <v>604500</v>
      </c>
      <c r="D286" s="17">
        <v>3390000</v>
      </c>
      <c r="E286" s="1">
        <v>3.0859999999999999</v>
      </c>
      <c r="F286" s="1">
        <v>337</v>
      </c>
      <c r="G286" s="1">
        <v>178</v>
      </c>
      <c r="H286" s="1">
        <v>0.22836095000000001</v>
      </c>
      <c r="I286" s="1">
        <v>183</v>
      </c>
      <c r="J286" s="1">
        <v>72</v>
      </c>
      <c r="K286" s="1">
        <v>163</v>
      </c>
      <c r="L286" s="1">
        <v>1274</v>
      </c>
      <c r="M286" s="1">
        <v>174</v>
      </c>
      <c r="N286" s="1">
        <v>369</v>
      </c>
      <c r="O286" s="1">
        <v>36</v>
      </c>
      <c r="P286" s="1">
        <v>8</v>
      </c>
      <c r="Q286" s="1">
        <v>-10</v>
      </c>
      <c r="R286" s="29">
        <f t="shared" si="8"/>
        <v>3.5</v>
      </c>
      <c r="S286" s="2" t="s">
        <v>61</v>
      </c>
      <c r="T286" s="2"/>
      <c r="U286" s="2"/>
      <c r="V286" s="2"/>
      <c r="W286" s="3">
        <v>137</v>
      </c>
      <c r="X286" s="1">
        <v>0</v>
      </c>
      <c r="Y286" s="4">
        <v>0.23831775999999999</v>
      </c>
      <c r="Z286" s="3">
        <v>64</v>
      </c>
      <c r="AA286" s="3">
        <v>26</v>
      </c>
      <c r="AB286" s="3">
        <v>61</v>
      </c>
      <c r="AC286" s="3">
        <v>510</v>
      </c>
      <c r="AD286" s="3">
        <v>78</v>
      </c>
      <c r="AE286" s="3">
        <v>140</v>
      </c>
      <c r="AF286" s="3">
        <v>14</v>
      </c>
      <c r="AG286" s="3">
        <v>4</v>
      </c>
      <c r="AH286" s="3">
        <v>3</v>
      </c>
      <c r="AI286" s="29">
        <f t="shared" si="9"/>
        <v>2.3531300000000002</v>
      </c>
      <c r="AL286" s="1">
        <v>4.83</v>
      </c>
      <c r="AM286" s="1">
        <v>2.0964559999999999</v>
      </c>
      <c r="AN286" s="5">
        <v>3.69</v>
      </c>
      <c r="AO286" s="5">
        <v>1.0162599999999999</v>
      </c>
    </row>
    <row r="287" spans="1:41">
      <c r="A287" s="1" t="s">
        <v>447</v>
      </c>
      <c r="B287" s="1">
        <v>2014</v>
      </c>
      <c r="C287" s="20">
        <v>540000</v>
      </c>
      <c r="D287" s="17">
        <v>4500000</v>
      </c>
      <c r="E287" s="1">
        <v>3.085</v>
      </c>
      <c r="F287" s="1">
        <v>527</v>
      </c>
      <c r="G287" s="1">
        <v>0</v>
      </c>
      <c r="H287" s="1">
        <v>0.26198890000000002</v>
      </c>
      <c r="I287" s="1">
        <v>234</v>
      </c>
      <c r="J287" s="1">
        <v>70</v>
      </c>
      <c r="K287" s="1">
        <v>264</v>
      </c>
      <c r="L287" s="1">
        <v>2201</v>
      </c>
      <c r="M287" s="1">
        <v>179</v>
      </c>
      <c r="N287" s="1">
        <v>386</v>
      </c>
      <c r="O287" s="1">
        <v>107</v>
      </c>
      <c r="P287" s="1">
        <v>32</v>
      </c>
      <c r="Q287" s="1">
        <v>3</v>
      </c>
      <c r="R287" s="29">
        <f t="shared" si="8"/>
        <v>6.8</v>
      </c>
      <c r="S287" s="2" t="s">
        <v>448</v>
      </c>
      <c r="T287" s="2"/>
      <c r="U287" s="1" t="s">
        <v>449</v>
      </c>
      <c r="V287" s="2"/>
      <c r="W287" s="3">
        <v>159</v>
      </c>
      <c r="X287" s="1">
        <v>0</v>
      </c>
      <c r="Y287" s="4">
        <v>0.2677966</v>
      </c>
      <c r="Z287" s="3">
        <v>71</v>
      </c>
      <c r="AA287" s="3">
        <v>25</v>
      </c>
      <c r="AB287" s="3">
        <v>96</v>
      </c>
      <c r="AC287" s="3">
        <v>654</v>
      </c>
      <c r="AD287" s="3">
        <v>52</v>
      </c>
      <c r="AE287" s="3">
        <v>118</v>
      </c>
      <c r="AF287" s="3">
        <v>27</v>
      </c>
      <c r="AG287" s="3">
        <v>7</v>
      </c>
      <c r="AH287" s="3">
        <v>15</v>
      </c>
      <c r="AI287" s="29">
        <f t="shared" si="9"/>
        <v>1.08049</v>
      </c>
      <c r="AL287" s="1">
        <v>6.66</v>
      </c>
      <c r="AM287" s="1">
        <v>6.9116172999999996</v>
      </c>
      <c r="AN287" s="5">
        <v>0.68</v>
      </c>
      <c r="AO287" s="5">
        <v>1.48098</v>
      </c>
    </row>
    <row r="288" spans="1:41">
      <c r="A288" s="1" t="s">
        <v>372</v>
      </c>
      <c r="B288" s="1">
        <v>2011</v>
      </c>
      <c r="C288" s="20">
        <v>420000</v>
      </c>
      <c r="D288" s="17">
        <v>620000</v>
      </c>
      <c r="E288" s="1">
        <v>2.153</v>
      </c>
      <c r="F288" s="1">
        <v>123</v>
      </c>
      <c r="G288" s="1">
        <v>0</v>
      </c>
      <c r="H288" s="1">
        <v>0.20661156999999999</v>
      </c>
      <c r="I288" s="1">
        <v>42</v>
      </c>
      <c r="J288" s="1">
        <v>10</v>
      </c>
      <c r="K288" s="1">
        <v>45</v>
      </c>
      <c r="L288" s="1">
        <v>406</v>
      </c>
      <c r="M288" s="1">
        <v>40</v>
      </c>
      <c r="N288" s="1">
        <v>97</v>
      </c>
      <c r="O288" s="1">
        <v>14</v>
      </c>
      <c r="P288" s="1">
        <v>1</v>
      </c>
      <c r="Q288" s="1">
        <v>5</v>
      </c>
      <c r="R288" s="29">
        <f t="shared" si="8"/>
        <v>0.9</v>
      </c>
      <c r="S288" s="2"/>
      <c r="T288" s="2"/>
      <c r="U288" s="2"/>
      <c r="V288" s="2"/>
      <c r="W288" s="3">
        <v>36</v>
      </c>
      <c r="X288" s="1">
        <v>0</v>
      </c>
      <c r="Y288" s="4">
        <v>0.17117117000000001</v>
      </c>
      <c r="Z288" s="3">
        <v>10</v>
      </c>
      <c r="AA288" s="3">
        <v>1</v>
      </c>
      <c r="AB288" s="3">
        <v>4</v>
      </c>
      <c r="AC288" s="3">
        <v>122</v>
      </c>
      <c r="AD288" s="3">
        <v>11</v>
      </c>
      <c r="AE288" s="3">
        <v>32</v>
      </c>
      <c r="AF288" s="3">
        <v>3</v>
      </c>
      <c r="AG288" s="3">
        <v>0</v>
      </c>
      <c r="AH288" s="3">
        <v>3</v>
      </c>
      <c r="AI288" s="29">
        <f t="shared" si="9"/>
        <v>-0.10137679699999999</v>
      </c>
      <c r="AL288" s="1">
        <v>0.39000008000000003</v>
      </c>
      <c r="AM288" s="1">
        <v>1.5038153000000001</v>
      </c>
      <c r="AN288" s="5">
        <v>8.0000005999999999E-2</v>
      </c>
      <c r="AO288" s="5">
        <v>-0.28275359999999999</v>
      </c>
    </row>
    <row r="289" spans="1:41">
      <c r="A289" s="1" t="s">
        <v>584</v>
      </c>
      <c r="B289" s="1">
        <v>2015</v>
      </c>
      <c r="C289" s="20">
        <v>4901861</v>
      </c>
      <c r="D289" s="17">
        <v>4150000</v>
      </c>
      <c r="E289" s="1">
        <v>3.0779999999999998</v>
      </c>
      <c r="F289" s="1">
        <v>429</v>
      </c>
      <c r="G289" s="1">
        <v>0</v>
      </c>
      <c r="H289" s="1">
        <v>0.25450450000000002</v>
      </c>
      <c r="I289" s="1">
        <v>168</v>
      </c>
      <c r="J289" s="1">
        <v>20</v>
      </c>
      <c r="K289" s="1">
        <v>120</v>
      </c>
      <c r="L289" s="1">
        <v>1461</v>
      </c>
      <c r="M289" s="1">
        <v>87</v>
      </c>
      <c r="N289" s="1">
        <v>300</v>
      </c>
      <c r="O289" s="1">
        <v>52</v>
      </c>
      <c r="P289" s="1">
        <v>84</v>
      </c>
      <c r="Q289" s="1">
        <v>41</v>
      </c>
      <c r="R289" s="29">
        <f t="shared" si="8"/>
        <v>4.0999999999999996</v>
      </c>
      <c r="S289" s="2" t="s">
        <v>75</v>
      </c>
      <c r="T289" s="1" t="s">
        <v>585</v>
      </c>
      <c r="U289" s="1" t="s">
        <v>586</v>
      </c>
      <c r="V289" s="2"/>
      <c r="W289" s="3">
        <v>95</v>
      </c>
      <c r="X289" s="1">
        <v>0</v>
      </c>
      <c r="Y289" s="4">
        <v>0.21875</v>
      </c>
      <c r="Z289" s="3">
        <v>26</v>
      </c>
      <c r="AA289" s="3">
        <v>5</v>
      </c>
      <c r="AB289" s="3">
        <v>25</v>
      </c>
      <c r="AC289" s="3">
        <v>310</v>
      </c>
      <c r="AD289" s="3">
        <v>16</v>
      </c>
      <c r="AE289" s="3">
        <v>69</v>
      </c>
      <c r="AF289" s="3">
        <v>12</v>
      </c>
      <c r="AG289" s="3">
        <v>14</v>
      </c>
      <c r="AH289" s="3">
        <v>13</v>
      </c>
      <c r="AI289" s="29">
        <f t="shared" si="9"/>
        <v>1.2040549999999999</v>
      </c>
      <c r="AL289" s="1">
        <v>4.17</v>
      </c>
      <c r="AM289" s="1">
        <v>3.9677904000000002</v>
      </c>
      <c r="AN289" s="5">
        <v>1.05</v>
      </c>
      <c r="AO289" s="5">
        <v>1.3581099999999999</v>
      </c>
    </row>
    <row r="290" spans="1:41">
      <c r="A290" s="1" t="s">
        <v>266</v>
      </c>
      <c r="B290" s="1">
        <v>2017</v>
      </c>
      <c r="C290" s="20">
        <v>546500</v>
      </c>
      <c r="D290" s="17">
        <v>1175000</v>
      </c>
      <c r="E290" s="1">
        <v>3.0249999999999999</v>
      </c>
      <c r="F290" s="1">
        <v>240</v>
      </c>
      <c r="G290" s="1">
        <v>74</v>
      </c>
      <c r="H290" s="1">
        <v>0.22861843000000001</v>
      </c>
      <c r="I290" s="1">
        <v>70</v>
      </c>
      <c r="J290" s="1">
        <v>11</v>
      </c>
      <c r="K290" s="1">
        <v>47</v>
      </c>
      <c r="L290" s="1">
        <v>657</v>
      </c>
      <c r="M290" s="1">
        <v>27</v>
      </c>
      <c r="N290" s="1">
        <v>171</v>
      </c>
      <c r="O290" s="1">
        <v>20</v>
      </c>
      <c r="P290" s="1">
        <v>29</v>
      </c>
      <c r="Q290" s="1">
        <v>2</v>
      </c>
      <c r="R290" s="29">
        <f t="shared" si="8"/>
        <v>1.9</v>
      </c>
      <c r="S290" s="2"/>
      <c r="T290" s="2"/>
      <c r="U290" s="2"/>
      <c r="V290" s="2"/>
      <c r="W290" s="3">
        <v>87</v>
      </c>
      <c r="X290" s="1">
        <v>74</v>
      </c>
      <c r="Y290" s="4">
        <v>0.27</v>
      </c>
      <c r="Z290" s="3">
        <v>41</v>
      </c>
      <c r="AA290" s="3">
        <v>9</v>
      </c>
      <c r="AB290" s="3">
        <v>33</v>
      </c>
      <c r="AC290" s="3">
        <v>326</v>
      </c>
      <c r="AD290" s="3">
        <v>13</v>
      </c>
      <c r="AE290" s="3">
        <v>69</v>
      </c>
      <c r="AF290" s="3">
        <v>15</v>
      </c>
      <c r="AG290" s="3">
        <v>8</v>
      </c>
      <c r="AH290" s="3">
        <v>-1</v>
      </c>
      <c r="AI290" s="29">
        <f t="shared" si="9"/>
        <v>0.25057200000000002</v>
      </c>
      <c r="AL290" s="1">
        <v>2.9099998</v>
      </c>
      <c r="AM290" s="1">
        <v>0.98207500000000003</v>
      </c>
      <c r="AN290" s="5">
        <v>0.99</v>
      </c>
      <c r="AO290" s="5">
        <v>-0.48885600000000001</v>
      </c>
    </row>
    <row r="291" spans="1:41">
      <c r="A291" s="1" t="s">
        <v>316</v>
      </c>
      <c r="B291" s="1">
        <v>2014</v>
      </c>
      <c r="C291" s="20">
        <v>509700</v>
      </c>
      <c r="D291" s="17">
        <v>1125000</v>
      </c>
      <c r="E291" s="1">
        <v>3.113</v>
      </c>
      <c r="F291" s="1">
        <v>338</v>
      </c>
      <c r="G291" s="1">
        <v>131</v>
      </c>
      <c r="H291" s="1">
        <v>0.23529412</v>
      </c>
      <c r="I291" s="1">
        <v>111</v>
      </c>
      <c r="J291" s="1">
        <v>18</v>
      </c>
      <c r="K291" s="1">
        <v>83</v>
      </c>
      <c r="L291" s="1">
        <v>1098</v>
      </c>
      <c r="M291" s="1">
        <v>84</v>
      </c>
      <c r="N291" s="1">
        <v>215</v>
      </c>
      <c r="O291" s="1">
        <v>40</v>
      </c>
      <c r="P291" s="1">
        <v>19</v>
      </c>
      <c r="Q291" s="1">
        <v>2</v>
      </c>
      <c r="R291" s="29">
        <f t="shared" si="8"/>
        <v>0.3</v>
      </c>
      <c r="S291" s="2"/>
      <c r="T291" s="2"/>
      <c r="U291" s="2"/>
      <c r="V291" s="2"/>
      <c r="W291" s="3">
        <v>110</v>
      </c>
      <c r="X291" s="1">
        <v>0</v>
      </c>
      <c r="Y291" s="4">
        <v>0.22259135999999999</v>
      </c>
      <c r="Z291" s="3">
        <v>32</v>
      </c>
      <c r="AA291" s="3">
        <v>6</v>
      </c>
      <c r="AB291" s="3">
        <v>26</v>
      </c>
      <c r="AC291" s="3">
        <v>336</v>
      </c>
      <c r="AD291" s="3">
        <v>25</v>
      </c>
      <c r="AE291" s="3">
        <v>71</v>
      </c>
      <c r="AF291" s="3">
        <v>12</v>
      </c>
      <c r="AG291" s="3">
        <v>2</v>
      </c>
      <c r="AH291" s="3">
        <v>7</v>
      </c>
      <c r="AI291" s="29">
        <f t="shared" si="9"/>
        <v>0.35261165999999999</v>
      </c>
      <c r="AL291" s="1">
        <v>-0.3</v>
      </c>
      <c r="AM291" s="1">
        <v>0.93785346000000003</v>
      </c>
      <c r="AN291" s="5">
        <v>0.28000000000000003</v>
      </c>
      <c r="AO291" s="5">
        <v>0.42522332000000002</v>
      </c>
    </row>
    <row r="292" spans="1:41">
      <c r="A292" s="1" t="s">
        <v>401</v>
      </c>
      <c r="B292" s="1">
        <v>2013</v>
      </c>
      <c r="C292" s="20">
        <v>491500</v>
      </c>
      <c r="D292" s="17">
        <v>1750000</v>
      </c>
      <c r="E292" s="1">
        <v>3.069</v>
      </c>
      <c r="F292" s="1">
        <v>363</v>
      </c>
      <c r="G292" s="1">
        <v>159</v>
      </c>
      <c r="H292" s="1">
        <v>0.24864864</v>
      </c>
      <c r="I292" s="1">
        <v>159</v>
      </c>
      <c r="J292" s="1">
        <v>42</v>
      </c>
      <c r="K292" s="1">
        <v>162</v>
      </c>
      <c r="L292" s="1">
        <v>1479</v>
      </c>
      <c r="M292" s="1">
        <v>164</v>
      </c>
      <c r="N292" s="1">
        <v>264</v>
      </c>
      <c r="O292" s="1">
        <v>73</v>
      </c>
      <c r="P292" s="1">
        <v>3</v>
      </c>
      <c r="Q292" s="1">
        <v>-31</v>
      </c>
      <c r="R292" s="29">
        <f t="shared" si="8"/>
        <v>10.8</v>
      </c>
      <c r="S292" s="2"/>
      <c r="T292" s="2"/>
      <c r="U292" s="2"/>
      <c r="V292" s="2"/>
      <c r="W292" s="3">
        <v>85</v>
      </c>
      <c r="X292" s="1">
        <v>70</v>
      </c>
      <c r="Y292" s="4">
        <v>0.24232081999999999</v>
      </c>
      <c r="Z292" s="3">
        <v>32</v>
      </c>
      <c r="AA292" s="3">
        <v>6</v>
      </c>
      <c r="AB292" s="3">
        <v>36</v>
      </c>
      <c r="AC292" s="3">
        <v>333</v>
      </c>
      <c r="AD292" s="3">
        <v>38</v>
      </c>
      <c r="AE292" s="3">
        <v>56</v>
      </c>
      <c r="AF292" s="3">
        <v>13</v>
      </c>
      <c r="AG292" s="3">
        <v>0</v>
      </c>
      <c r="AH292" s="3">
        <v>-3</v>
      </c>
      <c r="AI292" s="29">
        <f t="shared" si="9"/>
        <v>2.7506899999999996</v>
      </c>
      <c r="AL292" s="1">
        <v>11.34</v>
      </c>
      <c r="AM292" s="1">
        <v>10.34911</v>
      </c>
      <c r="AN292" s="5">
        <v>2.63</v>
      </c>
      <c r="AO292" s="5">
        <v>2.8713799999999998</v>
      </c>
    </row>
    <row r="293" spans="1:41">
      <c r="A293" s="1" t="s">
        <v>343</v>
      </c>
      <c r="B293" s="1">
        <v>2014</v>
      </c>
      <c r="C293" s="20">
        <v>510800</v>
      </c>
      <c r="D293" s="17">
        <v>2250000</v>
      </c>
      <c r="E293" s="1">
        <v>3.0270000000000001</v>
      </c>
      <c r="F293" s="1">
        <v>345</v>
      </c>
      <c r="G293" s="1">
        <v>71</v>
      </c>
      <c r="H293" s="1">
        <v>0.25958964000000001</v>
      </c>
      <c r="I293" s="1">
        <v>135</v>
      </c>
      <c r="J293" s="1">
        <v>36</v>
      </c>
      <c r="K293" s="1">
        <v>133</v>
      </c>
      <c r="L293" s="1">
        <v>1215</v>
      </c>
      <c r="M293" s="1">
        <v>71</v>
      </c>
      <c r="N293" s="1">
        <v>231</v>
      </c>
      <c r="O293" s="1">
        <v>65</v>
      </c>
      <c r="P293" s="1">
        <v>7</v>
      </c>
      <c r="Q293" s="1">
        <v>-12</v>
      </c>
      <c r="R293" s="29">
        <f t="shared" si="8"/>
        <v>3</v>
      </c>
      <c r="S293" s="2"/>
      <c r="T293" s="2"/>
      <c r="U293" s="2"/>
      <c r="V293" s="2"/>
      <c r="W293" s="3">
        <v>142</v>
      </c>
      <c r="X293" s="1">
        <v>0</v>
      </c>
      <c r="Y293" s="4">
        <v>0.28033474000000003</v>
      </c>
      <c r="Z293" s="3">
        <v>62</v>
      </c>
      <c r="AA293" s="3">
        <v>13</v>
      </c>
      <c r="AB293" s="3">
        <v>59</v>
      </c>
      <c r="AC293" s="3">
        <v>533</v>
      </c>
      <c r="AD293" s="3">
        <v>39</v>
      </c>
      <c r="AE293" s="3">
        <v>99</v>
      </c>
      <c r="AF293" s="3">
        <v>29</v>
      </c>
      <c r="AG293" s="3">
        <v>3</v>
      </c>
      <c r="AH293" s="3">
        <v>-12</v>
      </c>
      <c r="AI293" s="29">
        <f t="shared" si="9"/>
        <v>2.9498799999999998</v>
      </c>
      <c r="AL293" s="1">
        <v>2.82</v>
      </c>
      <c r="AM293" s="1">
        <v>3.2623435999999999</v>
      </c>
      <c r="AN293" s="5">
        <v>2.78</v>
      </c>
      <c r="AO293" s="5">
        <v>3.1197599999999999</v>
      </c>
    </row>
    <row r="294" spans="1:41">
      <c r="A294" s="1" t="s">
        <v>393</v>
      </c>
      <c r="B294" s="1">
        <v>2014</v>
      </c>
      <c r="C294" s="20">
        <v>546000</v>
      </c>
      <c r="D294" s="17">
        <v>2800000</v>
      </c>
      <c r="E294" s="1">
        <v>3.0739999999999998</v>
      </c>
      <c r="F294" s="1">
        <v>358</v>
      </c>
      <c r="G294" s="1">
        <v>133</v>
      </c>
      <c r="H294" s="1">
        <v>0.27914354000000002</v>
      </c>
      <c r="I294" s="1">
        <v>157</v>
      </c>
      <c r="J294" s="1">
        <v>17</v>
      </c>
      <c r="K294" s="1">
        <v>144</v>
      </c>
      <c r="L294" s="1">
        <v>1369</v>
      </c>
      <c r="M294" s="1">
        <v>82</v>
      </c>
      <c r="N294" s="1">
        <v>286</v>
      </c>
      <c r="O294" s="1">
        <v>71</v>
      </c>
      <c r="P294" s="1">
        <v>59</v>
      </c>
      <c r="Q294" s="1">
        <v>54</v>
      </c>
      <c r="R294" s="29">
        <f t="shared" si="8"/>
        <v>2.2000000000000002</v>
      </c>
      <c r="S294" s="2" t="s">
        <v>394</v>
      </c>
      <c r="T294" s="1" t="s">
        <v>395</v>
      </c>
      <c r="U294" s="2"/>
      <c r="V294" s="2"/>
      <c r="W294" s="3">
        <v>133</v>
      </c>
      <c r="X294" s="1">
        <v>18</v>
      </c>
      <c r="Y294" s="4">
        <v>0.30148619999999998</v>
      </c>
      <c r="Z294" s="3">
        <v>55</v>
      </c>
      <c r="AA294" s="3">
        <v>5</v>
      </c>
      <c r="AB294" s="3">
        <v>53</v>
      </c>
      <c r="AC294" s="3">
        <v>502</v>
      </c>
      <c r="AD294" s="3">
        <v>24</v>
      </c>
      <c r="AE294" s="3">
        <v>108</v>
      </c>
      <c r="AF294" s="3">
        <v>29</v>
      </c>
      <c r="AG294" s="3">
        <v>28</v>
      </c>
      <c r="AH294" s="3">
        <v>18</v>
      </c>
      <c r="AI294" s="29">
        <f t="shared" si="9"/>
        <v>2.7200350000000002</v>
      </c>
      <c r="AL294" s="1">
        <v>2.68</v>
      </c>
      <c r="AM294" s="1">
        <v>1.8165472</v>
      </c>
      <c r="AN294" s="5">
        <v>3.21</v>
      </c>
      <c r="AO294" s="5">
        <v>2.23007</v>
      </c>
    </row>
    <row r="295" spans="1:41">
      <c r="A295" s="1" t="s">
        <v>344</v>
      </c>
      <c r="B295" s="1">
        <v>2012</v>
      </c>
      <c r="C295" s="20">
        <v>491700</v>
      </c>
      <c r="D295" s="17">
        <v>1000000</v>
      </c>
      <c r="E295" s="1">
        <v>3.036</v>
      </c>
      <c r="F295" s="1">
        <v>258</v>
      </c>
      <c r="G295" s="1">
        <v>0</v>
      </c>
      <c r="H295" s="1">
        <v>0.21960784</v>
      </c>
      <c r="I295" s="1">
        <v>93</v>
      </c>
      <c r="J295" s="1">
        <v>5</v>
      </c>
      <c r="K295" s="1">
        <v>60</v>
      </c>
      <c r="L295" s="1">
        <v>877</v>
      </c>
      <c r="M295" s="1">
        <v>96</v>
      </c>
      <c r="N295" s="1">
        <v>190</v>
      </c>
      <c r="O295" s="1">
        <v>39</v>
      </c>
      <c r="P295" s="1">
        <v>16</v>
      </c>
      <c r="Q295" s="1">
        <v>-24</v>
      </c>
      <c r="R295" s="29">
        <f t="shared" si="8"/>
        <v>8</v>
      </c>
      <c r="S295" s="2"/>
      <c r="T295" s="1" t="s">
        <v>137</v>
      </c>
      <c r="U295" s="2"/>
      <c r="V295" s="2"/>
      <c r="W295" s="3">
        <v>70</v>
      </c>
      <c r="X295" s="1">
        <v>0</v>
      </c>
      <c r="Y295" s="4">
        <v>0.22564102999999999</v>
      </c>
      <c r="Z295" s="3">
        <v>27</v>
      </c>
      <c r="AA295" s="3">
        <v>0</v>
      </c>
      <c r="AB295" s="3">
        <v>13</v>
      </c>
      <c r="AC295" s="3">
        <v>235</v>
      </c>
      <c r="AD295" s="3">
        <v>36</v>
      </c>
      <c r="AE295" s="3">
        <v>44</v>
      </c>
      <c r="AF295" s="3">
        <v>8</v>
      </c>
      <c r="AG295" s="3">
        <v>4</v>
      </c>
      <c r="AH295" s="3">
        <v>-12</v>
      </c>
      <c r="AI295" s="29">
        <f t="shared" si="9"/>
        <v>4.4288249999999998</v>
      </c>
      <c r="AL295" s="1">
        <v>9.44</v>
      </c>
      <c r="AM295" s="1">
        <v>6.6498832999999999</v>
      </c>
      <c r="AN295" s="5">
        <v>4.43</v>
      </c>
      <c r="AO295" s="5">
        <v>4.4276499999999999</v>
      </c>
    </row>
    <row r="296" spans="1:41">
      <c r="A296" s="1" t="s">
        <v>73</v>
      </c>
      <c r="B296" s="1">
        <v>2013</v>
      </c>
      <c r="C296" s="20">
        <v>519240</v>
      </c>
      <c r="D296" s="17">
        <v>1637500</v>
      </c>
      <c r="E296" s="1">
        <v>2.137</v>
      </c>
      <c r="F296" s="1">
        <v>350</v>
      </c>
      <c r="G296" s="1">
        <v>46</v>
      </c>
      <c r="H296" s="1">
        <v>0.24637681</v>
      </c>
      <c r="I296" s="1">
        <v>134</v>
      </c>
      <c r="J296" s="1">
        <v>44</v>
      </c>
      <c r="K296" s="1">
        <v>153</v>
      </c>
      <c r="L296" s="1">
        <v>1282</v>
      </c>
      <c r="M296" s="1">
        <v>145</v>
      </c>
      <c r="N296" s="1">
        <v>301</v>
      </c>
      <c r="O296" s="1">
        <v>58</v>
      </c>
      <c r="P296" s="1">
        <v>2</v>
      </c>
      <c r="Q296" s="1">
        <v>-38</v>
      </c>
      <c r="R296" s="29">
        <f t="shared" si="8"/>
        <v>6.5</v>
      </c>
      <c r="S296" s="2"/>
      <c r="T296" s="2"/>
      <c r="U296" s="2"/>
      <c r="V296" s="2"/>
      <c r="W296" s="3">
        <v>100</v>
      </c>
      <c r="X296" s="1">
        <v>46</v>
      </c>
      <c r="Y296" s="4">
        <v>0.22327045000000001</v>
      </c>
      <c r="Z296" s="3">
        <v>42</v>
      </c>
      <c r="AA296" s="3">
        <v>15</v>
      </c>
      <c r="AB296" s="3">
        <v>33</v>
      </c>
      <c r="AC296" s="3">
        <v>384</v>
      </c>
      <c r="AD296" s="3">
        <v>55</v>
      </c>
      <c r="AE296" s="3">
        <v>102</v>
      </c>
      <c r="AF296" s="3">
        <v>16</v>
      </c>
      <c r="AG296" s="3">
        <v>0</v>
      </c>
      <c r="AH296" s="3">
        <v>-13</v>
      </c>
      <c r="AI296" s="29">
        <f t="shared" si="9"/>
        <v>0.13100400000000001</v>
      </c>
      <c r="AL296" s="1">
        <v>5.6</v>
      </c>
      <c r="AM296" s="1">
        <v>7.3088274000000002</v>
      </c>
      <c r="AN296" s="5">
        <v>-0.37</v>
      </c>
      <c r="AO296" s="5">
        <v>0.63200800000000001</v>
      </c>
    </row>
    <row r="297" spans="1:41">
      <c r="A297" s="1" t="s">
        <v>202</v>
      </c>
      <c r="B297" s="1">
        <v>2012</v>
      </c>
      <c r="C297" s="20">
        <v>495200</v>
      </c>
      <c r="D297" s="17">
        <v>930000</v>
      </c>
      <c r="E297" s="1">
        <v>2.1480000000000001</v>
      </c>
      <c r="F297" s="1">
        <v>319</v>
      </c>
      <c r="G297" s="1">
        <v>0</v>
      </c>
      <c r="H297" s="1">
        <v>0.224</v>
      </c>
      <c r="I297" s="1">
        <v>110</v>
      </c>
      <c r="J297" s="1">
        <v>17</v>
      </c>
      <c r="K297" s="1">
        <v>85</v>
      </c>
      <c r="L297" s="1">
        <v>1109</v>
      </c>
      <c r="M297" s="1">
        <v>95</v>
      </c>
      <c r="N297" s="1">
        <v>219</v>
      </c>
      <c r="O297" s="1">
        <v>62</v>
      </c>
      <c r="P297" s="1">
        <v>4</v>
      </c>
      <c r="Q297" s="1">
        <v>-1</v>
      </c>
      <c r="R297" s="29">
        <f t="shared" si="8"/>
        <v>8.5</v>
      </c>
      <c r="S297" s="2"/>
      <c r="T297" s="2"/>
      <c r="U297" s="2"/>
      <c r="V297" s="2"/>
      <c r="W297" s="3">
        <v>90</v>
      </c>
      <c r="X297" s="1">
        <v>0</v>
      </c>
      <c r="Y297" s="4">
        <v>0.21886792999999999</v>
      </c>
      <c r="Z297" s="3">
        <v>26</v>
      </c>
      <c r="AA297" s="3">
        <v>4</v>
      </c>
      <c r="AB297" s="3">
        <v>28</v>
      </c>
      <c r="AC297" s="3">
        <v>303</v>
      </c>
      <c r="AD297" s="3">
        <v>36</v>
      </c>
      <c r="AE297" s="3">
        <v>55</v>
      </c>
      <c r="AF297" s="3">
        <v>20</v>
      </c>
      <c r="AG297" s="3">
        <v>0</v>
      </c>
      <c r="AH297" s="3">
        <v>4</v>
      </c>
      <c r="AI297" s="29">
        <f t="shared" si="9"/>
        <v>1.7625200000000001</v>
      </c>
      <c r="AL297" s="1">
        <v>8.15</v>
      </c>
      <c r="AM297" s="1">
        <v>8.9271600000000007</v>
      </c>
      <c r="AN297" s="5">
        <v>1.48</v>
      </c>
      <c r="AO297" s="5">
        <v>2.0450400000000002</v>
      </c>
    </row>
    <row r="298" spans="1:41">
      <c r="A298" s="1" t="s">
        <v>696</v>
      </c>
      <c r="B298" s="1">
        <v>2019</v>
      </c>
      <c r="C298" s="20">
        <v>579200</v>
      </c>
      <c r="D298" s="17">
        <v>900000</v>
      </c>
      <c r="E298" s="1">
        <v>3.0990000000000002</v>
      </c>
      <c r="F298" s="1">
        <v>215</v>
      </c>
      <c r="G298" s="1">
        <v>111</v>
      </c>
      <c r="H298" s="1">
        <v>0.1983471</v>
      </c>
      <c r="I298" s="1">
        <v>53</v>
      </c>
      <c r="J298" s="1">
        <v>10</v>
      </c>
      <c r="K298" s="1">
        <v>60</v>
      </c>
      <c r="L298" s="1">
        <v>657</v>
      </c>
      <c r="M298" s="1">
        <v>40</v>
      </c>
      <c r="N298" s="1">
        <v>179</v>
      </c>
      <c r="O298" s="1">
        <v>30</v>
      </c>
      <c r="P298" s="1">
        <v>4</v>
      </c>
      <c r="Q298" s="1">
        <v>21</v>
      </c>
      <c r="R298" s="29">
        <f t="shared" si="8"/>
        <v>0.9</v>
      </c>
      <c r="S298" s="2"/>
      <c r="T298" s="2"/>
      <c r="U298" s="2"/>
      <c r="V298" s="2"/>
      <c r="W298" s="3">
        <v>44</v>
      </c>
      <c r="X298" s="1">
        <v>52</v>
      </c>
      <c r="Y298" s="4">
        <v>0.15126050999999999</v>
      </c>
      <c r="Z298" s="3">
        <v>9</v>
      </c>
      <c r="AA298" s="3">
        <v>2</v>
      </c>
      <c r="AB298" s="3">
        <v>9</v>
      </c>
      <c r="AC298" s="3">
        <v>129</v>
      </c>
      <c r="AD298" s="3">
        <v>8</v>
      </c>
      <c r="AE298" s="3">
        <v>33</v>
      </c>
      <c r="AF298" s="3">
        <v>2</v>
      </c>
      <c r="AG298" s="3">
        <v>1</v>
      </c>
      <c r="AH298" s="3">
        <v>3</v>
      </c>
      <c r="AI298" s="29">
        <f t="shared" si="9"/>
        <v>0.28010750000000001</v>
      </c>
      <c r="AL298" s="1">
        <v>1.74</v>
      </c>
      <c r="AM298" s="1">
        <v>0.13436998</v>
      </c>
      <c r="AN298" s="5">
        <v>0.4</v>
      </c>
      <c r="AO298" s="5">
        <v>0.160215</v>
      </c>
    </row>
    <row r="299" spans="1:41">
      <c r="A299" s="1" t="s">
        <v>767</v>
      </c>
      <c r="B299" s="1">
        <v>2020</v>
      </c>
      <c r="C299" s="20">
        <v>634000</v>
      </c>
      <c r="D299" s="17">
        <v>4700000</v>
      </c>
      <c r="E299" s="1">
        <v>2.169</v>
      </c>
      <c r="F299" s="1">
        <v>283</v>
      </c>
      <c r="G299" s="1">
        <v>43</v>
      </c>
      <c r="H299" s="1">
        <v>0.27363737999999999</v>
      </c>
      <c r="I299" s="1">
        <v>161</v>
      </c>
      <c r="J299" s="1">
        <v>62</v>
      </c>
      <c r="K299" s="1">
        <v>168</v>
      </c>
      <c r="L299" s="1">
        <v>1029</v>
      </c>
      <c r="M299" s="1">
        <v>112</v>
      </c>
      <c r="N299" s="1">
        <v>270</v>
      </c>
      <c r="O299" s="1">
        <v>40</v>
      </c>
      <c r="P299" s="1">
        <v>0</v>
      </c>
      <c r="Q299" s="1">
        <v>-22</v>
      </c>
      <c r="R299" s="29">
        <f t="shared" si="8"/>
        <v>2.4</v>
      </c>
      <c r="S299" s="2" t="s">
        <v>768</v>
      </c>
      <c r="T299" s="2"/>
      <c r="U299" s="2"/>
      <c r="V299" s="2"/>
      <c r="W299" s="3">
        <v>56</v>
      </c>
      <c r="X299" s="2"/>
      <c r="Y299" s="4">
        <v>0.2769953</v>
      </c>
      <c r="Z299" s="3">
        <v>41</v>
      </c>
      <c r="AA299" s="3">
        <v>22</v>
      </c>
      <c r="AB299" s="3">
        <v>52</v>
      </c>
      <c r="AC299" s="3">
        <v>234</v>
      </c>
      <c r="AD299" s="3">
        <v>17</v>
      </c>
      <c r="AE299" s="3">
        <v>54</v>
      </c>
      <c r="AF299" s="3">
        <v>5</v>
      </c>
      <c r="AG299" s="3">
        <v>0</v>
      </c>
      <c r="AH299" s="3">
        <v>-3</v>
      </c>
      <c r="AI299" s="29">
        <f t="shared" si="9"/>
        <v>-0.27790799999999999</v>
      </c>
      <c r="AL299" s="1">
        <v>1.92</v>
      </c>
      <c r="AM299" s="1">
        <v>2.8715459999999999</v>
      </c>
      <c r="AN299" s="5">
        <v>-0.09</v>
      </c>
      <c r="AO299" s="5">
        <v>-0.46581600000000001</v>
      </c>
    </row>
    <row r="300" spans="1:41">
      <c r="A300" s="1" t="s">
        <v>615</v>
      </c>
      <c r="B300" s="1">
        <v>2017</v>
      </c>
      <c r="C300" s="20">
        <v>560000</v>
      </c>
      <c r="D300" s="17">
        <v>2950000</v>
      </c>
      <c r="E300" s="1">
        <v>2.17</v>
      </c>
      <c r="F300" s="1">
        <v>402</v>
      </c>
      <c r="G300" s="1">
        <v>50</v>
      </c>
      <c r="H300" s="1">
        <v>0.24736147999999999</v>
      </c>
      <c r="I300" s="1">
        <v>183</v>
      </c>
      <c r="J300" s="1">
        <v>63</v>
      </c>
      <c r="K300" s="1">
        <v>219</v>
      </c>
      <c r="L300" s="1">
        <v>1646</v>
      </c>
      <c r="M300" s="1">
        <v>108</v>
      </c>
      <c r="N300" s="1">
        <v>266</v>
      </c>
      <c r="O300" s="1">
        <v>76</v>
      </c>
      <c r="P300" s="1">
        <v>2</v>
      </c>
      <c r="Q300" s="1">
        <v>-20</v>
      </c>
      <c r="R300" s="29">
        <f t="shared" si="8"/>
        <v>4.7</v>
      </c>
      <c r="S300" s="2"/>
      <c r="T300" s="1" t="s">
        <v>616</v>
      </c>
      <c r="U300" s="2"/>
      <c r="V300" s="2"/>
      <c r="W300" s="3">
        <v>154</v>
      </c>
      <c r="X300" s="1">
        <v>0</v>
      </c>
      <c r="Y300" s="4">
        <v>0.22956521999999999</v>
      </c>
      <c r="Z300" s="3">
        <v>66</v>
      </c>
      <c r="AA300" s="3">
        <v>24</v>
      </c>
      <c r="AB300" s="3">
        <v>76</v>
      </c>
      <c r="AC300" s="3">
        <v>623</v>
      </c>
      <c r="AD300" s="3">
        <v>41</v>
      </c>
      <c r="AE300" s="3">
        <v>95</v>
      </c>
      <c r="AF300" s="3">
        <v>29</v>
      </c>
      <c r="AG300" s="3">
        <v>0</v>
      </c>
      <c r="AH300" s="3">
        <v>-2</v>
      </c>
      <c r="AI300" s="29">
        <f t="shared" si="9"/>
        <v>-0.944855</v>
      </c>
      <c r="AL300" s="1">
        <v>4.7300000000000004</v>
      </c>
      <c r="AM300" s="1">
        <v>4.5945473000000003</v>
      </c>
      <c r="AN300" s="5">
        <v>-0.53</v>
      </c>
      <c r="AO300" s="5">
        <v>-1.35971</v>
      </c>
    </row>
    <row r="301" spans="1:41">
      <c r="A301" s="1" t="s">
        <v>706</v>
      </c>
      <c r="B301" s="1">
        <v>2019</v>
      </c>
      <c r="C301" s="20">
        <v>578400</v>
      </c>
      <c r="D301" s="17">
        <v>2350000</v>
      </c>
      <c r="E301" s="1">
        <v>3.125</v>
      </c>
      <c r="F301" s="1">
        <v>428</v>
      </c>
      <c r="G301" s="1">
        <v>111</v>
      </c>
      <c r="H301" s="1">
        <v>0.25923343999999998</v>
      </c>
      <c r="I301" s="1">
        <v>196</v>
      </c>
      <c r="J301" s="1">
        <v>13</v>
      </c>
      <c r="K301" s="1">
        <v>111</v>
      </c>
      <c r="L301" s="1">
        <v>1607</v>
      </c>
      <c r="M301" s="1">
        <v>132</v>
      </c>
      <c r="N301" s="1">
        <v>349</v>
      </c>
      <c r="O301" s="1">
        <v>61</v>
      </c>
      <c r="P301" s="1">
        <v>118</v>
      </c>
      <c r="Q301" s="1">
        <v>1</v>
      </c>
      <c r="R301" s="29">
        <f t="shared" si="8"/>
        <v>3.3</v>
      </c>
      <c r="S301" s="2" t="s">
        <v>707</v>
      </c>
      <c r="T301" s="2"/>
      <c r="U301" s="2"/>
      <c r="V301" s="2"/>
      <c r="W301" s="3">
        <v>134</v>
      </c>
      <c r="X301" s="1">
        <v>0</v>
      </c>
      <c r="Y301" s="4">
        <v>0.22745098</v>
      </c>
      <c r="Z301" s="3">
        <v>70</v>
      </c>
      <c r="AA301" s="3">
        <v>6</v>
      </c>
      <c r="AB301" s="3">
        <v>37</v>
      </c>
      <c r="AC301" s="3">
        <v>566</v>
      </c>
      <c r="AD301" s="3">
        <v>42</v>
      </c>
      <c r="AE301" s="3">
        <v>141</v>
      </c>
      <c r="AF301" s="3">
        <v>19</v>
      </c>
      <c r="AG301" s="3">
        <v>46</v>
      </c>
      <c r="AH301" s="3">
        <v>-13</v>
      </c>
      <c r="AI301" s="29">
        <f t="shared" si="9"/>
        <v>0.7461549999999999</v>
      </c>
      <c r="AL301" s="1">
        <v>3.31</v>
      </c>
      <c r="AM301" s="1">
        <v>3.2425136999999999</v>
      </c>
      <c r="AN301" s="5">
        <v>0.38</v>
      </c>
      <c r="AO301" s="5">
        <v>1.1123099999999999</v>
      </c>
    </row>
    <row r="302" spans="1:41">
      <c r="A302" s="1" t="s">
        <v>570</v>
      </c>
      <c r="B302" s="1">
        <v>2015</v>
      </c>
      <c r="C302" s="20">
        <v>573000</v>
      </c>
      <c r="D302" s="17">
        <v>5050000</v>
      </c>
      <c r="E302" s="1">
        <v>3.056</v>
      </c>
      <c r="F302" s="1">
        <v>451</v>
      </c>
      <c r="G302" s="1">
        <v>86</v>
      </c>
      <c r="H302" s="1">
        <v>0.2810781</v>
      </c>
      <c r="I302" s="1">
        <v>252</v>
      </c>
      <c r="J302" s="1">
        <v>68</v>
      </c>
      <c r="K302" s="1">
        <v>215</v>
      </c>
      <c r="L302" s="1">
        <v>1979</v>
      </c>
      <c r="M302" s="1">
        <v>128</v>
      </c>
      <c r="N302" s="1">
        <v>330</v>
      </c>
      <c r="O302" s="1">
        <v>103</v>
      </c>
      <c r="P302" s="1">
        <v>30</v>
      </c>
      <c r="Q302" s="1">
        <v>55</v>
      </c>
      <c r="R302" s="29">
        <f t="shared" si="8"/>
        <v>0.1</v>
      </c>
      <c r="S302" s="2" t="s">
        <v>571</v>
      </c>
      <c r="T302" s="1" t="s">
        <v>44</v>
      </c>
      <c r="U302" s="1" t="s">
        <v>572</v>
      </c>
      <c r="V302" s="2"/>
      <c r="W302" s="3">
        <v>162</v>
      </c>
      <c r="X302" s="1">
        <v>0</v>
      </c>
      <c r="Y302" s="4">
        <v>0.28593995999999999</v>
      </c>
      <c r="Z302" s="3">
        <v>102</v>
      </c>
      <c r="AA302" s="3">
        <v>35</v>
      </c>
      <c r="AB302" s="3">
        <v>86</v>
      </c>
      <c r="AC302" s="3">
        <v>713</v>
      </c>
      <c r="AD302" s="3">
        <v>70</v>
      </c>
      <c r="AE302" s="3">
        <v>111</v>
      </c>
      <c r="AF302" s="3">
        <v>30</v>
      </c>
      <c r="AG302" s="3">
        <v>20</v>
      </c>
      <c r="AH302" s="3">
        <v>16</v>
      </c>
      <c r="AI302" s="29">
        <f t="shared" si="9"/>
        <v>-0.75699450000000001</v>
      </c>
      <c r="AL302" s="1">
        <v>0.39000002</v>
      </c>
      <c r="AM302" s="1">
        <v>-0.15458009</v>
      </c>
      <c r="AN302" s="5">
        <v>-1.01</v>
      </c>
      <c r="AO302" s="5">
        <v>-0.50398900000000002</v>
      </c>
    </row>
    <row r="303" spans="1:41">
      <c r="A303" s="16" t="s">
        <v>89</v>
      </c>
      <c r="B303" s="1">
        <v>2018</v>
      </c>
      <c r="C303" s="20">
        <v>560100</v>
      </c>
      <c r="D303" s="17">
        <v>1600000</v>
      </c>
      <c r="E303" s="1">
        <v>3.0459999999999998</v>
      </c>
      <c r="F303" s="1">
        <v>243</v>
      </c>
      <c r="G303" s="1">
        <v>125</v>
      </c>
      <c r="H303" s="1">
        <v>0.26279393000000001</v>
      </c>
      <c r="I303" s="1">
        <v>90</v>
      </c>
      <c r="J303" s="1">
        <v>20</v>
      </c>
      <c r="K303" s="1">
        <v>83</v>
      </c>
      <c r="L303" s="1">
        <v>794</v>
      </c>
      <c r="M303" s="1">
        <v>52</v>
      </c>
      <c r="N303" s="1">
        <v>158</v>
      </c>
      <c r="O303" s="1">
        <v>40</v>
      </c>
      <c r="P303" s="1">
        <v>4</v>
      </c>
      <c r="Q303" s="1">
        <v>19</v>
      </c>
      <c r="R303" s="29">
        <f t="shared" si="8"/>
        <v>1.6</v>
      </c>
      <c r="S303" s="2" t="s">
        <v>90</v>
      </c>
      <c r="T303" s="1" t="s">
        <v>91</v>
      </c>
      <c r="U303" s="2"/>
      <c r="V303" s="2"/>
      <c r="W303" s="3">
        <v>98</v>
      </c>
      <c r="X303" s="1">
        <v>24</v>
      </c>
      <c r="Y303" s="4">
        <v>0.25163400000000002</v>
      </c>
      <c r="Z303" s="3">
        <v>39</v>
      </c>
      <c r="AA303" s="3">
        <v>9</v>
      </c>
      <c r="AB303" s="3">
        <v>28</v>
      </c>
      <c r="AC303" s="3">
        <v>337</v>
      </c>
      <c r="AD303" s="3">
        <v>21</v>
      </c>
      <c r="AE303" s="3">
        <v>62</v>
      </c>
      <c r="AF303" s="3">
        <v>13</v>
      </c>
      <c r="AG303" s="3">
        <v>2</v>
      </c>
      <c r="AH303" s="3">
        <v>6</v>
      </c>
      <c r="AI303" s="29">
        <f t="shared" si="9"/>
        <v>0.57565599999999995</v>
      </c>
      <c r="AL303" s="1">
        <v>1.43</v>
      </c>
      <c r="AM303" s="1">
        <v>1.7018070000000001</v>
      </c>
      <c r="AN303" s="5">
        <v>0.37</v>
      </c>
      <c r="AO303" s="5">
        <v>0.78131200000000001</v>
      </c>
    </row>
    <row r="304" spans="1:41">
      <c r="A304" s="1" t="s">
        <v>764</v>
      </c>
      <c r="B304" s="1">
        <v>2019</v>
      </c>
      <c r="C304" s="20">
        <v>577100</v>
      </c>
      <c r="D304" s="17">
        <v>2475000</v>
      </c>
      <c r="E304" s="1">
        <v>3.012</v>
      </c>
      <c r="F304" s="1">
        <v>428</v>
      </c>
      <c r="G304" s="1">
        <v>43</v>
      </c>
      <c r="H304" s="1">
        <v>0.24803431000000001</v>
      </c>
      <c r="I304" s="1">
        <v>166</v>
      </c>
      <c r="J304" s="1">
        <v>33</v>
      </c>
      <c r="K304" s="1">
        <v>130</v>
      </c>
      <c r="L304" s="1">
        <v>1526</v>
      </c>
      <c r="M304" s="1">
        <v>105</v>
      </c>
      <c r="N304" s="1">
        <v>289</v>
      </c>
      <c r="O304" s="1">
        <v>67</v>
      </c>
      <c r="P304" s="1">
        <v>50</v>
      </c>
      <c r="Q304" s="1">
        <v>26</v>
      </c>
      <c r="R304" s="29">
        <f t="shared" si="8"/>
        <v>0.3</v>
      </c>
      <c r="S304" s="2" t="s">
        <v>765</v>
      </c>
      <c r="T304" s="1" t="s">
        <v>707</v>
      </c>
      <c r="U304" s="1" t="s">
        <v>766</v>
      </c>
      <c r="V304" s="2"/>
      <c r="W304" s="3">
        <v>151</v>
      </c>
      <c r="X304" s="1">
        <v>0</v>
      </c>
      <c r="Y304" s="4">
        <v>0.23366834</v>
      </c>
      <c r="Z304" s="3">
        <v>59</v>
      </c>
      <c r="AA304" s="3">
        <v>12</v>
      </c>
      <c r="AB304" s="3">
        <v>37</v>
      </c>
      <c r="AC304" s="3">
        <v>441</v>
      </c>
      <c r="AD304" s="3">
        <v>38</v>
      </c>
      <c r="AE304" s="3">
        <v>88</v>
      </c>
      <c r="AF304" s="3">
        <v>19</v>
      </c>
      <c r="AG304" s="3">
        <v>20</v>
      </c>
      <c r="AH304" s="3">
        <v>6</v>
      </c>
      <c r="AI304" s="29">
        <f t="shared" si="9"/>
        <v>-0.40692600000000001</v>
      </c>
      <c r="AL304" s="1">
        <v>0.3</v>
      </c>
      <c r="AM304" s="1">
        <v>0.38048201999999998</v>
      </c>
      <c r="AN304" s="5">
        <v>-0.34</v>
      </c>
      <c r="AO304" s="5">
        <v>-0.473852</v>
      </c>
    </row>
    <row r="305" spans="1:41">
      <c r="A305" s="1" t="s">
        <v>505</v>
      </c>
      <c r="B305" s="1">
        <v>2016</v>
      </c>
      <c r="C305" s="20">
        <v>570000</v>
      </c>
      <c r="D305" s="17">
        <v>3500000</v>
      </c>
      <c r="E305" s="1">
        <v>3.1240000000000001</v>
      </c>
      <c r="F305" s="1">
        <v>494</v>
      </c>
      <c r="G305" s="1">
        <v>69</v>
      </c>
      <c r="H305" s="1">
        <v>0.26508619999999999</v>
      </c>
      <c r="I305" s="1">
        <v>225</v>
      </c>
      <c r="J305" s="1">
        <v>59</v>
      </c>
      <c r="K305" s="1">
        <v>237</v>
      </c>
      <c r="L305" s="1">
        <v>2005</v>
      </c>
      <c r="M305" s="1">
        <v>127</v>
      </c>
      <c r="N305" s="1">
        <v>446</v>
      </c>
      <c r="O305" s="1">
        <v>93</v>
      </c>
      <c r="P305" s="1">
        <v>10</v>
      </c>
      <c r="Q305" s="1">
        <v>2</v>
      </c>
      <c r="R305" s="29">
        <f t="shared" si="8"/>
        <v>10.3</v>
      </c>
      <c r="S305" s="2" t="s">
        <v>104</v>
      </c>
      <c r="T305" s="2"/>
      <c r="U305" s="1" t="s">
        <v>157</v>
      </c>
      <c r="V305" s="2"/>
      <c r="W305" s="3">
        <v>148</v>
      </c>
      <c r="X305" s="1">
        <v>0</v>
      </c>
      <c r="Y305" s="4">
        <v>0.26570916</v>
      </c>
      <c r="Z305" s="3">
        <v>75</v>
      </c>
      <c r="AA305" s="3">
        <v>23</v>
      </c>
      <c r="AB305" s="3">
        <v>76</v>
      </c>
      <c r="AC305" s="3">
        <v>608</v>
      </c>
      <c r="AD305" s="3">
        <v>43</v>
      </c>
      <c r="AE305" s="3">
        <v>115</v>
      </c>
      <c r="AF305" s="3">
        <v>23</v>
      </c>
      <c r="AG305" s="3">
        <v>0</v>
      </c>
      <c r="AH305" s="3">
        <v>-10</v>
      </c>
      <c r="AI305" s="29">
        <f t="shared" si="9"/>
        <v>2.4338350000000002</v>
      </c>
      <c r="AL305" s="1">
        <v>12.3</v>
      </c>
      <c r="AM305" s="1">
        <v>8.3106720000000003</v>
      </c>
      <c r="AN305" s="5">
        <v>2.91</v>
      </c>
      <c r="AO305" s="5">
        <v>1.95767</v>
      </c>
    </row>
    <row r="306" spans="1:41">
      <c r="A306" s="33" t="s">
        <v>685</v>
      </c>
      <c r="B306" s="1">
        <v>2019</v>
      </c>
      <c r="C306" s="20">
        <v>564000</v>
      </c>
      <c r="D306" s="17">
        <v>650000</v>
      </c>
      <c r="E306" s="1">
        <v>3.0579999999999998</v>
      </c>
      <c r="F306" s="1">
        <v>122</v>
      </c>
      <c r="G306" s="1">
        <v>364</v>
      </c>
      <c r="H306" s="1">
        <v>0.26459143000000002</v>
      </c>
      <c r="I306" s="1">
        <v>36</v>
      </c>
      <c r="J306" s="1">
        <v>3</v>
      </c>
      <c r="K306" s="1">
        <v>18</v>
      </c>
      <c r="L306" s="1">
        <v>271</v>
      </c>
      <c r="M306" s="1">
        <v>9</v>
      </c>
      <c r="N306" s="1">
        <v>67</v>
      </c>
      <c r="O306" s="1">
        <v>11</v>
      </c>
      <c r="P306" s="1">
        <v>2</v>
      </c>
      <c r="Q306" s="1">
        <v>-3</v>
      </c>
      <c r="R306" s="29">
        <f t="shared" si="8"/>
        <v>7.1</v>
      </c>
      <c r="S306" s="2"/>
      <c r="T306" s="2"/>
      <c r="U306" s="2"/>
      <c r="V306" s="2"/>
      <c r="W306" s="3">
        <v>61</v>
      </c>
      <c r="X306" s="1">
        <v>27</v>
      </c>
      <c r="Y306" s="4">
        <v>0.25</v>
      </c>
      <c r="Z306" s="3">
        <v>18</v>
      </c>
      <c r="AA306" s="3">
        <v>2</v>
      </c>
      <c r="AB306" s="3">
        <v>11</v>
      </c>
      <c r="AC306" s="3">
        <v>155</v>
      </c>
      <c r="AD306" s="3">
        <v>3</v>
      </c>
      <c r="AE306" s="3">
        <v>42</v>
      </c>
      <c r="AF306" s="3">
        <v>7</v>
      </c>
      <c r="AG306" s="3">
        <v>1</v>
      </c>
      <c r="AH306" s="3">
        <v>-1</v>
      </c>
      <c r="AI306" s="29">
        <f t="shared" si="9"/>
        <v>1.7134849999999999</v>
      </c>
      <c r="AL306" s="1">
        <v>8.26</v>
      </c>
      <c r="AM306" s="1">
        <v>5.9541680000000001</v>
      </c>
      <c r="AN306" s="5">
        <v>1.71</v>
      </c>
      <c r="AO306" s="5">
        <v>1.7169700000000001</v>
      </c>
    </row>
    <row r="307" spans="1:41">
      <c r="A307" s="1" t="s">
        <v>633</v>
      </c>
      <c r="B307" s="1">
        <v>2017</v>
      </c>
      <c r="C307" s="20">
        <v>545000</v>
      </c>
      <c r="D307" s="17">
        <v>3125000</v>
      </c>
      <c r="E307" s="1">
        <v>3.1179999999999999</v>
      </c>
      <c r="F307" s="1">
        <v>484</v>
      </c>
      <c r="G307" s="1">
        <v>82</v>
      </c>
      <c r="H307" s="1">
        <v>0.24631937000000001</v>
      </c>
      <c r="I307" s="1">
        <v>227</v>
      </c>
      <c r="J307" s="1">
        <v>60</v>
      </c>
      <c r="K307" s="1">
        <v>195</v>
      </c>
      <c r="L307" s="1">
        <v>1934</v>
      </c>
      <c r="M307" s="1">
        <v>153</v>
      </c>
      <c r="N307" s="1">
        <v>448</v>
      </c>
      <c r="O307" s="1">
        <v>83</v>
      </c>
      <c r="P307" s="1">
        <v>38</v>
      </c>
      <c r="Q307" s="1">
        <v>-8</v>
      </c>
      <c r="R307" s="29">
        <f t="shared" si="8"/>
        <v>2.7</v>
      </c>
      <c r="S307" s="2"/>
      <c r="T307" s="2"/>
      <c r="U307" s="2"/>
      <c r="V307" s="2"/>
      <c r="W307" s="3">
        <v>85</v>
      </c>
      <c r="X307" s="1">
        <v>82</v>
      </c>
      <c r="Y307" s="4">
        <v>0.24853802</v>
      </c>
      <c r="Z307" s="3">
        <v>53</v>
      </c>
      <c r="AA307" s="3">
        <v>10</v>
      </c>
      <c r="AB307" s="3">
        <v>40</v>
      </c>
      <c r="AC307" s="3">
        <v>386</v>
      </c>
      <c r="AD307" s="3">
        <v>38</v>
      </c>
      <c r="AE307" s="3">
        <v>85</v>
      </c>
      <c r="AF307" s="3">
        <v>19</v>
      </c>
      <c r="AG307" s="3">
        <v>12</v>
      </c>
      <c r="AH307" s="3">
        <v>-3</v>
      </c>
      <c r="AI307" s="29">
        <f t="shared" si="9"/>
        <v>0.65022049999999998</v>
      </c>
      <c r="AL307" s="1">
        <v>3.27</v>
      </c>
      <c r="AM307" s="1">
        <v>2.0588709999999999</v>
      </c>
      <c r="AN307" s="5">
        <v>0.97</v>
      </c>
      <c r="AO307" s="5">
        <v>0.33044099999999998</v>
      </c>
    </row>
    <row r="308" spans="1:41">
      <c r="A308" s="1" t="s">
        <v>560</v>
      </c>
      <c r="B308" s="1">
        <v>2018</v>
      </c>
      <c r="C308" s="20">
        <v>555000</v>
      </c>
      <c r="D308" s="17">
        <v>2050000</v>
      </c>
      <c r="E308" s="1">
        <v>3.0920000000000001</v>
      </c>
      <c r="F308" s="1">
        <v>319</v>
      </c>
      <c r="G308" s="1">
        <v>147</v>
      </c>
      <c r="H308" s="1">
        <v>0.23921569000000001</v>
      </c>
      <c r="I308" s="1">
        <v>141</v>
      </c>
      <c r="J308" s="1">
        <v>41</v>
      </c>
      <c r="K308" s="1">
        <v>142</v>
      </c>
      <c r="L308" s="1">
        <v>1127</v>
      </c>
      <c r="M308" s="1">
        <v>74</v>
      </c>
      <c r="N308" s="1">
        <v>260</v>
      </c>
      <c r="O308" s="1">
        <v>57</v>
      </c>
      <c r="P308" s="1">
        <v>10</v>
      </c>
      <c r="Q308" s="1">
        <v>-12</v>
      </c>
      <c r="R308" s="29">
        <f t="shared" si="8"/>
        <v>6.9</v>
      </c>
      <c r="S308" s="2"/>
      <c r="T308" s="2"/>
      <c r="U308" s="2"/>
      <c r="V308" s="2"/>
      <c r="W308" s="3">
        <v>122</v>
      </c>
      <c r="X308" s="1">
        <v>0</v>
      </c>
      <c r="Y308" s="4">
        <v>0.24931507</v>
      </c>
      <c r="Z308" s="3">
        <v>60</v>
      </c>
      <c r="AA308" s="3">
        <v>17</v>
      </c>
      <c r="AB308" s="3">
        <v>52</v>
      </c>
      <c r="AC308" s="3">
        <v>411</v>
      </c>
      <c r="AD308" s="3">
        <v>34</v>
      </c>
      <c r="AE308" s="3">
        <v>88</v>
      </c>
      <c r="AF308" s="3">
        <v>22</v>
      </c>
      <c r="AG308" s="3">
        <v>1</v>
      </c>
      <c r="AH308" s="3">
        <v>-3</v>
      </c>
      <c r="AI308" s="29">
        <f t="shared" si="9"/>
        <v>3.7143600000000001</v>
      </c>
      <c r="AL308" s="1">
        <v>6.8</v>
      </c>
      <c r="AM308" s="1">
        <v>7.0107189999999999</v>
      </c>
      <c r="AN308" s="5">
        <v>3.52</v>
      </c>
      <c r="AO308" s="5">
        <v>3.9087200000000002</v>
      </c>
    </row>
    <row r="309" spans="1:41">
      <c r="A309" s="1" t="s">
        <v>301</v>
      </c>
      <c r="B309" s="1">
        <v>2013</v>
      </c>
      <c r="C309" s="20">
        <v>540000</v>
      </c>
      <c r="D309" s="17">
        <v>4800000</v>
      </c>
      <c r="E309" s="1">
        <v>3.0270000000000001</v>
      </c>
      <c r="F309" s="1">
        <v>460</v>
      </c>
      <c r="G309" s="1">
        <v>0</v>
      </c>
      <c r="H309" s="1">
        <v>0.24970897</v>
      </c>
      <c r="I309" s="1">
        <v>218</v>
      </c>
      <c r="J309" s="1">
        <v>95</v>
      </c>
      <c r="K309" s="1">
        <v>284</v>
      </c>
      <c r="L309" s="1">
        <v>1853</v>
      </c>
      <c r="M309" s="1">
        <v>116</v>
      </c>
      <c r="N309" s="1">
        <v>465</v>
      </c>
      <c r="O309" s="1">
        <v>80</v>
      </c>
      <c r="P309" s="1">
        <v>18</v>
      </c>
      <c r="Q309" s="1">
        <v>4</v>
      </c>
      <c r="R309" s="29">
        <f t="shared" si="8"/>
        <v>1.8</v>
      </c>
      <c r="S309" s="2" t="s">
        <v>302</v>
      </c>
      <c r="T309" s="1" t="s">
        <v>303</v>
      </c>
      <c r="U309" s="1" t="s">
        <v>304</v>
      </c>
      <c r="V309" s="2"/>
      <c r="W309" s="3">
        <v>159</v>
      </c>
      <c r="X309" s="1">
        <v>0</v>
      </c>
      <c r="Y309" s="4">
        <v>0.23387097000000001</v>
      </c>
      <c r="Z309" s="3">
        <v>85</v>
      </c>
      <c r="AA309" s="3">
        <v>34</v>
      </c>
      <c r="AB309" s="3">
        <v>100</v>
      </c>
      <c r="AC309" s="3">
        <v>678</v>
      </c>
      <c r="AD309" s="3">
        <v>54</v>
      </c>
      <c r="AE309" s="3">
        <v>184</v>
      </c>
      <c r="AF309" s="3">
        <v>30</v>
      </c>
      <c r="AG309" s="3">
        <v>5</v>
      </c>
      <c r="AH309" s="3">
        <v>-3</v>
      </c>
      <c r="AI309" s="29">
        <f t="shared" si="9"/>
        <v>1.0540389999999999</v>
      </c>
      <c r="AL309" s="1">
        <v>2.95</v>
      </c>
      <c r="AM309" s="1">
        <v>0.60058999999999996</v>
      </c>
      <c r="AN309" s="5">
        <v>1.36</v>
      </c>
      <c r="AO309" s="5">
        <v>0.74807800000000002</v>
      </c>
    </row>
    <row r="310" spans="1:41">
      <c r="A310" s="16" t="s">
        <v>308</v>
      </c>
      <c r="B310" s="1">
        <v>2014</v>
      </c>
      <c r="C310" s="20">
        <v>502000</v>
      </c>
      <c r="D310" s="17">
        <v>825000</v>
      </c>
      <c r="E310" s="1">
        <v>2.1560000000000001</v>
      </c>
      <c r="F310" s="1">
        <v>198</v>
      </c>
      <c r="G310" s="1">
        <v>0</v>
      </c>
      <c r="H310" s="1">
        <v>0.22537878</v>
      </c>
      <c r="I310" s="1">
        <v>49</v>
      </c>
      <c r="J310" s="1">
        <v>16</v>
      </c>
      <c r="K310" s="1">
        <v>68</v>
      </c>
      <c r="L310" s="1">
        <v>585</v>
      </c>
      <c r="M310" s="1">
        <v>41</v>
      </c>
      <c r="N310" s="1">
        <v>142</v>
      </c>
      <c r="O310" s="1">
        <v>21</v>
      </c>
      <c r="P310" s="1">
        <v>1</v>
      </c>
      <c r="Q310" s="1">
        <v>28</v>
      </c>
      <c r="R310" s="29">
        <f t="shared" si="8"/>
        <v>5.0999999999999996</v>
      </c>
      <c r="S310" s="2"/>
      <c r="T310" s="2"/>
      <c r="U310" s="2"/>
      <c r="V310" s="2"/>
      <c r="W310" s="3">
        <v>52</v>
      </c>
      <c r="X310" s="1">
        <v>0</v>
      </c>
      <c r="Y310" s="4">
        <v>0.23423422999999999</v>
      </c>
      <c r="Z310" s="3">
        <v>14</v>
      </c>
      <c r="AA310" s="3">
        <v>4</v>
      </c>
      <c r="AB310" s="3">
        <v>16</v>
      </c>
      <c r="AC310" s="3">
        <v>126</v>
      </c>
      <c r="AD310" s="3">
        <v>11</v>
      </c>
      <c r="AE310" s="3">
        <v>32</v>
      </c>
      <c r="AF310" s="3">
        <v>5</v>
      </c>
      <c r="AG310" s="3">
        <v>0</v>
      </c>
      <c r="AH310" s="3">
        <v>6</v>
      </c>
      <c r="AI310" s="29">
        <f t="shared" si="9"/>
        <v>0.43482999999999994</v>
      </c>
      <c r="AL310" s="1">
        <v>4.67</v>
      </c>
      <c r="AM310" s="1">
        <v>5.5496470000000002</v>
      </c>
      <c r="AN310" s="5">
        <v>0.28999999999999998</v>
      </c>
      <c r="AO310" s="5">
        <v>0.57965999999999995</v>
      </c>
    </row>
    <row r="311" spans="1:41">
      <c r="A311" s="1" t="s">
        <v>248</v>
      </c>
      <c r="B311" s="1">
        <v>2014</v>
      </c>
      <c r="C311" s="20">
        <v>504500</v>
      </c>
      <c r="D311" s="17">
        <v>1062500</v>
      </c>
      <c r="E311" s="1">
        <v>2.133</v>
      </c>
      <c r="F311" s="1">
        <v>255</v>
      </c>
      <c r="G311" s="1">
        <v>38</v>
      </c>
      <c r="H311" s="1">
        <v>0.24783862000000001</v>
      </c>
      <c r="I311" s="1">
        <v>76</v>
      </c>
      <c r="J311" s="1">
        <v>12</v>
      </c>
      <c r="K311" s="1">
        <v>49</v>
      </c>
      <c r="L311" s="1">
        <v>751</v>
      </c>
      <c r="M311" s="1">
        <v>39</v>
      </c>
      <c r="N311" s="1">
        <v>124</v>
      </c>
      <c r="O311" s="1">
        <v>36</v>
      </c>
      <c r="P311" s="1">
        <v>11</v>
      </c>
      <c r="Q311" s="1">
        <v>2</v>
      </c>
      <c r="R311" s="29">
        <f t="shared" si="8"/>
        <v>8.4</v>
      </c>
      <c r="S311" s="2"/>
      <c r="T311" s="2"/>
      <c r="U311" s="2"/>
      <c r="V311" s="2"/>
      <c r="W311" s="3">
        <v>103</v>
      </c>
      <c r="X311" s="1">
        <v>0</v>
      </c>
      <c r="Y311" s="4">
        <v>0.27719297999999998</v>
      </c>
      <c r="Z311" s="3">
        <v>33</v>
      </c>
      <c r="AA311" s="3">
        <v>6</v>
      </c>
      <c r="AB311" s="3">
        <v>23</v>
      </c>
      <c r="AC311" s="3">
        <v>310</v>
      </c>
      <c r="AD311" s="3">
        <v>17</v>
      </c>
      <c r="AE311" s="3">
        <v>58</v>
      </c>
      <c r="AF311" s="3">
        <v>15</v>
      </c>
      <c r="AG311" s="3">
        <v>2</v>
      </c>
      <c r="AH311" s="3">
        <v>-3</v>
      </c>
      <c r="AI311" s="29">
        <f t="shared" si="9"/>
        <v>4.0083950000000002</v>
      </c>
      <c r="AL311" s="1">
        <v>5.23</v>
      </c>
      <c r="AM311" s="1">
        <v>11.486413000000001</v>
      </c>
      <c r="AN311" s="5">
        <v>3.39</v>
      </c>
      <c r="AO311" s="5">
        <v>4.6267899999999997</v>
      </c>
    </row>
    <row r="312" spans="1:41">
      <c r="A312" s="1" t="s">
        <v>427</v>
      </c>
      <c r="B312" s="1">
        <v>2015</v>
      </c>
      <c r="C312" s="20">
        <v>534000</v>
      </c>
      <c r="D312" s="17">
        <v>1650000</v>
      </c>
      <c r="E312" s="1">
        <v>3.0329999999999999</v>
      </c>
      <c r="F312" s="1">
        <v>337</v>
      </c>
      <c r="G312" s="1">
        <v>135</v>
      </c>
      <c r="H312" s="1">
        <v>0.27583026999999999</v>
      </c>
      <c r="I312" s="1">
        <v>123</v>
      </c>
      <c r="J312" s="1">
        <v>39</v>
      </c>
      <c r="K312" s="1">
        <v>156</v>
      </c>
      <c r="L312" s="1">
        <v>1159</v>
      </c>
      <c r="M312" s="1">
        <v>64</v>
      </c>
      <c r="N312" s="1">
        <v>259</v>
      </c>
      <c r="O312" s="1">
        <v>63</v>
      </c>
      <c r="P312" s="1">
        <v>4</v>
      </c>
      <c r="Q312" s="1">
        <v>7</v>
      </c>
      <c r="R312" s="29">
        <f t="shared" si="8"/>
        <v>7</v>
      </c>
      <c r="S312" s="2"/>
      <c r="T312" s="1" t="s">
        <v>428</v>
      </c>
      <c r="U312" s="2"/>
      <c r="V312" s="2"/>
      <c r="W312" s="3">
        <v>60</v>
      </c>
      <c r="X312" s="1">
        <v>105</v>
      </c>
      <c r="Y312" s="4">
        <v>0.24</v>
      </c>
      <c r="Z312" s="3">
        <v>14</v>
      </c>
      <c r="AA312" s="3">
        <v>5</v>
      </c>
      <c r="AB312" s="3">
        <v>24</v>
      </c>
      <c r="AC312" s="3">
        <v>186</v>
      </c>
      <c r="AD312" s="3">
        <v>10</v>
      </c>
      <c r="AE312" s="3">
        <v>41</v>
      </c>
      <c r="AF312" s="3">
        <v>9</v>
      </c>
      <c r="AG312" s="3">
        <v>1</v>
      </c>
      <c r="AH312" s="3">
        <v>2</v>
      </c>
      <c r="AI312" s="29">
        <f t="shared" si="9"/>
        <v>2.2616399999999999</v>
      </c>
      <c r="AL312" s="1">
        <v>7.5</v>
      </c>
      <c r="AM312" s="1">
        <v>6.4040809999999997</v>
      </c>
      <c r="AN312" s="5">
        <v>2.02</v>
      </c>
      <c r="AO312" s="5">
        <v>2.5032800000000002</v>
      </c>
    </row>
    <row r="313" spans="1:41">
      <c r="A313" s="16" t="s">
        <v>358</v>
      </c>
      <c r="B313" s="1">
        <v>2014</v>
      </c>
      <c r="C313" s="20">
        <v>1563438</v>
      </c>
      <c r="D313" s="17">
        <v>4033976</v>
      </c>
      <c r="E313" s="1">
        <v>3.012</v>
      </c>
      <c r="F313" s="1">
        <v>436</v>
      </c>
      <c r="G313" s="1">
        <v>30</v>
      </c>
      <c r="H313" s="1">
        <v>0.29308093000000002</v>
      </c>
      <c r="I313" s="1">
        <v>269</v>
      </c>
      <c r="J313" s="1">
        <v>25</v>
      </c>
      <c r="K313" s="1">
        <v>183</v>
      </c>
      <c r="L313" s="1">
        <v>1785</v>
      </c>
      <c r="M313" s="1">
        <v>205</v>
      </c>
      <c r="N313" s="1">
        <v>276</v>
      </c>
      <c r="O313" s="1">
        <v>111</v>
      </c>
      <c r="P313" s="1">
        <v>9</v>
      </c>
      <c r="Q313" s="1">
        <v>-11</v>
      </c>
      <c r="R313" s="29">
        <f t="shared" si="8"/>
        <v>13.8</v>
      </c>
      <c r="S313" s="2" t="s">
        <v>104</v>
      </c>
      <c r="T313" s="1" t="s">
        <v>359</v>
      </c>
      <c r="U313" s="1" t="s">
        <v>78</v>
      </c>
      <c r="V313" s="2"/>
      <c r="W313" s="3">
        <v>158</v>
      </c>
      <c r="X313" s="1">
        <v>0</v>
      </c>
      <c r="Y313" s="4">
        <v>0.27226892000000003</v>
      </c>
      <c r="Z313" s="3">
        <v>99</v>
      </c>
      <c r="AA313" s="3">
        <v>8</v>
      </c>
      <c r="AB313" s="3">
        <v>59</v>
      </c>
      <c r="AC313" s="3">
        <v>709</v>
      </c>
      <c r="AD313" s="3">
        <v>95</v>
      </c>
      <c r="AE313" s="3">
        <v>111</v>
      </c>
      <c r="AF313" s="3">
        <v>33</v>
      </c>
      <c r="AG313" s="3">
        <v>5</v>
      </c>
      <c r="AH313" s="3">
        <v>-5</v>
      </c>
      <c r="AI313" s="29">
        <f t="shared" si="9"/>
        <v>6.7778749999999999</v>
      </c>
      <c r="AL313" s="1">
        <v>14.660000999999999</v>
      </c>
      <c r="AM313" s="1">
        <v>12.918156</v>
      </c>
      <c r="AN313" s="5">
        <v>7.03</v>
      </c>
      <c r="AO313" s="5">
        <v>6.5257500000000004</v>
      </c>
    </row>
    <row r="314" spans="1:41">
      <c r="A314" s="1" t="s">
        <v>820</v>
      </c>
      <c r="B314" s="1">
        <v>2020</v>
      </c>
      <c r="C314" s="20">
        <v>623500</v>
      </c>
      <c r="D314" s="17">
        <v>6490000</v>
      </c>
      <c r="E314" s="1">
        <v>3.109</v>
      </c>
      <c r="F314" s="1">
        <v>422</v>
      </c>
      <c r="G314" s="1">
        <v>51</v>
      </c>
      <c r="H314" s="1">
        <v>0.25480153999999999</v>
      </c>
      <c r="I314" s="1">
        <v>263</v>
      </c>
      <c r="J314" s="1">
        <v>84</v>
      </c>
      <c r="K314" s="1">
        <v>224</v>
      </c>
      <c r="L314" s="1">
        <v>1764</v>
      </c>
      <c r="M314" s="1">
        <v>171</v>
      </c>
      <c r="N314" s="1">
        <v>439</v>
      </c>
      <c r="O314" s="1">
        <v>110</v>
      </c>
      <c r="P314" s="1">
        <v>2</v>
      </c>
      <c r="Q314" s="1">
        <v>81</v>
      </c>
      <c r="R314" s="29">
        <f t="shared" si="8"/>
        <v>22.2</v>
      </c>
      <c r="S314" s="2" t="s">
        <v>77</v>
      </c>
      <c r="T314" s="1" t="s">
        <v>821</v>
      </c>
      <c r="U314" s="1" t="s">
        <v>822</v>
      </c>
      <c r="V314" s="1" t="s">
        <v>196</v>
      </c>
      <c r="W314" s="3">
        <v>37</v>
      </c>
      <c r="X314" s="1">
        <v>19</v>
      </c>
      <c r="Y314" s="4">
        <v>0.23239436999999999</v>
      </c>
      <c r="Z314" s="3">
        <v>22</v>
      </c>
      <c r="AA314" s="3">
        <v>10</v>
      </c>
      <c r="AB314" s="3">
        <v>25</v>
      </c>
      <c r="AC314" s="3">
        <v>152</v>
      </c>
      <c r="AD314" s="3">
        <v>8</v>
      </c>
      <c r="AE314" s="3">
        <v>54</v>
      </c>
      <c r="AF314" s="3">
        <v>9</v>
      </c>
      <c r="AG314" s="3">
        <v>0</v>
      </c>
      <c r="AH314" s="3">
        <v>2</v>
      </c>
      <c r="AI314" s="29">
        <f t="shared" si="9"/>
        <v>5.8164300000000004</v>
      </c>
      <c r="AL314" s="1">
        <v>24.220001</v>
      </c>
      <c r="AM314" s="1">
        <v>20.20298</v>
      </c>
      <c r="AN314" s="5">
        <v>6.29</v>
      </c>
      <c r="AO314" s="5">
        <v>5.3428599999999999</v>
      </c>
    </row>
    <row r="315" spans="1:41">
      <c r="A315" s="16" t="s">
        <v>319</v>
      </c>
      <c r="B315" s="1">
        <v>2018</v>
      </c>
      <c r="C315" s="20">
        <v>570000</v>
      </c>
      <c r="E315" s="1">
        <v>2.145</v>
      </c>
      <c r="F315" s="1">
        <v>273</v>
      </c>
      <c r="G315" s="1">
        <v>125</v>
      </c>
      <c r="H315" s="1">
        <v>0.22570193999999999</v>
      </c>
      <c r="I315" s="1">
        <v>103</v>
      </c>
      <c r="J315" s="1">
        <v>49</v>
      </c>
      <c r="K315" s="1">
        <v>143</v>
      </c>
      <c r="L315" s="1">
        <v>1028</v>
      </c>
      <c r="M315" s="1">
        <v>81</v>
      </c>
      <c r="N315" s="1">
        <v>355</v>
      </c>
      <c r="O315" s="1">
        <v>45</v>
      </c>
      <c r="P315" s="1">
        <v>0</v>
      </c>
      <c r="Q315" s="1">
        <v>-8</v>
      </c>
      <c r="R315" s="29">
        <f t="shared" si="8"/>
        <v>5.3</v>
      </c>
      <c r="S315" s="2"/>
      <c r="T315" s="2"/>
      <c r="U315" s="2"/>
      <c r="V315" s="2"/>
      <c r="W315" s="3">
        <v>123</v>
      </c>
      <c r="X315" s="1">
        <v>10</v>
      </c>
      <c r="Y315" s="4">
        <v>0.2281106</v>
      </c>
      <c r="Z315" s="3">
        <v>51</v>
      </c>
      <c r="AA315" s="3">
        <v>20</v>
      </c>
      <c r="AB315" s="3">
        <v>62</v>
      </c>
      <c r="AC315" s="3">
        <v>496</v>
      </c>
      <c r="AD315" s="3">
        <v>52</v>
      </c>
      <c r="AE315" s="3">
        <v>165</v>
      </c>
      <c r="AF315" s="3">
        <v>23</v>
      </c>
      <c r="AG315" s="3">
        <v>0</v>
      </c>
      <c r="AH315" s="3">
        <v>-5</v>
      </c>
      <c r="AI315" s="29">
        <f t="shared" si="9"/>
        <v>0.64999000000000007</v>
      </c>
      <c r="AL315" s="1">
        <v>5.18</v>
      </c>
      <c r="AM315" s="1">
        <v>5.3505000000000003</v>
      </c>
      <c r="AN315" s="5">
        <v>0.62</v>
      </c>
      <c r="AO315" s="5">
        <v>0.67998000000000003</v>
      </c>
    </row>
    <row r="316" spans="1:41">
      <c r="A316" s="1" t="s">
        <v>108</v>
      </c>
      <c r="B316" s="1">
        <v>2012</v>
      </c>
      <c r="C316" s="20">
        <v>499400</v>
      </c>
      <c r="D316" s="17">
        <v>2450000</v>
      </c>
      <c r="E316" s="1">
        <v>3.1230000000000002</v>
      </c>
      <c r="F316" s="1">
        <v>445</v>
      </c>
      <c r="G316" s="1">
        <v>84</v>
      </c>
      <c r="H316" s="1">
        <v>0.253886</v>
      </c>
      <c r="I316" s="1">
        <v>197</v>
      </c>
      <c r="J316" s="1">
        <v>61</v>
      </c>
      <c r="K316" s="1">
        <v>214</v>
      </c>
      <c r="L316" s="1">
        <v>1559</v>
      </c>
      <c r="M316" s="1">
        <v>178</v>
      </c>
      <c r="N316" s="1">
        <v>335</v>
      </c>
      <c r="O316" s="1">
        <v>82</v>
      </c>
      <c r="P316" s="1">
        <v>20</v>
      </c>
      <c r="Q316" s="1">
        <v>9</v>
      </c>
      <c r="R316" s="29">
        <f t="shared" si="8"/>
        <v>7.9</v>
      </c>
      <c r="S316" s="2"/>
      <c r="T316" s="1" t="s">
        <v>104</v>
      </c>
      <c r="U316" s="2"/>
      <c r="V316" s="2"/>
      <c r="W316" s="3">
        <v>124</v>
      </c>
      <c r="X316" s="1">
        <v>27</v>
      </c>
      <c r="Y316" s="4">
        <v>0.24060150999999999</v>
      </c>
      <c r="Z316" s="3">
        <v>55</v>
      </c>
      <c r="AA316" s="3">
        <v>17</v>
      </c>
      <c r="AB316" s="3">
        <v>59</v>
      </c>
      <c r="AC316" s="3">
        <v>462</v>
      </c>
      <c r="AD316" s="3">
        <v>55</v>
      </c>
      <c r="AE316" s="3">
        <v>102</v>
      </c>
      <c r="AF316" s="3">
        <v>18</v>
      </c>
      <c r="AG316" s="3">
        <v>4</v>
      </c>
      <c r="AH316" s="3">
        <v>4</v>
      </c>
      <c r="AI316" s="29">
        <f t="shared" si="9"/>
        <v>1.7037399999999998</v>
      </c>
      <c r="AL316" s="1">
        <v>8.36</v>
      </c>
      <c r="AM316" s="1">
        <v>7.3955802999999998</v>
      </c>
      <c r="AN316" s="5">
        <v>1.91</v>
      </c>
      <c r="AO316" s="5">
        <v>1.4974799999999999</v>
      </c>
    </row>
    <row r="317" spans="1:41">
      <c r="A317" s="1" t="s">
        <v>753</v>
      </c>
      <c r="B317" s="1">
        <v>2020</v>
      </c>
      <c r="C317" s="20">
        <v>603500</v>
      </c>
      <c r="D317" s="17">
        <v>5000000</v>
      </c>
      <c r="E317" s="1">
        <v>3.1030000000000002</v>
      </c>
      <c r="F317" s="1">
        <v>419</v>
      </c>
      <c r="G317" s="1">
        <v>40</v>
      </c>
      <c r="H317" s="1">
        <v>0.24544841000000001</v>
      </c>
      <c r="I317" s="1">
        <v>222</v>
      </c>
      <c r="J317" s="1">
        <v>103</v>
      </c>
      <c r="K317" s="1">
        <v>262</v>
      </c>
      <c r="L317" s="1">
        <v>1696</v>
      </c>
      <c r="M317" s="1">
        <v>184</v>
      </c>
      <c r="N317" s="1">
        <v>442</v>
      </c>
      <c r="O317" s="1">
        <v>66</v>
      </c>
      <c r="P317" s="1">
        <v>3</v>
      </c>
      <c r="Q317" s="1">
        <v>43</v>
      </c>
      <c r="R317" s="29">
        <f t="shared" si="8"/>
        <v>0.3</v>
      </c>
      <c r="S317" s="2" t="s">
        <v>754</v>
      </c>
      <c r="T317" s="1" t="s">
        <v>755</v>
      </c>
      <c r="U317" s="1" t="s">
        <v>756</v>
      </c>
      <c r="V317" s="1" t="s">
        <v>111</v>
      </c>
      <c r="W317" s="3">
        <v>60</v>
      </c>
      <c r="X317" s="2"/>
      <c r="Y317" s="4">
        <v>0.1952381</v>
      </c>
      <c r="Z317" s="3">
        <v>28</v>
      </c>
      <c r="AA317" s="3">
        <v>14</v>
      </c>
      <c r="AB317" s="3">
        <v>42</v>
      </c>
      <c r="AC317" s="3">
        <v>245</v>
      </c>
      <c r="AD317" s="3">
        <v>34</v>
      </c>
      <c r="AE317" s="3">
        <v>77</v>
      </c>
      <c r="AF317" s="3">
        <v>4</v>
      </c>
      <c r="AG317" s="3">
        <v>1</v>
      </c>
      <c r="AH317" s="3">
        <v>5</v>
      </c>
      <c r="AI317" s="29">
        <f t="shared" si="9"/>
        <v>-1.0945015</v>
      </c>
      <c r="AL317" s="1">
        <v>-0.11999999</v>
      </c>
      <c r="AM317" s="1">
        <v>0.79824907000000001</v>
      </c>
      <c r="AN317" s="5">
        <v>-1.24</v>
      </c>
      <c r="AO317" s="5">
        <v>-0.94900300000000004</v>
      </c>
    </row>
    <row r="318" spans="1:41">
      <c r="A318" s="1" t="s">
        <v>540</v>
      </c>
      <c r="B318" s="1">
        <v>2017</v>
      </c>
      <c r="C318" s="20">
        <v>549500</v>
      </c>
      <c r="D318" s="17">
        <v>950000</v>
      </c>
      <c r="E318" s="1">
        <v>2.1339999999999999</v>
      </c>
      <c r="F318" s="1">
        <v>306</v>
      </c>
      <c r="G318" s="1">
        <v>18</v>
      </c>
      <c r="H318" s="1">
        <v>0.23735408</v>
      </c>
      <c r="I318" s="1">
        <v>69</v>
      </c>
      <c r="J318" s="1">
        <v>11</v>
      </c>
      <c r="K318" s="1">
        <v>55</v>
      </c>
      <c r="L318" s="1">
        <v>583</v>
      </c>
      <c r="M318" s="1">
        <v>57</v>
      </c>
      <c r="N318" s="1">
        <v>109</v>
      </c>
      <c r="O318" s="1">
        <v>28</v>
      </c>
      <c r="P318" s="1">
        <v>4</v>
      </c>
      <c r="Q318" s="1">
        <v>-2</v>
      </c>
      <c r="R318" s="29">
        <f t="shared" si="8"/>
        <v>19.5</v>
      </c>
      <c r="S318" s="2"/>
      <c r="T318" s="2"/>
      <c r="U318" s="2"/>
      <c r="V318" s="2"/>
      <c r="W318" s="3">
        <v>119</v>
      </c>
      <c r="X318" s="1">
        <v>0</v>
      </c>
      <c r="Y318" s="4">
        <v>0.22564102999999999</v>
      </c>
      <c r="Z318" s="3">
        <v>28</v>
      </c>
      <c r="AA318" s="3">
        <v>3</v>
      </c>
      <c r="AB318" s="3">
        <v>18</v>
      </c>
      <c r="AC318" s="3">
        <v>237</v>
      </c>
      <c r="AD318" s="3">
        <v>34</v>
      </c>
      <c r="AE318" s="3">
        <v>44</v>
      </c>
      <c r="AF318" s="3">
        <v>12</v>
      </c>
      <c r="AG318" s="3">
        <v>0</v>
      </c>
      <c r="AH318" s="3">
        <v>0</v>
      </c>
      <c r="AI318" s="29">
        <f t="shared" si="9"/>
        <v>6.1775850000000005</v>
      </c>
      <c r="AL318" s="1">
        <v>18.239999999999998</v>
      </c>
      <c r="AM318" s="1">
        <v>20.674630000000001</v>
      </c>
      <c r="AN318" s="5">
        <v>5.63</v>
      </c>
      <c r="AO318" s="5">
        <v>6.7251700000000003</v>
      </c>
    </row>
    <row r="319" spans="1:41">
      <c r="A319" s="33" t="s">
        <v>331</v>
      </c>
      <c r="B319" s="1">
        <v>2011</v>
      </c>
      <c r="C319" s="20">
        <v>425000</v>
      </c>
      <c r="D319" s="17">
        <v>625000</v>
      </c>
      <c r="E319" s="1">
        <v>3.0569999999999999</v>
      </c>
      <c r="F319" s="1">
        <v>247</v>
      </c>
      <c r="G319" s="1">
        <v>155</v>
      </c>
      <c r="H319" s="1">
        <v>0.22975206000000001</v>
      </c>
      <c r="I319" s="1">
        <v>76</v>
      </c>
      <c r="J319" s="1">
        <v>3</v>
      </c>
      <c r="K319" s="1">
        <v>54</v>
      </c>
      <c r="L319" s="1">
        <v>680</v>
      </c>
      <c r="M319" s="1">
        <v>48</v>
      </c>
      <c r="N319" s="1">
        <v>105</v>
      </c>
      <c r="O319" s="1">
        <v>27</v>
      </c>
      <c r="P319" s="1">
        <v>17</v>
      </c>
      <c r="Q319" s="1">
        <v>0</v>
      </c>
      <c r="R319" s="29">
        <f t="shared" si="8"/>
        <v>-1.4</v>
      </c>
      <c r="S319" s="2"/>
      <c r="T319" s="2"/>
      <c r="U319" s="2"/>
      <c r="V319" s="2"/>
      <c r="W319" s="3">
        <v>87</v>
      </c>
      <c r="X319" s="1">
        <v>0</v>
      </c>
      <c r="Y319" s="4">
        <v>0.19806763999999999</v>
      </c>
      <c r="Z319" s="3">
        <v>22</v>
      </c>
      <c r="AA319" s="3">
        <v>0</v>
      </c>
      <c r="AB319" s="3">
        <v>11</v>
      </c>
      <c r="AC319" s="3">
        <v>226</v>
      </c>
      <c r="AD319" s="3">
        <v>11</v>
      </c>
      <c r="AE319" s="3">
        <v>31</v>
      </c>
      <c r="AF319" s="3">
        <v>10</v>
      </c>
      <c r="AG319" s="3">
        <v>3</v>
      </c>
      <c r="AH319" s="3">
        <v>4</v>
      </c>
      <c r="AI319" s="29">
        <f t="shared" si="9"/>
        <v>-0.14458349999999998</v>
      </c>
      <c r="AL319" s="1">
        <v>-2.2599999999999998</v>
      </c>
      <c r="AM319" s="1">
        <v>-0.47312596000000001</v>
      </c>
      <c r="AN319" s="5">
        <v>-0.41</v>
      </c>
      <c r="AO319" s="5">
        <v>0.120833</v>
      </c>
    </row>
    <row r="320" spans="1:41">
      <c r="A320" s="1" t="s">
        <v>163</v>
      </c>
      <c r="B320" s="1">
        <v>2012</v>
      </c>
      <c r="C320" s="20">
        <v>500000</v>
      </c>
      <c r="D320" s="17">
        <v>5500000</v>
      </c>
      <c r="E320" s="1">
        <v>3.129</v>
      </c>
      <c r="F320" s="1">
        <v>509</v>
      </c>
      <c r="G320" s="1">
        <v>15</v>
      </c>
      <c r="H320" s="1">
        <v>0.26013144999999999</v>
      </c>
      <c r="I320" s="1">
        <v>211</v>
      </c>
      <c r="J320" s="1">
        <v>65</v>
      </c>
      <c r="K320" s="1">
        <v>249</v>
      </c>
      <c r="L320" s="1">
        <v>2031</v>
      </c>
      <c r="M320" s="1">
        <v>183</v>
      </c>
      <c r="N320" s="1">
        <v>376</v>
      </c>
      <c r="O320" s="1">
        <v>92</v>
      </c>
      <c r="P320" s="1">
        <v>4</v>
      </c>
      <c r="Q320" s="1">
        <v>53</v>
      </c>
      <c r="R320" s="29">
        <f t="shared" si="8"/>
        <v>3.4</v>
      </c>
      <c r="S320" s="2" t="s">
        <v>164</v>
      </c>
      <c r="T320" s="1" t="s">
        <v>165</v>
      </c>
      <c r="U320" s="1" t="s">
        <v>166</v>
      </c>
      <c r="V320" s="2"/>
      <c r="W320" s="3">
        <v>144</v>
      </c>
      <c r="X320" s="1">
        <v>0</v>
      </c>
      <c r="Y320" s="4">
        <v>0.24904942999999999</v>
      </c>
      <c r="Z320" s="3">
        <v>67</v>
      </c>
      <c r="AA320" s="3">
        <v>23</v>
      </c>
      <c r="AB320" s="3">
        <v>83</v>
      </c>
      <c r="AC320" s="3">
        <v>593</v>
      </c>
      <c r="AD320" s="3">
        <v>60</v>
      </c>
      <c r="AE320" s="3">
        <v>112</v>
      </c>
      <c r="AF320" s="3">
        <v>27</v>
      </c>
      <c r="AG320" s="3">
        <v>3</v>
      </c>
      <c r="AH320" s="3">
        <v>13</v>
      </c>
      <c r="AI320" s="29">
        <f t="shared" si="9"/>
        <v>1.1724600000000001</v>
      </c>
      <c r="AL320" s="1">
        <v>3.8000001999999999</v>
      </c>
      <c r="AM320" s="1">
        <v>3.0960464000000001</v>
      </c>
      <c r="AN320" s="5">
        <v>1.1000000000000001</v>
      </c>
      <c r="AO320" s="5">
        <v>1.24492</v>
      </c>
    </row>
    <row r="321" spans="1:41">
      <c r="A321" s="1" t="s">
        <v>600</v>
      </c>
      <c r="B321" s="1">
        <v>2018</v>
      </c>
      <c r="C321" s="20">
        <v>587500</v>
      </c>
      <c r="D321" s="17">
        <v>6200000</v>
      </c>
      <c r="E321" s="1">
        <v>2.1520000000000001</v>
      </c>
      <c r="F321" s="1">
        <v>419</v>
      </c>
      <c r="G321" s="1">
        <v>0</v>
      </c>
      <c r="H321" s="1">
        <v>0.23305671</v>
      </c>
      <c r="I321" s="1">
        <v>199</v>
      </c>
      <c r="J321" s="1">
        <v>56</v>
      </c>
      <c r="K321" s="1">
        <v>190</v>
      </c>
      <c r="L321" s="1">
        <v>1633</v>
      </c>
      <c r="M321" s="1">
        <v>160</v>
      </c>
      <c r="N321" s="1">
        <v>306</v>
      </c>
      <c r="O321" s="1">
        <v>82</v>
      </c>
      <c r="P321" s="1">
        <v>16</v>
      </c>
      <c r="Q321" s="1">
        <v>26</v>
      </c>
      <c r="R321" s="29">
        <f t="shared" si="8"/>
        <v>11.5</v>
      </c>
      <c r="S321" s="2" t="s">
        <v>601</v>
      </c>
      <c r="T321" s="1" t="s">
        <v>263</v>
      </c>
      <c r="U321" s="1" t="s">
        <v>602</v>
      </c>
      <c r="V321" s="2"/>
      <c r="W321" s="3">
        <v>156</v>
      </c>
      <c r="X321" s="1">
        <v>0</v>
      </c>
      <c r="Y321" s="4">
        <v>0.2236842</v>
      </c>
      <c r="Z321" s="3">
        <v>80</v>
      </c>
      <c r="AA321" s="3">
        <v>20</v>
      </c>
      <c r="AB321" s="3">
        <v>58</v>
      </c>
      <c r="AC321" s="3">
        <v>611</v>
      </c>
      <c r="AD321" s="3">
        <v>71</v>
      </c>
      <c r="AE321" s="3">
        <v>96</v>
      </c>
      <c r="AF321" s="3">
        <v>30</v>
      </c>
      <c r="AG321" s="3">
        <v>4</v>
      </c>
      <c r="AH321" s="3">
        <v>13</v>
      </c>
      <c r="AI321" s="29">
        <f t="shared" si="9"/>
        <v>3.8076050000000001</v>
      </c>
      <c r="AL321" s="1">
        <v>10.9</v>
      </c>
      <c r="AM321" s="1">
        <v>12.199209</v>
      </c>
      <c r="AN321" s="5">
        <v>3.49</v>
      </c>
      <c r="AO321" s="5">
        <v>4.12521</v>
      </c>
    </row>
    <row r="322" spans="1:41">
      <c r="A322" s="16" t="s">
        <v>691</v>
      </c>
      <c r="B322" s="1">
        <v>2019</v>
      </c>
      <c r="C322" s="20">
        <v>575000</v>
      </c>
      <c r="D322" s="17">
        <v>3000000</v>
      </c>
      <c r="E322" s="1">
        <v>3.0270000000000001</v>
      </c>
      <c r="F322" s="1">
        <v>374</v>
      </c>
      <c r="G322" s="1">
        <v>15</v>
      </c>
      <c r="H322" s="1">
        <v>0.24430265000000001</v>
      </c>
      <c r="I322" s="1">
        <v>203</v>
      </c>
      <c r="J322" s="1">
        <v>75</v>
      </c>
      <c r="K322" s="1">
        <v>194</v>
      </c>
      <c r="L322" s="1">
        <v>1315</v>
      </c>
      <c r="M322" s="1">
        <v>198</v>
      </c>
      <c r="N322" s="1">
        <v>335</v>
      </c>
      <c r="O322" s="1">
        <v>49</v>
      </c>
      <c r="P322" s="1">
        <v>7</v>
      </c>
      <c r="Q322" s="1">
        <v>5</v>
      </c>
      <c r="R322" s="29">
        <f t="shared" ref="R322:R385" si="10">ROUND(AVERAGE(AL322,AM322),1)</f>
        <v>-0.7</v>
      </c>
      <c r="S322" s="2" t="s">
        <v>692</v>
      </c>
      <c r="T322" s="1" t="s">
        <v>693</v>
      </c>
      <c r="U322" s="2"/>
      <c r="V322" s="2"/>
      <c r="W322" s="3">
        <v>141</v>
      </c>
      <c r="X322" s="1">
        <v>15</v>
      </c>
      <c r="Y322" s="4">
        <v>0.25051335000000002</v>
      </c>
      <c r="Z322" s="3">
        <v>101</v>
      </c>
      <c r="AA322" s="3">
        <v>35</v>
      </c>
      <c r="AB322" s="3">
        <v>98</v>
      </c>
      <c r="AC322" s="3">
        <v>589</v>
      </c>
      <c r="AD322" s="3">
        <v>90</v>
      </c>
      <c r="AE322" s="3">
        <v>149</v>
      </c>
      <c r="AF322" s="3">
        <v>22</v>
      </c>
      <c r="AG322" s="3">
        <v>4</v>
      </c>
      <c r="AH322" s="3">
        <v>12</v>
      </c>
      <c r="AI322" s="29">
        <f t="shared" ref="AI322:AI385" si="11">AVERAGE(AN322,AO322)</f>
        <v>0.84326950000000001</v>
      </c>
      <c r="AL322" s="1">
        <v>-1</v>
      </c>
      <c r="AM322" s="1">
        <v>-0.34218436000000002</v>
      </c>
      <c r="AN322" s="5">
        <v>0.72</v>
      </c>
      <c r="AO322" s="5">
        <v>0.96653900000000004</v>
      </c>
    </row>
    <row r="323" spans="1:41">
      <c r="A323" s="1" t="s">
        <v>478</v>
      </c>
      <c r="B323" s="1">
        <v>2019</v>
      </c>
      <c r="C323" s="20">
        <v>590100</v>
      </c>
      <c r="D323" s="17">
        <v>800000</v>
      </c>
      <c r="E323" s="1">
        <v>3.0489999999999999</v>
      </c>
      <c r="F323" s="1">
        <v>183</v>
      </c>
      <c r="G323" s="1">
        <v>103</v>
      </c>
      <c r="H323" s="1">
        <v>0.20370369999999999</v>
      </c>
      <c r="I323" s="1">
        <v>47</v>
      </c>
      <c r="J323" s="1">
        <v>12</v>
      </c>
      <c r="K323" s="1">
        <v>43</v>
      </c>
      <c r="L323" s="1">
        <v>486</v>
      </c>
      <c r="M323" s="1">
        <v>42</v>
      </c>
      <c r="N323" s="1">
        <v>145</v>
      </c>
      <c r="O323" s="1">
        <v>17</v>
      </c>
      <c r="P323" s="1">
        <v>0</v>
      </c>
      <c r="Q323" s="1">
        <v>14</v>
      </c>
      <c r="R323" s="29">
        <f t="shared" si="10"/>
        <v>2</v>
      </c>
      <c r="S323" s="2"/>
      <c r="T323" s="1" t="s">
        <v>168</v>
      </c>
      <c r="U323" s="2"/>
      <c r="V323" s="2"/>
      <c r="W323" s="3">
        <v>51</v>
      </c>
      <c r="X323" s="1">
        <v>26</v>
      </c>
      <c r="Y323" s="4">
        <v>0.13636364000000001</v>
      </c>
      <c r="Z323" s="3">
        <v>7</v>
      </c>
      <c r="AA323" s="3">
        <v>1</v>
      </c>
      <c r="AB323" s="3">
        <v>5</v>
      </c>
      <c r="AC323" s="3">
        <v>147</v>
      </c>
      <c r="AD323" s="3">
        <v>12</v>
      </c>
      <c r="AE323" s="3">
        <v>49</v>
      </c>
      <c r="AF323" s="3">
        <v>1</v>
      </c>
      <c r="AG323" s="3">
        <v>0</v>
      </c>
      <c r="AH323" s="3">
        <v>3</v>
      </c>
      <c r="AI323" s="29">
        <f t="shared" si="11"/>
        <v>0.61164149999999995</v>
      </c>
      <c r="AL323" s="1">
        <v>1.1299999999999999</v>
      </c>
      <c r="AM323" s="1">
        <v>2.90903</v>
      </c>
      <c r="AN323" s="5">
        <v>0.3</v>
      </c>
      <c r="AO323" s="5">
        <v>0.92328299999999996</v>
      </c>
    </row>
    <row r="324" spans="1:41">
      <c r="A324" s="1" t="s">
        <v>568</v>
      </c>
      <c r="B324" s="1">
        <v>2017</v>
      </c>
      <c r="C324" s="20">
        <v>557900</v>
      </c>
      <c r="D324" s="17">
        <v>2525000</v>
      </c>
      <c r="E324" s="1">
        <v>3.01</v>
      </c>
      <c r="F324" s="1">
        <v>349</v>
      </c>
      <c r="G324" s="1">
        <v>37</v>
      </c>
      <c r="H324" s="1">
        <v>0.24314765999999999</v>
      </c>
      <c r="I324" s="1">
        <v>137</v>
      </c>
      <c r="J324" s="1">
        <v>41</v>
      </c>
      <c r="K324" s="1">
        <v>137</v>
      </c>
      <c r="L324" s="1">
        <v>1223</v>
      </c>
      <c r="M324" s="1">
        <v>81</v>
      </c>
      <c r="N324" s="1">
        <v>389</v>
      </c>
      <c r="O324" s="1">
        <v>52</v>
      </c>
      <c r="P324" s="1">
        <v>47</v>
      </c>
      <c r="Q324" s="1">
        <v>18</v>
      </c>
      <c r="R324" s="29">
        <f t="shared" si="10"/>
        <v>0.1</v>
      </c>
      <c r="S324" s="2" t="s">
        <v>569</v>
      </c>
      <c r="T324" s="2"/>
      <c r="U324" s="1" t="s">
        <v>215</v>
      </c>
      <c r="V324" s="2"/>
      <c r="W324" s="3">
        <v>118</v>
      </c>
      <c r="X324" s="1">
        <v>37</v>
      </c>
      <c r="Y324" s="4">
        <v>0.27067669999999999</v>
      </c>
      <c r="Z324" s="3">
        <v>55</v>
      </c>
      <c r="AA324" s="3">
        <v>19</v>
      </c>
      <c r="AB324" s="3">
        <v>53</v>
      </c>
      <c r="AC324" s="3">
        <v>432</v>
      </c>
      <c r="AD324" s="3">
        <v>29</v>
      </c>
      <c r="AE324" s="3">
        <v>137</v>
      </c>
      <c r="AF324" s="3">
        <v>23</v>
      </c>
      <c r="AG324" s="3">
        <v>17</v>
      </c>
      <c r="AH324" s="3">
        <v>12</v>
      </c>
      <c r="AI324" s="29">
        <f t="shared" si="11"/>
        <v>0.32911500000000005</v>
      </c>
      <c r="AL324" s="1">
        <v>-0.5</v>
      </c>
      <c r="AM324" s="1">
        <v>0.76460969999999995</v>
      </c>
      <c r="AN324" s="5">
        <v>0.53</v>
      </c>
      <c r="AO324" s="5">
        <v>0.12823000000000001</v>
      </c>
    </row>
    <row r="325" spans="1:41">
      <c r="A325" s="16" t="s">
        <v>155</v>
      </c>
      <c r="B325" s="1">
        <v>2013</v>
      </c>
      <c r="C325" s="20">
        <v>526900</v>
      </c>
      <c r="D325" s="17">
        <v>2675000</v>
      </c>
      <c r="E325" s="1">
        <v>3.1309999999999998</v>
      </c>
      <c r="F325" s="1">
        <v>514</v>
      </c>
      <c r="G325" s="1">
        <v>37</v>
      </c>
      <c r="H325" s="1">
        <v>0.27693089999999998</v>
      </c>
      <c r="I325" s="1">
        <v>240</v>
      </c>
      <c r="J325" s="1">
        <v>26</v>
      </c>
      <c r="K325" s="1">
        <v>212</v>
      </c>
      <c r="L325" s="1">
        <v>2162</v>
      </c>
      <c r="M325" s="1">
        <v>157</v>
      </c>
      <c r="N325" s="1">
        <v>256</v>
      </c>
      <c r="O325" s="1">
        <v>100</v>
      </c>
      <c r="P325" s="1">
        <v>56</v>
      </c>
      <c r="Q325" s="1">
        <v>-3</v>
      </c>
      <c r="R325" s="29">
        <f t="shared" si="10"/>
        <v>0.2</v>
      </c>
      <c r="S325" s="2" t="s">
        <v>156</v>
      </c>
      <c r="T325" s="1" t="s">
        <v>157</v>
      </c>
      <c r="U325" s="1" t="s">
        <v>158</v>
      </c>
      <c r="V325" s="2"/>
      <c r="W325" s="3">
        <v>151</v>
      </c>
      <c r="X325" s="1">
        <v>0</v>
      </c>
      <c r="Y325" s="4">
        <v>0.28417265000000003</v>
      </c>
      <c r="Z325" s="3">
        <v>66</v>
      </c>
      <c r="AA325" s="3">
        <v>10</v>
      </c>
      <c r="AB325" s="3">
        <v>73</v>
      </c>
      <c r="AC325" s="3">
        <v>611</v>
      </c>
      <c r="AD325" s="3">
        <v>40</v>
      </c>
      <c r="AE325" s="3">
        <v>67</v>
      </c>
      <c r="AF325" s="3">
        <v>26</v>
      </c>
      <c r="AG325" s="3">
        <v>17</v>
      </c>
      <c r="AH325" s="3">
        <v>6</v>
      </c>
      <c r="AI325" s="29">
        <f t="shared" si="11"/>
        <v>-0.2637485</v>
      </c>
      <c r="AL325" s="1">
        <v>0.16</v>
      </c>
      <c r="AM325" s="1">
        <v>0.18445596</v>
      </c>
      <c r="AN325" s="5">
        <v>-0.16</v>
      </c>
      <c r="AO325" s="5">
        <v>-0.36749700000000002</v>
      </c>
    </row>
    <row r="326" spans="1:41">
      <c r="A326" s="1" t="s">
        <v>815</v>
      </c>
      <c r="B326" s="1">
        <v>2018</v>
      </c>
      <c r="C326" s="20">
        <v>605094</v>
      </c>
      <c r="D326" s="17">
        <v>4025000</v>
      </c>
      <c r="E326" s="1">
        <v>3.0430000000000001</v>
      </c>
      <c r="F326" s="1">
        <v>427</v>
      </c>
      <c r="G326" s="1">
        <v>55</v>
      </c>
      <c r="H326" s="1">
        <v>0.25107604</v>
      </c>
      <c r="I326" s="1">
        <v>218</v>
      </c>
      <c r="J326" s="1">
        <v>76</v>
      </c>
      <c r="K326" s="1">
        <v>218</v>
      </c>
      <c r="L326" s="1">
        <v>1620</v>
      </c>
      <c r="M326" s="1">
        <v>194</v>
      </c>
      <c r="N326" s="1">
        <v>400</v>
      </c>
      <c r="O326" s="1">
        <v>80</v>
      </c>
      <c r="P326" s="1">
        <v>7</v>
      </c>
      <c r="Q326" s="1">
        <v>0</v>
      </c>
      <c r="R326" s="29">
        <f t="shared" si="10"/>
        <v>0.1</v>
      </c>
      <c r="S326" s="2" t="s">
        <v>816</v>
      </c>
      <c r="T326" s="1" t="s">
        <v>817</v>
      </c>
      <c r="U326" s="2"/>
      <c r="V326" s="2"/>
      <c r="W326" s="3">
        <v>153</v>
      </c>
      <c r="X326" s="1">
        <v>7</v>
      </c>
      <c r="Y326" s="4">
        <v>0.24309391999999999</v>
      </c>
      <c r="Z326" s="3">
        <v>78</v>
      </c>
      <c r="AA326" s="3">
        <v>28</v>
      </c>
      <c r="AB326" s="3">
        <v>82</v>
      </c>
      <c r="AC326" s="3">
        <v>638</v>
      </c>
      <c r="AD326" s="3">
        <v>84</v>
      </c>
      <c r="AE326" s="3">
        <v>159</v>
      </c>
      <c r="AF326" s="3">
        <v>25</v>
      </c>
      <c r="AG326" s="3">
        <v>3</v>
      </c>
      <c r="AH326" s="3">
        <v>-6</v>
      </c>
      <c r="AI326" s="29">
        <f t="shared" si="11"/>
        <v>0.63896149999999996</v>
      </c>
      <c r="AL326" s="1">
        <v>-0.12000001</v>
      </c>
      <c r="AM326" s="1">
        <v>0.28023648000000001</v>
      </c>
      <c r="AN326" s="5">
        <v>0.46</v>
      </c>
      <c r="AO326" s="5">
        <v>0.81792299999999996</v>
      </c>
    </row>
    <row r="327" spans="1:41">
      <c r="A327" s="33" t="s">
        <v>330</v>
      </c>
      <c r="B327" s="1">
        <v>2016</v>
      </c>
      <c r="C327" s="20">
        <v>550000</v>
      </c>
      <c r="D327" s="17">
        <v>600000</v>
      </c>
      <c r="E327" s="1">
        <v>3.1040000000000001</v>
      </c>
      <c r="F327" s="1">
        <v>267</v>
      </c>
      <c r="G327" s="1">
        <v>62</v>
      </c>
      <c r="H327" s="1">
        <v>0.19662921</v>
      </c>
      <c r="I327" s="1">
        <v>65</v>
      </c>
      <c r="J327" s="1">
        <v>6</v>
      </c>
      <c r="K327" s="1">
        <v>42</v>
      </c>
      <c r="L327" s="1">
        <v>578</v>
      </c>
      <c r="M327" s="1">
        <v>32</v>
      </c>
      <c r="N327" s="1">
        <v>116</v>
      </c>
      <c r="O327" s="1">
        <v>15</v>
      </c>
      <c r="P327" s="1">
        <v>4</v>
      </c>
      <c r="Q327" s="1">
        <v>12</v>
      </c>
      <c r="R327" s="29">
        <f t="shared" si="10"/>
        <v>0.8</v>
      </c>
      <c r="S327" s="2"/>
      <c r="T327" s="2"/>
      <c r="U327" s="2"/>
      <c r="V327" s="2"/>
      <c r="W327" s="3">
        <v>63</v>
      </c>
      <c r="X327" s="1">
        <v>0</v>
      </c>
      <c r="Y327" s="4">
        <v>0.23762377000000001</v>
      </c>
      <c r="Z327" s="3">
        <v>16</v>
      </c>
      <c r="AA327" s="3">
        <v>1</v>
      </c>
      <c r="AB327" s="3">
        <v>4</v>
      </c>
      <c r="AC327" s="3">
        <v>106</v>
      </c>
      <c r="AD327" s="3">
        <v>4</v>
      </c>
      <c r="AE327" s="3">
        <v>23</v>
      </c>
      <c r="AF327" s="3">
        <v>4</v>
      </c>
      <c r="AG327" s="3">
        <v>0</v>
      </c>
      <c r="AH327" s="3">
        <v>4</v>
      </c>
      <c r="AI327" s="29">
        <f t="shared" si="11"/>
        <v>0.28994200000000003</v>
      </c>
      <c r="AL327" s="1">
        <v>-1.9999976999999999E-2</v>
      </c>
      <c r="AM327" s="1">
        <v>1.6628479</v>
      </c>
      <c r="AN327" s="5">
        <v>-0.33</v>
      </c>
      <c r="AO327" s="5">
        <v>0.90988400000000003</v>
      </c>
    </row>
    <row r="328" spans="1:41">
      <c r="A328" s="1" t="s">
        <v>435</v>
      </c>
      <c r="B328" s="1">
        <v>2013</v>
      </c>
      <c r="C328" s="20">
        <v>505000</v>
      </c>
      <c r="D328" s="17">
        <v>750000</v>
      </c>
      <c r="E328" s="1">
        <v>2.1360000000000001</v>
      </c>
      <c r="F328" s="1">
        <v>193</v>
      </c>
      <c r="G328" s="1">
        <v>64</v>
      </c>
      <c r="H328" s="1">
        <v>0.22283608999999999</v>
      </c>
      <c r="I328" s="1">
        <v>51</v>
      </c>
      <c r="J328" s="1">
        <v>17</v>
      </c>
      <c r="K328" s="1">
        <v>64</v>
      </c>
      <c r="L328" s="1">
        <v>607</v>
      </c>
      <c r="M328" s="1">
        <v>49</v>
      </c>
      <c r="N328" s="1">
        <v>151</v>
      </c>
      <c r="O328" s="1">
        <v>32</v>
      </c>
      <c r="P328" s="1">
        <v>0</v>
      </c>
      <c r="Q328" s="1">
        <v>-15</v>
      </c>
      <c r="R328" s="29">
        <f t="shared" si="10"/>
        <v>3.7</v>
      </c>
      <c r="S328" s="2"/>
      <c r="T328" s="2"/>
      <c r="U328" s="2"/>
      <c r="V328" s="2"/>
      <c r="W328" s="3">
        <v>41</v>
      </c>
      <c r="X328" s="1">
        <v>64</v>
      </c>
      <c r="Y328" s="4">
        <v>0.21739130000000001</v>
      </c>
      <c r="Z328" s="3">
        <v>9</v>
      </c>
      <c r="AA328" s="3">
        <v>3</v>
      </c>
      <c r="AB328" s="3">
        <v>14</v>
      </c>
      <c r="AC328" s="3">
        <v>122</v>
      </c>
      <c r="AD328" s="3">
        <v>5</v>
      </c>
      <c r="AE328" s="3">
        <v>24</v>
      </c>
      <c r="AF328" s="3">
        <v>6</v>
      </c>
      <c r="AG328" s="3">
        <v>0</v>
      </c>
      <c r="AH328" s="3">
        <v>-9</v>
      </c>
      <c r="AI328" s="29">
        <f t="shared" si="11"/>
        <v>0.84604900000000005</v>
      </c>
      <c r="AL328" s="1">
        <v>3.11</v>
      </c>
      <c r="AM328" s="1">
        <v>4.312932</v>
      </c>
      <c r="AN328" s="5">
        <v>0.94</v>
      </c>
      <c r="AO328" s="5">
        <v>0.75209800000000004</v>
      </c>
    </row>
    <row r="329" spans="1:41">
      <c r="A329" s="1" t="s">
        <v>473</v>
      </c>
      <c r="B329" s="1">
        <v>2013</v>
      </c>
      <c r="C329" s="20">
        <v>512600</v>
      </c>
      <c r="D329" s="17">
        <v>2300000</v>
      </c>
      <c r="E329" s="1">
        <v>3.1379999999999999</v>
      </c>
      <c r="F329" s="1">
        <v>475</v>
      </c>
      <c r="G329" s="1">
        <v>18</v>
      </c>
      <c r="H329" s="1">
        <v>0.22424242</v>
      </c>
      <c r="I329" s="1">
        <v>188</v>
      </c>
      <c r="J329" s="1">
        <v>43</v>
      </c>
      <c r="K329" s="1">
        <v>148</v>
      </c>
      <c r="L329" s="1">
        <v>1656</v>
      </c>
      <c r="M329" s="1">
        <v>150</v>
      </c>
      <c r="N329" s="1">
        <v>430</v>
      </c>
      <c r="O329" s="1">
        <v>71</v>
      </c>
      <c r="P329" s="1">
        <v>50</v>
      </c>
      <c r="Q329" s="1">
        <v>-12</v>
      </c>
      <c r="R329" s="29">
        <f t="shared" si="10"/>
        <v>-0.3</v>
      </c>
      <c r="S329" s="2"/>
      <c r="T329" s="2"/>
      <c r="U329" s="2"/>
      <c r="V329" s="2"/>
      <c r="W329" s="3">
        <v>132</v>
      </c>
      <c r="X329" s="1">
        <v>18</v>
      </c>
      <c r="Y329" s="4">
        <v>0.2364532</v>
      </c>
      <c r="Z329" s="3">
        <v>59</v>
      </c>
      <c r="AA329" s="3">
        <v>12</v>
      </c>
      <c r="AB329" s="3">
        <v>46</v>
      </c>
      <c r="AC329" s="3">
        <v>468</v>
      </c>
      <c r="AD329" s="3">
        <v>54</v>
      </c>
      <c r="AE329" s="3">
        <v>118</v>
      </c>
      <c r="AF329" s="3">
        <v>23</v>
      </c>
      <c r="AG329" s="3">
        <v>13</v>
      </c>
      <c r="AH329" s="3">
        <v>-10</v>
      </c>
      <c r="AI329" s="29">
        <f t="shared" si="11"/>
        <v>-0.4349925</v>
      </c>
      <c r="AL329" s="1">
        <v>-0.48999998</v>
      </c>
      <c r="AM329" s="1">
        <v>-0.19601096000000001</v>
      </c>
      <c r="AN329" s="5">
        <v>-0.43</v>
      </c>
      <c r="AO329" s="5">
        <v>-0.43998500000000001</v>
      </c>
    </row>
    <row r="330" spans="1:41">
      <c r="A330" s="1" t="s">
        <v>347</v>
      </c>
      <c r="B330" s="1">
        <v>2017</v>
      </c>
      <c r="C330" s="20">
        <v>535000</v>
      </c>
      <c r="D330" s="17">
        <v>1180000</v>
      </c>
      <c r="E330" s="1">
        <v>3.0430000000000001</v>
      </c>
      <c r="F330" s="1">
        <v>358</v>
      </c>
      <c r="G330" s="1">
        <v>70</v>
      </c>
      <c r="H330" s="1">
        <v>0.25627475999999999</v>
      </c>
      <c r="I330" s="1">
        <v>93</v>
      </c>
      <c r="J330" s="1">
        <v>4</v>
      </c>
      <c r="K330" s="1">
        <v>66</v>
      </c>
      <c r="L330" s="1">
        <v>839</v>
      </c>
      <c r="M330" s="1">
        <v>59</v>
      </c>
      <c r="N330" s="1">
        <v>103</v>
      </c>
      <c r="O330" s="1">
        <v>38</v>
      </c>
      <c r="P330" s="1">
        <v>4</v>
      </c>
      <c r="Q330" s="1">
        <v>20</v>
      </c>
      <c r="R330" s="29">
        <f t="shared" si="10"/>
        <v>1.7</v>
      </c>
      <c r="S330" s="2"/>
      <c r="T330" s="2"/>
      <c r="U330" s="2"/>
      <c r="V330" s="2"/>
      <c r="W330" s="3">
        <v>90</v>
      </c>
      <c r="X330" s="1">
        <v>70</v>
      </c>
      <c r="Y330" s="4">
        <v>0.29044120000000001</v>
      </c>
      <c r="Z330" s="3">
        <v>37</v>
      </c>
      <c r="AA330" s="3">
        <v>1</v>
      </c>
      <c r="AB330" s="3">
        <v>26</v>
      </c>
      <c r="AC330" s="3">
        <v>306</v>
      </c>
      <c r="AD330" s="3">
        <v>27</v>
      </c>
      <c r="AE330" s="3">
        <v>32</v>
      </c>
      <c r="AF330" s="3">
        <v>16</v>
      </c>
      <c r="AG330" s="3">
        <v>2</v>
      </c>
      <c r="AH330" s="3">
        <v>4</v>
      </c>
      <c r="AI330" s="29">
        <f t="shared" si="11"/>
        <v>0.26923144999999998</v>
      </c>
      <c r="AL330" s="1">
        <v>2.58</v>
      </c>
      <c r="AM330" s="1">
        <v>0.73654390000000003</v>
      </c>
      <c r="AN330" s="5">
        <v>0.31</v>
      </c>
      <c r="AO330" s="5">
        <v>0.2284629</v>
      </c>
    </row>
    <row r="331" spans="1:41">
      <c r="A331" s="1" t="s">
        <v>614</v>
      </c>
      <c r="B331" s="1">
        <v>2018</v>
      </c>
      <c r="C331" s="20">
        <v>602500</v>
      </c>
      <c r="D331" s="17">
        <v>2650000</v>
      </c>
      <c r="E331" s="1">
        <v>3.0659999999999998</v>
      </c>
      <c r="F331" s="1">
        <v>381</v>
      </c>
      <c r="G331" s="1">
        <v>97</v>
      </c>
      <c r="H331" s="1">
        <v>0.24395448</v>
      </c>
      <c r="I331" s="1">
        <v>210</v>
      </c>
      <c r="J331" s="1">
        <v>84</v>
      </c>
      <c r="K331" s="1">
        <v>236</v>
      </c>
      <c r="L331" s="1">
        <v>1612</v>
      </c>
      <c r="M331" s="1">
        <v>192</v>
      </c>
      <c r="N331" s="1">
        <v>585</v>
      </c>
      <c r="O331" s="1">
        <v>68</v>
      </c>
      <c r="P331" s="1">
        <v>2</v>
      </c>
      <c r="Q331" s="1">
        <v>-24</v>
      </c>
      <c r="R331" s="29">
        <f t="shared" si="10"/>
        <v>5.2</v>
      </c>
      <c r="S331" s="2"/>
      <c r="T331" s="1" t="s">
        <v>104</v>
      </c>
      <c r="U331" s="2"/>
      <c r="V331" s="1" t="s">
        <v>45</v>
      </c>
      <c r="W331" s="3">
        <v>71</v>
      </c>
      <c r="X331" s="1">
        <v>27</v>
      </c>
      <c r="Y331" s="4">
        <v>0.19924812</v>
      </c>
      <c r="Z331" s="3">
        <v>32</v>
      </c>
      <c r="AA331" s="3">
        <v>13</v>
      </c>
      <c r="AB331" s="3">
        <v>41</v>
      </c>
      <c r="AC331" s="3">
        <v>299</v>
      </c>
      <c r="AD331" s="3">
        <v>31</v>
      </c>
      <c r="AE331" s="3">
        <v>115</v>
      </c>
      <c r="AF331" s="3">
        <v>14</v>
      </c>
      <c r="AG331" s="3">
        <v>0</v>
      </c>
      <c r="AH331" s="3">
        <v>-8</v>
      </c>
      <c r="AI331" s="29">
        <f t="shared" si="11"/>
        <v>0.57295897500000004</v>
      </c>
      <c r="AL331" s="1">
        <v>6.04</v>
      </c>
      <c r="AM331" s="1">
        <v>4.3937650000000001</v>
      </c>
      <c r="AN331" s="5">
        <v>0.92999995000000002</v>
      </c>
      <c r="AO331" s="5">
        <v>0.215918</v>
      </c>
    </row>
    <row r="332" spans="1:41">
      <c r="A332" s="1" t="s">
        <v>274</v>
      </c>
      <c r="B332" s="1">
        <v>2011</v>
      </c>
      <c r="C332" s="20">
        <v>640000</v>
      </c>
      <c r="D332" s="17">
        <v>1200000</v>
      </c>
      <c r="E332" s="1">
        <v>3.0910000000000002</v>
      </c>
      <c r="F332" s="1">
        <v>339</v>
      </c>
      <c r="G332" s="1">
        <v>134</v>
      </c>
      <c r="H332" s="1">
        <v>0.2882306</v>
      </c>
      <c r="I332" s="1">
        <v>172</v>
      </c>
      <c r="J332" s="1">
        <v>26</v>
      </c>
      <c r="K332" s="1">
        <v>130</v>
      </c>
      <c r="L332" s="1">
        <v>1325</v>
      </c>
      <c r="M332" s="1">
        <v>55</v>
      </c>
      <c r="N332" s="1">
        <v>177</v>
      </c>
      <c r="O332" s="1">
        <v>63</v>
      </c>
      <c r="P332" s="1">
        <v>37</v>
      </c>
      <c r="Q332" s="1">
        <v>1</v>
      </c>
      <c r="R332" s="29">
        <f t="shared" si="10"/>
        <v>2.7</v>
      </c>
      <c r="S332" s="2"/>
      <c r="T332" s="2"/>
      <c r="U332" s="2"/>
      <c r="V332" s="1" t="s">
        <v>111</v>
      </c>
      <c r="W332" s="3">
        <v>91</v>
      </c>
      <c r="X332" s="1">
        <v>0</v>
      </c>
      <c r="Y332" s="4">
        <v>0.25524476000000001</v>
      </c>
      <c r="Z332" s="3">
        <v>31</v>
      </c>
      <c r="AA332" s="3">
        <v>7</v>
      </c>
      <c r="AB332" s="3">
        <v>39</v>
      </c>
      <c r="AC332" s="3">
        <v>309</v>
      </c>
      <c r="AD332" s="3">
        <v>13</v>
      </c>
      <c r="AE332" s="3">
        <v>44</v>
      </c>
      <c r="AF332" s="3">
        <v>17</v>
      </c>
      <c r="AG332" s="3">
        <v>14</v>
      </c>
      <c r="AH332" s="3">
        <v>-2</v>
      </c>
      <c r="AI332" s="29">
        <f t="shared" si="11"/>
        <v>0.2199845</v>
      </c>
      <c r="AL332" s="1">
        <v>2.3999999000000001</v>
      </c>
      <c r="AM332" s="1">
        <v>3.0895144999999999</v>
      </c>
      <c r="AN332" s="5">
        <v>0.06</v>
      </c>
      <c r="AO332" s="5">
        <v>0.379969</v>
      </c>
    </row>
    <row r="333" spans="1:41">
      <c r="A333" s="31" t="s">
        <v>171</v>
      </c>
      <c r="B333" s="1">
        <v>2013</v>
      </c>
      <c r="C333" s="20">
        <v>500318</v>
      </c>
      <c r="D333" s="17">
        <v>700000</v>
      </c>
      <c r="E333" s="1">
        <v>2.129</v>
      </c>
      <c r="F333" s="1">
        <v>194</v>
      </c>
      <c r="G333" s="1">
        <v>171</v>
      </c>
      <c r="H333" s="1">
        <v>0.22946175999999999</v>
      </c>
      <c r="I333" s="1">
        <v>46</v>
      </c>
      <c r="J333" s="1">
        <v>4</v>
      </c>
      <c r="K333" s="1">
        <v>26</v>
      </c>
      <c r="L333" s="1">
        <v>415</v>
      </c>
      <c r="M333" s="1">
        <v>47</v>
      </c>
      <c r="N333" s="1">
        <v>84</v>
      </c>
      <c r="O333" s="1">
        <v>22</v>
      </c>
      <c r="P333" s="1">
        <v>10</v>
      </c>
      <c r="Q333" s="1">
        <v>2</v>
      </c>
      <c r="R333" s="29">
        <f t="shared" si="10"/>
        <v>2.2999999999999998</v>
      </c>
      <c r="S333" s="2"/>
      <c r="T333" s="2"/>
      <c r="U333" s="2"/>
      <c r="V333" s="2"/>
      <c r="W333" s="3">
        <v>74</v>
      </c>
      <c r="X333" s="1">
        <v>0</v>
      </c>
      <c r="Y333" s="4">
        <v>0.18939394000000001</v>
      </c>
      <c r="Z333" s="3">
        <v>14</v>
      </c>
      <c r="AA333" s="3">
        <v>0</v>
      </c>
      <c r="AB333" s="3">
        <v>4</v>
      </c>
      <c r="AC333" s="3">
        <v>155</v>
      </c>
      <c r="AD333" s="3">
        <v>17</v>
      </c>
      <c r="AE333" s="3">
        <v>28</v>
      </c>
      <c r="AF333" s="3">
        <v>6</v>
      </c>
      <c r="AG333" s="3">
        <v>5</v>
      </c>
      <c r="AH333" s="3">
        <v>3</v>
      </c>
      <c r="AI333" s="29">
        <f t="shared" si="11"/>
        <v>-0.65949999999999998</v>
      </c>
      <c r="AL333" s="1">
        <v>2.5299999999999998</v>
      </c>
      <c r="AM333" s="1">
        <v>2.0110283</v>
      </c>
      <c r="AN333" s="5">
        <v>-0.87</v>
      </c>
      <c r="AO333" s="5">
        <v>-0.44900000000000001</v>
      </c>
    </row>
    <row r="334" spans="1:41">
      <c r="A334" s="1" t="s">
        <v>338</v>
      </c>
      <c r="B334" s="1">
        <v>2013</v>
      </c>
      <c r="C334" s="20">
        <v>508500</v>
      </c>
      <c r="D334" s="17">
        <v>1400000</v>
      </c>
      <c r="E334" s="1">
        <v>3.01</v>
      </c>
      <c r="F334" s="1">
        <v>259</v>
      </c>
      <c r="G334" s="1">
        <v>92</v>
      </c>
      <c r="H334" s="1">
        <v>0.26675427000000002</v>
      </c>
      <c r="I334" s="1">
        <v>86</v>
      </c>
      <c r="J334" s="1">
        <v>27</v>
      </c>
      <c r="K334" s="1">
        <v>114</v>
      </c>
      <c r="L334" s="1">
        <v>851</v>
      </c>
      <c r="M334" s="1">
        <v>74</v>
      </c>
      <c r="N334" s="1">
        <v>212</v>
      </c>
      <c r="O334" s="1">
        <v>46</v>
      </c>
      <c r="P334" s="1">
        <v>2</v>
      </c>
      <c r="Q334" s="1">
        <v>-6</v>
      </c>
      <c r="R334" s="29">
        <f t="shared" si="10"/>
        <v>3.9</v>
      </c>
      <c r="S334" s="2"/>
      <c r="T334" s="2"/>
      <c r="U334" s="2"/>
      <c r="V334" s="2"/>
      <c r="W334" s="3">
        <v>86</v>
      </c>
      <c r="X334" s="1">
        <v>0</v>
      </c>
      <c r="Y334" s="4">
        <v>0.29629630000000001</v>
      </c>
      <c r="Z334" s="3">
        <v>34</v>
      </c>
      <c r="AA334" s="3">
        <v>9</v>
      </c>
      <c r="AB334" s="3">
        <v>43</v>
      </c>
      <c r="AC334" s="3">
        <v>243</v>
      </c>
      <c r="AD334" s="3">
        <v>22</v>
      </c>
      <c r="AE334" s="3">
        <v>67</v>
      </c>
      <c r="AF334" s="3">
        <v>18</v>
      </c>
      <c r="AG334" s="3">
        <v>1</v>
      </c>
      <c r="AH334" s="3">
        <v>-2</v>
      </c>
      <c r="AI334" s="29">
        <f t="shared" si="11"/>
        <v>0.75307100000000005</v>
      </c>
      <c r="AL334" s="1">
        <v>3.77</v>
      </c>
      <c r="AM334" s="1">
        <v>3.9663615000000001</v>
      </c>
      <c r="AN334" s="5">
        <v>1.28</v>
      </c>
      <c r="AO334" s="5">
        <v>0.22614200000000001</v>
      </c>
    </row>
    <row r="335" spans="1:41">
      <c r="A335" s="1" t="s">
        <v>185</v>
      </c>
      <c r="B335" s="1">
        <v>2014</v>
      </c>
      <c r="C335" s="20">
        <v>549000</v>
      </c>
      <c r="D335" s="17">
        <v>2700000</v>
      </c>
      <c r="E335" s="1">
        <v>3.1110000000000002</v>
      </c>
      <c r="F335" s="1">
        <v>514</v>
      </c>
      <c r="G335" s="1">
        <v>0</v>
      </c>
      <c r="H335" s="1">
        <v>0.23606557</v>
      </c>
      <c r="I335" s="1">
        <v>182</v>
      </c>
      <c r="J335" s="1">
        <v>52</v>
      </c>
      <c r="K335" s="1">
        <v>199</v>
      </c>
      <c r="L335" s="1">
        <v>1993</v>
      </c>
      <c r="M335" s="1">
        <v>128</v>
      </c>
      <c r="N335" s="1">
        <v>332</v>
      </c>
      <c r="O335" s="1">
        <v>99</v>
      </c>
      <c r="P335" s="1">
        <v>10</v>
      </c>
      <c r="Q335" s="1">
        <v>2</v>
      </c>
      <c r="R335" s="29">
        <f t="shared" si="10"/>
        <v>1.6</v>
      </c>
      <c r="S335" s="2" t="s">
        <v>186</v>
      </c>
      <c r="T335" s="1" t="s">
        <v>187</v>
      </c>
      <c r="U335" s="1" t="s">
        <v>188</v>
      </c>
      <c r="V335" s="2"/>
      <c r="W335" s="3">
        <v>140</v>
      </c>
      <c r="X335" s="1">
        <v>0</v>
      </c>
      <c r="Y335" s="4">
        <v>0.21225382000000001</v>
      </c>
      <c r="Z335" s="3">
        <v>45</v>
      </c>
      <c r="AA335" s="3">
        <v>15</v>
      </c>
      <c r="AB335" s="3">
        <v>54</v>
      </c>
      <c r="AC335" s="3">
        <v>500</v>
      </c>
      <c r="AD335" s="3">
        <v>35</v>
      </c>
      <c r="AE335" s="3">
        <v>74</v>
      </c>
      <c r="AF335" s="3">
        <v>21</v>
      </c>
      <c r="AG335" s="3">
        <v>1</v>
      </c>
      <c r="AH335" s="3">
        <v>-5</v>
      </c>
      <c r="AI335" s="29">
        <f t="shared" si="11"/>
        <v>0.29016500000000001</v>
      </c>
      <c r="AL335" s="1">
        <v>1.3199999</v>
      </c>
      <c r="AM335" s="1">
        <v>1.8019978999999999</v>
      </c>
      <c r="AN335" s="5">
        <v>0.13</v>
      </c>
      <c r="AO335" s="5">
        <v>0.45033000000000001</v>
      </c>
    </row>
    <row r="336" spans="1:41">
      <c r="A336" s="16" t="s">
        <v>483</v>
      </c>
      <c r="B336" s="1">
        <v>2014</v>
      </c>
      <c r="C336" s="20">
        <v>1000000</v>
      </c>
      <c r="D336" s="17">
        <v>6123333</v>
      </c>
      <c r="E336" s="1">
        <v>3.07</v>
      </c>
      <c r="F336" s="1">
        <v>493</v>
      </c>
      <c r="G336" s="1">
        <v>0</v>
      </c>
      <c r="H336" s="1">
        <v>0.30539240000000001</v>
      </c>
      <c r="I336" s="1">
        <v>373</v>
      </c>
      <c r="J336" s="1">
        <v>98</v>
      </c>
      <c r="K336" s="1">
        <v>307</v>
      </c>
      <c r="L336" s="1">
        <v>2195</v>
      </c>
      <c r="M336" s="1">
        <v>269</v>
      </c>
      <c r="N336" s="1">
        <v>489</v>
      </c>
      <c r="O336" s="1">
        <v>111</v>
      </c>
      <c r="P336" s="1">
        <v>102</v>
      </c>
      <c r="Q336" s="1">
        <v>-5</v>
      </c>
      <c r="R336" s="29">
        <f t="shared" si="10"/>
        <v>2</v>
      </c>
      <c r="S336" s="2" t="s">
        <v>484</v>
      </c>
      <c r="T336" s="1" t="s">
        <v>485</v>
      </c>
      <c r="U336" s="1" t="s">
        <v>486</v>
      </c>
      <c r="V336" s="2"/>
      <c r="W336" s="3">
        <v>157</v>
      </c>
      <c r="X336" s="1">
        <v>0</v>
      </c>
      <c r="Y336" s="4">
        <v>0.28737541999999999</v>
      </c>
      <c r="Z336" s="3">
        <v>115</v>
      </c>
      <c r="AA336" s="3">
        <v>36</v>
      </c>
      <c r="AB336" s="3">
        <v>111</v>
      </c>
      <c r="AC336" s="3">
        <v>705</v>
      </c>
      <c r="AD336" s="3">
        <v>83</v>
      </c>
      <c r="AE336" s="3">
        <v>184</v>
      </c>
      <c r="AF336" s="3">
        <v>39</v>
      </c>
      <c r="AG336" s="3">
        <v>16</v>
      </c>
      <c r="AH336" s="3">
        <v>-11</v>
      </c>
      <c r="AI336" s="29">
        <f t="shared" si="11"/>
        <v>1.9272149999999999</v>
      </c>
      <c r="AL336" s="1">
        <v>1.8</v>
      </c>
      <c r="AM336" s="1">
        <v>2.2638129999999999</v>
      </c>
      <c r="AN336" s="5">
        <v>1.77</v>
      </c>
      <c r="AO336" s="5">
        <v>2.0844299999999998</v>
      </c>
    </row>
    <row r="337" spans="1:41">
      <c r="A337" s="1" t="s">
        <v>689</v>
      </c>
      <c r="B337" s="1">
        <v>2017</v>
      </c>
      <c r="C337" s="20">
        <v>570000</v>
      </c>
      <c r="D337" s="17">
        <v>2975000</v>
      </c>
      <c r="E337" s="31">
        <v>3.165</v>
      </c>
      <c r="F337" s="1">
        <v>474</v>
      </c>
      <c r="G337" s="1">
        <v>38</v>
      </c>
      <c r="H337" s="1">
        <v>0.20899471999999999</v>
      </c>
      <c r="I337" s="1">
        <v>169</v>
      </c>
      <c r="J337" s="1">
        <v>75</v>
      </c>
      <c r="K337" s="1">
        <v>197</v>
      </c>
      <c r="L337" s="1">
        <v>1682</v>
      </c>
      <c r="M337" s="1">
        <v>114</v>
      </c>
      <c r="N337" s="1">
        <v>564</v>
      </c>
      <c r="O337" s="1">
        <v>68</v>
      </c>
      <c r="P337" s="1">
        <v>2</v>
      </c>
      <c r="Q337" s="1">
        <v>29</v>
      </c>
      <c r="R337" s="29">
        <f t="shared" si="10"/>
        <v>2</v>
      </c>
      <c r="S337" s="2" t="s">
        <v>494</v>
      </c>
      <c r="T337" s="2"/>
      <c r="U337" s="1" t="s">
        <v>91</v>
      </c>
      <c r="V337" s="1" t="s">
        <v>91</v>
      </c>
      <c r="W337" s="3">
        <v>124</v>
      </c>
      <c r="X337" s="1">
        <v>0</v>
      </c>
      <c r="Y337" s="4">
        <v>0.25064599999999998</v>
      </c>
      <c r="Z337" s="3">
        <v>52</v>
      </c>
      <c r="AA337" s="3">
        <v>25</v>
      </c>
      <c r="AB337" s="3">
        <v>64</v>
      </c>
      <c r="AC337" s="3">
        <v>435</v>
      </c>
      <c r="AD337" s="3">
        <v>39</v>
      </c>
      <c r="AE337" s="3">
        <v>160</v>
      </c>
      <c r="AF337" s="3">
        <v>25</v>
      </c>
      <c r="AG337" s="3">
        <v>1</v>
      </c>
      <c r="AH337" s="3">
        <v>4</v>
      </c>
      <c r="AI337" s="29">
        <f t="shared" si="11"/>
        <v>0.65899700000000005</v>
      </c>
      <c r="AL337" s="1">
        <v>1.0699999</v>
      </c>
      <c r="AM337" s="1">
        <v>2.9086699999999999</v>
      </c>
      <c r="AN337" s="5">
        <v>0.48</v>
      </c>
      <c r="AO337" s="5">
        <v>0.83799400000000002</v>
      </c>
    </row>
    <row r="338" spans="1:41">
      <c r="A338" s="1" t="s">
        <v>750</v>
      </c>
      <c r="B338" s="1">
        <v>2019</v>
      </c>
      <c r="C338" s="20">
        <v>590100</v>
      </c>
      <c r="D338" s="17">
        <v>3010000</v>
      </c>
      <c r="E338" s="1">
        <v>3.048</v>
      </c>
      <c r="F338" s="1">
        <v>350</v>
      </c>
      <c r="G338" s="1">
        <v>181</v>
      </c>
      <c r="H338" s="1">
        <v>0.26742426000000002</v>
      </c>
      <c r="I338" s="1">
        <v>203</v>
      </c>
      <c r="J338" s="1">
        <v>62</v>
      </c>
      <c r="K338" s="1">
        <v>189</v>
      </c>
      <c r="L338" s="1">
        <v>1499</v>
      </c>
      <c r="M338" s="1">
        <v>143</v>
      </c>
      <c r="N338" s="1">
        <v>349</v>
      </c>
      <c r="O338" s="1">
        <v>78</v>
      </c>
      <c r="P338" s="1">
        <v>17</v>
      </c>
      <c r="Q338" s="1">
        <v>13</v>
      </c>
      <c r="R338" s="29">
        <f t="shared" si="10"/>
        <v>10.3</v>
      </c>
      <c r="S338" s="2"/>
      <c r="T338" s="1" t="s">
        <v>751</v>
      </c>
      <c r="U338" s="1" t="s">
        <v>212</v>
      </c>
      <c r="V338" s="2"/>
      <c r="W338" s="3">
        <v>63</v>
      </c>
      <c r="X338" s="1">
        <v>115</v>
      </c>
      <c r="Y338" s="4">
        <v>0.21951219999999999</v>
      </c>
      <c r="Z338" s="3">
        <v>46</v>
      </c>
      <c r="AA338" s="3">
        <v>15</v>
      </c>
      <c r="AB338" s="3">
        <v>32</v>
      </c>
      <c r="AC338" s="3">
        <v>283</v>
      </c>
      <c r="AD338" s="3">
        <v>30</v>
      </c>
      <c r="AE338" s="3">
        <v>81</v>
      </c>
      <c r="AF338" s="3">
        <v>13</v>
      </c>
      <c r="AG338" s="3">
        <v>4</v>
      </c>
      <c r="AH338" s="3">
        <v>1</v>
      </c>
      <c r="AI338" s="29">
        <f t="shared" si="11"/>
        <v>3.9384399999999999</v>
      </c>
      <c r="AL338" s="1">
        <v>10.54</v>
      </c>
      <c r="AM338" s="1">
        <v>9.9794099999999997</v>
      </c>
      <c r="AN338" s="5">
        <v>4.22</v>
      </c>
      <c r="AO338" s="5">
        <v>3.6568800000000001</v>
      </c>
    </row>
    <row r="339" spans="1:41">
      <c r="A339" s="1" t="s">
        <v>252</v>
      </c>
      <c r="B339" s="1">
        <v>2011</v>
      </c>
      <c r="C339" s="20">
        <v>459000</v>
      </c>
      <c r="D339" s="17">
        <v>865000</v>
      </c>
      <c r="E339" s="1">
        <v>3.0710000000000002</v>
      </c>
      <c r="F339" s="1">
        <v>327</v>
      </c>
      <c r="G339" s="1">
        <v>22</v>
      </c>
      <c r="H339" s="1">
        <v>0.25301205999999998</v>
      </c>
      <c r="I339" s="1">
        <v>114</v>
      </c>
      <c r="J339" s="1">
        <v>8</v>
      </c>
      <c r="K339" s="1">
        <v>86</v>
      </c>
      <c r="L339" s="1">
        <v>1043</v>
      </c>
      <c r="M339" s="1">
        <v>104</v>
      </c>
      <c r="N339" s="1">
        <v>198</v>
      </c>
      <c r="O339" s="1">
        <v>35</v>
      </c>
      <c r="P339" s="1">
        <v>13</v>
      </c>
      <c r="Q339" s="1">
        <v>-1</v>
      </c>
      <c r="R339" s="29">
        <f t="shared" si="10"/>
        <v>6.4</v>
      </c>
      <c r="S339" s="2"/>
      <c r="T339" s="2"/>
      <c r="U339" s="2"/>
      <c r="V339" s="2"/>
      <c r="W339" s="3">
        <v>44</v>
      </c>
      <c r="X339" s="1">
        <v>0</v>
      </c>
      <c r="Y339" s="4">
        <v>0.23157895000000001</v>
      </c>
      <c r="Z339" s="3">
        <v>19</v>
      </c>
      <c r="AA339" s="3">
        <v>0</v>
      </c>
      <c r="AB339" s="3">
        <v>7</v>
      </c>
      <c r="AC339" s="3">
        <v>113</v>
      </c>
      <c r="AD339" s="3">
        <v>16</v>
      </c>
      <c r="AE339" s="3">
        <v>32</v>
      </c>
      <c r="AF339" s="3">
        <v>4</v>
      </c>
      <c r="AG339" s="3">
        <v>1</v>
      </c>
      <c r="AH339" s="3">
        <v>5</v>
      </c>
      <c r="AI339" s="29">
        <f t="shared" si="11"/>
        <v>2.9390000000000001</v>
      </c>
      <c r="AL339" s="1">
        <v>7.4300002999999997</v>
      </c>
      <c r="AM339" s="1">
        <v>5.3488173000000003</v>
      </c>
      <c r="AN339" s="5">
        <v>3.19</v>
      </c>
      <c r="AO339" s="5">
        <v>2.6880000000000002</v>
      </c>
    </row>
    <row r="340" spans="1:41">
      <c r="A340" s="1" t="s">
        <v>97</v>
      </c>
      <c r="B340" s="1">
        <v>2013</v>
      </c>
      <c r="C340" s="20">
        <v>502700</v>
      </c>
      <c r="D340" s="17">
        <v>2650000</v>
      </c>
      <c r="E340" s="1">
        <v>3.0670000000000002</v>
      </c>
      <c r="F340" s="1">
        <v>442</v>
      </c>
      <c r="G340" s="1">
        <v>55</v>
      </c>
      <c r="H340" s="1">
        <v>0.25321890000000002</v>
      </c>
      <c r="I340" s="1">
        <v>181</v>
      </c>
      <c r="J340" s="1">
        <v>63</v>
      </c>
      <c r="K340" s="1">
        <v>186</v>
      </c>
      <c r="L340" s="1">
        <v>1560</v>
      </c>
      <c r="M340" s="1">
        <v>132</v>
      </c>
      <c r="N340" s="1">
        <v>316</v>
      </c>
      <c r="O340" s="1">
        <v>68</v>
      </c>
      <c r="P340" s="1">
        <v>6</v>
      </c>
      <c r="Q340" s="1">
        <v>-3</v>
      </c>
      <c r="R340" s="29">
        <f t="shared" si="10"/>
        <v>9.1</v>
      </c>
      <c r="S340" s="2" t="s">
        <v>98</v>
      </c>
      <c r="T340" s="2"/>
      <c r="U340" s="2"/>
      <c r="V340" s="2"/>
      <c r="W340" s="3">
        <v>147</v>
      </c>
      <c r="X340" s="1">
        <v>15</v>
      </c>
      <c r="Y340" s="4">
        <v>0.23160173000000001</v>
      </c>
      <c r="Z340" s="3">
        <v>60</v>
      </c>
      <c r="AA340" s="3">
        <v>23</v>
      </c>
      <c r="AB340" s="3">
        <v>60</v>
      </c>
      <c r="AC340" s="3">
        <v>518</v>
      </c>
      <c r="AD340" s="3">
        <v>45</v>
      </c>
      <c r="AE340" s="3">
        <v>117</v>
      </c>
      <c r="AF340" s="3">
        <v>24</v>
      </c>
      <c r="AG340" s="3">
        <v>0</v>
      </c>
      <c r="AH340" s="3">
        <v>1</v>
      </c>
      <c r="AI340" s="29">
        <f t="shared" si="11"/>
        <v>3.7791350000000001</v>
      </c>
      <c r="AL340" s="1">
        <v>8.99</v>
      </c>
      <c r="AM340" s="1">
        <v>9.3061530000000001</v>
      </c>
      <c r="AN340" s="5">
        <v>4.1100000000000003</v>
      </c>
      <c r="AO340" s="5">
        <v>3.4482699999999999</v>
      </c>
    </row>
    <row r="341" spans="1:41">
      <c r="A341" s="1" t="s">
        <v>708</v>
      </c>
      <c r="B341" s="1">
        <v>2017</v>
      </c>
      <c r="C341" s="20">
        <v>950000</v>
      </c>
      <c r="D341" s="17">
        <v>10500000</v>
      </c>
      <c r="E341" s="1">
        <v>3.07</v>
      </c>
      <c r="F341" s="1">
        <v>508</v>
      </c>
      <c r="G341" s="1">
        <v>13</v>
      </c>
      <c r="H341" s="1">
        <v>0.29194631999999998</v>
      </c>
      <c r="I341" s="1">
        <v>349</v>
      </c>
      <c r="J341" s="1">
        <v>78</v>
      </c>
      <c r="K341" s="1">
        <v>310</v>
      </c>
      <c r="L341" s="1">
        <v>2309</v>
      </c>
      <c r="M341" s="1">
        <v>193</v>
      </c>
      <c r="N341" s="1">
        <v>272</v>
      </c>
      <c r="O341" s="1">
        <v>142</v>
      </c>
      <c r="P341" s="1">
        <v>80</v>
      </c>
      <c r="Q341" s="1">
        <v>76</v>
      </c>
      <c r="R341" s="29">
        <f t="shared" si="10"/>
        <v>5.3</v>
      </c>
      <c r="S341" s="2" t="s">
        <v>709</v>
      </c>
      <c r="T341" s="1" t="s">
        <v>710</v>
      </c>
      <c r="U341" s="1" t="s">
        <v>711</v>
      </c>
      <c r="V341" s="2"/>
      <c r="W341" s="3">
        <v>153</v>
      </c>
      <c r="X341" s="1">
        <v>0</v>
      </c>
      <c r="Y341" s="4">
        <v>0.26433121999999998</v>
      </c>
      <c r="Z341" s="3">
        <v>101</v>
      </c>
      <c r="AA341" s="3">
        <v>24</v>
      </c>
      <c r="AB341" s="3">
        <v>102</v>
      </c>
      <c r="AC341" s="3">
        <v>712</v>
      </c>
      <c r="AD341" s="3">
        <v>77</v>
      </c>
      <c r="AE341" s="3">
        <v>79</v>
      </c>
      <c r="AF341" s="3">
        <v>46</v>
      </c>
      <c r="AG341" s="3">
        <v>26</v>
      </c>
      <c r="AH341" s="3">
        <v>30</v>
      </c>
      <c r="AI341" s="29">
        <f t="shared" si="11"/>
        <v>-0.30084115</v>
      </c>
      <c r="AL341" s="1">
        <v>4.8499999999999996</v>
      </c>
      <c r="AM341" s="1">
        <v>5.719938</v>
      </c>
      <c r="AN341" s="5">
        <v>-0.67</v>
      </c>
      <c r="AO341" s="5">
        <v>6.8317699999999995E-2</v>
      </c>
    </row>
    <row r="342" spans="1:41">
      <c r="A342" s="1" t="s">
        <v>281</v>
      </c>
      <c r="B342" s="1">
        <v>2011</v>
      </c>
      <c r="C342" s="20">
        <v>432500</v>
      </c>
      <c r="D342" s="17">
        <v>1300000</v>
      </c>
      <c r="E342" s="1">
        <v>3.0779999999999998</v>
      </c>
      <c r="F342" s="1">
        <v>426</v>
      </c>
      <c r="G342" s="1">
        <v>54</v>
      </c>
      <c r="H342" s="1">
        <v>0.27272728000000002</v>
      </c>
      <c r="I342" s="1">
        <v>130</v>
      </c>
      <c r="J342" s="1">
        <v>18</v>
      </c>
      <c r="K342" s="1">
        <v>102</v>
      </c>
      <c r="L342" s="1">
        <v>1120</v>
      </c>
      <c r="M342" s="1">
        <v>62</v>
      </c>
      <c r="N342" s="1">
        <v>184</v>
      </c>
      <c r="O342" s="1">
        <v>67</v>
      </c>
      <c r="P342" s="1">
        <v>17</v>
      </c>
      <c r="Q342" s="1">
        <v>15</v>
      </c>
      <c r="R342" s="29">
        <f t="shared" si="10"/>
        <v>2.5</v>
      </c>
      <c r="S342" s="2" t="s">
        <v>38</v>
      </c>
      <c r="T342" s="2"/>
      <c r="U342" s="2"/>
      <c r="V342" s="2"/>
      <c r="W342" s="3">
        <v>115</v>
      </c>
      <c r="X342" s="1">
        <v>38</v>
      </c>
      <c r="Y342" s="4">
        <v>0.27761194</v>
      </c>
      <c r="Z342" s="3">
        <v>42</v>
      </c>
      <c r="AA342" s="3">
        <v>9</v>
      </c>
      <c r="AB342" s="3">
        <v>41</v>
      </c>
      <c r="AC342" s="3">
        <v>362</v>
      </c>
      <c r="AD342" s="3">
        <v>21</v>
      </c>
      <c r="AE342" s="3">
        <v>61</v>
      </c>
      <c r="AF342" s="3">
        <v>22</v>
      </c>
      <c r="AG342" s="3">
        <v>7</v>
      </c>
      <c r="AH342" s="3">
        <v>-5</v>
      </c>
      <c r="AI342" s="29">
        <f t="shared" si="11"/>
        <v>0.66083199999999997</v>
      </c>
      <c r="AL342" s="1">
        <v>2.74</v>
      </c>
      <c r="AM342" s="1">
        <v>2.3418640000000002</v>
      </c>
      <c r="AN342" s="5">
        <v>0.82</v>
      </c>
      <c r="AO342" s="5">
        <v>0.501664</v>
      </c>
    </row>
    <row r="343" spans="1:41">
      <c r="A343" s="1" t="s">
        <v>340</v>
      </c>
      <c r="B343" s="1">
        <v>2012</v>
      </c>
      <c r="C343" s="20">
        <v>500000</v>
      </c>
      <c r="D343" s="17">
        <v>3300000</v>
      </c>
      <c r="E343" s="1">
        <v>2.1659999999999999</v>
      </c>
      <c r="F343" s="1">
        <v>415</v>
      </c>
      <c r="G343" s="1">
        <v>0</v>
      </c>
      <c r="H343" s="1">
        <v>0.27973858000000001</v>
      </c>
      <c r="I343" s="1">
        <v>200</v>
      </c>
      <c r="J343" s="1">
        <v>38</v>
      </c>
      <c r="K343" s="1">
        <v>218</v>
      </c>
      <c r="L343" s="1">
        <v>1701</v>
      </c>
      <c r="M343" s="1">
        <v>139</v>
      </c>
      <c r="N343" s="1">
        <v>310</v>
      </c>
      <c r="O343" s="1">
        <v>93</v>
      </c>
      <c r="P343" s="1">
        <v>19</v>
      </c>
      <c r="Q343" s="1">
        <v>-17</v>
      </c>
      <c r="R343" s="29">
        <f t="shared" si="10"/>
        <v>11</v>
      </c>
      <c r="S343" s="2" t="s">
        <v>341</v>
      </c>
      <c r="T343" s="1" t="s">
        <v>342</v>
      </c>
      <c r="U343" s="1" t="s">
        <v>47</v>
      </c>
      <c r="V343" s="2"/>
      <c r="W343" s="3">
        <v>129</v>
      </c>
      <c r="X343" s="1">
        <v>0</v>
      </c>
      <c r="Y343" s="4">
        <v>0.27966102999999998</v>
      </c>
      <c r="Z343" s="3">
        <v>62</v>
      </c>
      <c r="AA343" s="3">
        <v>14</v>
      </c>
      <c r="AB343" s="3">
        <v>69</v>
      </c>
      <c r="AC343" s="3">
        <v>530</v>
      </c>
      <c r="AD343" s="3">
        <v>47</v>
      </c>
      <c r="AE343" s="3">
        <v>104</v>
      </c>
      <c r="AF343" s="3">
        <v>27</v>
      </c>
      <c r="AG343" s="3">
        <v>7</v>
      </c>
      <c r="AH343" s="3">
        <v>-4</v>
      </c>
      <c r="AI343" s="29">
        <f t="shared" si="11"/>
        <v>5.37331</v>
      </c>
      <c r="AL343" s="1">
        <v>12.440001000000001</v>
      </c>
      <c r="AM343" s="1">
        <v>9.6164889999999996</v>
      </c>
      <c r="AN343" s="5">
        <v>5.61</v>
      </c>
      <c r="AO343" s="5">
        <v>5.1366199999999997</v>
      </c>
    </row>
    <row r="344" spans="1:41">
      <c r="A344" s="1" t="s">
        <v>603</v>
      </c>
      <c r="B344" s="1">
        <v>2017</v>
      </c>
      <c r="C344" s="20">
        <v>566000</v>
      </c>
      <c r="D344" s="17">
        <v>1275000</v>
      </c>
      <c r="E344" s="1">
        <v>3.0539999999999998</v>
      </c>
      <c r="F344" s="1">
        <v>302</v>
      </c>
      <c r="G344" s="1">
        <v>168</v>
      </c>
      <c r="H344" s="1">
        <v>0.22611465</v>
      </c>
      <c r="I344" s="1">
        <v>108</v>
      </c>
      <c r="J344" s="1">
        <v>20</v>
      </c>
      <c r="K344" s="1">
        <v>79</v>
      </c>
      <c r="L344" s="1">
        <v>1020</v>
      </c>
      <c r="M344" s="1">
        <v>57</v>
      </c>
      <c r="N344" s="1">
        <v>188</v>
      </c>
      <c r="O344" s="1">
        <v>36</v>
      </c>
      <c r="P344" s="1">
        <v>12</v>
      </c>
      <c r="Q344" s="1">
        <v>29</v>
      </c>
      <c r="R344" s="29">
        <f t="shared" si="10"/>
        <v>22.7</v>
      </c>
      <c r="S344" s="2"/>
      <c r="T344" s="1" t="s">
        <v>604</v>
      </c>
      <c r="U344" s="1" t="s">
        <v>605</v>
      </c>
      <c r="V344" s="2"/>
      <c r="W344" s="3">
        <v>53</v>
      </c>
      <c r="X344" s="1">
        <v>96</v>
      </c>
      <c r="Y344" s="4">
        <v>0.25149700000000003</v>
      </c>
      <c r="Z344" s="3">
        <v>24</v>
      </c>
      <c r="AA344" s="3">
        <v>6</v>
      </c>
      <c r="AB344" s="3">
        <v>21</v>
      </c>
      <c r="AC344" s="3">
        <v>178</v>
      </c>
      <c r="AD344" s="3">
        <v>10</v>
      </c>
      <c r="AE344" s="3">
        <v>39</v>
      </c>
      <c r="AF344" s="3">
        <v>8</v>
      </c>
      <c r="AG344" s="3">
        <v>3</v>
      </c>
      <c r="AH344" s="3">
        <v>5</v>
      </c>
      <c r="AI344" s="29">
        <f t="shared" si="11"/>
        <v>7.7686700000000002</v>
      </c>
      <c r="AL344" s="1">
        <v>22.57</v>
      </c>
      <c r="AM344" s="1">
        <v>22.91178</v>
      </c>
      <c r="AN344" s="5">
        <v>7.82</v>
      </c>
      <c r="AO344" s="5">
        <v>7.7173400000000001</v>
      </c>
    </row>
    <row r="345" spans="1:41">
      <c r="A345" s="1" t="s">
        <v>582</v>
      </c>
      <c r="B345" s="1">
        <v>2016</v>
      </c>
      <c r="C345" s="20">
        <v>536500</v>
      </c>
      <c r="D345" s="17">
        <v>3025000</v>
      </c>
      <c r="E345" s="1">
        <v>3.0289999999999999</v>
      </c>
      <c r="F345" s="1">
        <v>423</v>
      </c>
      <c r="G345" s="1">
        <v>51</v>
      </c>
      <c r="H345" s="1">
        <v>0.26472536000000002</v>
      </c>
      <c r="I345" s="1">
        <v>147</v>
      </c>
      <c r="J345" s="1">
        <v>44</v>
      </c>
      <c r="K345" s="1">
        <v>197</v>
      </c>
      <c r="L345" s="1">
        <v>1639</v>
      </c>
      <c r="M345" s="1">
        <v>103</v>
      </c>
      <c r="N345" s="1">
        <v>404</v>
      </c>
      <c r="O345" s="1">
        <v>89</v>
      </c>
      <c r="P345" s="1">
        <v>3</v>
      </c>
      <c r="Q345" s="1">
        <v>-26</v>
      </c>
      <c r="R345" s="29">
        <f t="shared" si="10"/>
        <v>2.9</v>
      </c>
      <c r="S345" s="2"/>
      <c r="T345" s="2"/>
      <c r="U345" s="1" t="s">
        <v>154</v>
      </c>
      <c r="V345" s="2"/>
      <c r="W345" s="3">
        <v>110</v>
      </c>
      <c r="X345" s="1">
        <v>51</v>
      </c>
      <c r="Y345" s="4">
        <v>0.28467155</v>
      </c>
      <c r="Z345" s="3">
        <v>54</v>
      </c>
      <c r="AA345" s="3">
        <v>18</v>
      </c>
      <c r="AB345" s="3">
        <v>58</v>
      </c>
      <c r="AC345" s="3">
        <v>447</v>
      </c>
      <c r="AD345" s="3">
        <v>28</v>
      </c>
      <c r="AE345" s="3">
        <v>111</v>
      </c>
      <c r="AF345" s="3">
        <v>25</v>
      </c>
      <c r="AG345" s="3">
        <v>1</v>
      </c>
      <c r="AH345" s="3">
        <v>-4</v>
      </c>
      <c r="AI345" s="29">
        <f t="shared" si="11"/>
        <v>1.7535799999999999</v>
      </c>
      <c r="AL345" s="1">
        <v>1.3900001</v>
      </c>
      <c r="AM345" s="1">
        <v>4.3212719999999996</v>
      </c>
      <c r="AN345" s="5">
        <v>1.21</v>
      </c>
      <c r="AO345" s="5">
        <v>2.2971599999999999</v>
      </c>
    </row>
    <row r="346" spans="1:41">
      <c r="A346" s="33" t="s">
        <v>487</v>
      </c>
      <c r="B346" s="1">
        <v>2017</v>
      </c>
      <c r="C346" s="20">
        <v>545100</v>
      </c>
      <c r="D346" s="17">
        <v>700000</v>
      </c>
      <c r="E346" s="1">
        <v>2.1469999999999998</v>
      </c>
      <c r="F346" s="1">
        <v>300</v>
      </c>
      <c r="G346" s="1">
        <v>49</v>
      </c>
      <c r="H346" s="1">
        <v>0.21419977000000001</v>
      </c>
      <c r="I346" s="1">
        <v>83</v>
      </c>
      <c r="J346" s="1">
        <v>24</v>
      </c>
      <c r="K346" s="1">
        <v>96</v>
      </c>
      <c r="L346" s="1">
        <v>921</v>
      </c>
      <c r="M346" s="1">
        <v>77</v>
      </c>
      <c r="N346" s="1">
        <v>246</v>
      </c>
      <c r="O346" s="1">
        <v>39</v>
      </c>
      <c r="P346" s="1">
        <v>17</v>
      </c>
      <c r="Q346" s="1">
        <v>-4</v>
      </c>
      <c r="R346" s="29">
        <f t="shared" si="10"/>
        <v>10.199999999999999</v>
      </c>
      <c r="S346" s="2"/>
      <c r="T346" s="2"/>
      <c r="U346" s="2"/>
      <c r="V346" s="2"/>
      <c r="W346" s="3">
        <v>66</v>
      </c>
      <c r="X346" s="1">
        <v>0</v>
      </c>
      <c r="Y346" s="4">
        <v>0.17924528000000001</v>
      </c>
      <c r="Z346" s="3">
        <v>9</v>
      </c>
      <c r="AA346" s="3">
        <v>2</v>
      </c>
      <c r="AB346" s="3">
        <v>12</v>
      </c>
      <c r="AC346" s="3">
        <v>119</v>
      </c>
      <c r="AD346" s="3">
        <v>10</v>
      </c>
      <c r="AE346" s="3">
        <v>22</v>
      </c>
      <c r="AF346" s="3">
        <v>3</v>
      </c>
      <c r="AG346" s="3">
        <v>2</v>
      </c>
      <c r="AH346" s="3">
        <v>3</v>
      </c>
      <c r="AI346" s="29">
        <f t="shared" si="11"/>
        <v>5.6099049999999995</v>
      </c>
      <c r="AL346" s="1">
        <v>10.88</v>
      </c>
      <c r="AM346" s="1">
        <v>9.587828</v>
      </c>
      <c r="AN346" s="5">
        <v>5.83</v>
      </c>
      <c r="AO346" s="5">
        <v>5.3898099999999998</v>
      </c>
    </row>
    <row r="347" spans="1:41">
      <c r="A347" s="1" t="s">
        <v>113</v>
      </c>
      <c r="B347" s="1">
        <v>2011</v>
      </c>
      <c r="C347" s="20">
        <v>439900</v>
      </c>
      <c r="D347" s="17">
        <v>2000000</v>
      </c>
      <c r="E347" s="1">
        <v>3.0880000000000001</v>
      </c>
      <c r="F347" s="1">
        <v>305</v>
      </c>
      <c r="G347" s="1">
        <v>126</v>
      </c>
      <c r="H347" s="1">
        <v>0.25496033000000001</v>
      </c>
      <c r="I347" s="1">
        <v>111</v>
      </c>
      <c r="J347" s="1">
        <v>30</v>
      </c>
      <c r="K347" s="1">
        <v>126</v>
      </c>
      <c r="L347" s="1">
        <v>1120</v>
      </c>
      <c r="M347" s="1">
        <v>86</v>
      </c>
      <c r="N347" s="1">
        <v>268</v>
      </c>
      <c r="O347" s="1">
        <v>56</v>
      </c>
      <c r="P347" s="1">
        <v>6</v>
      </c>
      <c r="Q347" s="1">
        <v>-15</v>
      </c>
      <c r="R347" s="29">
        <f t="shared" si="10"/>
        <v>0.8</v>
      </c>
      <c r="S347" s="2"/>
      <c r="T347" s="2"/>
      <c r="U347" s="2"/>
      <c r="V347" s="2"/>
      <c r="W347" s="3">
        <v>82</v>
      </c>
      <c r="X347" s="1">
        <v>71</v>
      </c>
      <c r="Y347" s="4">
        <v>0.28825623</v>
      </c>
      <c r="Z347" s="3">
        <v>34</v>
      </c>
      <c r="AA347" s="3">
        <v>9</v>
      </c>
      <c r="AB347" s="3">
        <v>29</v>
      </c>
      <c r="AC347" s="3">
        <v>308</v>
      </c>
      <c r="AD347" s="3">
        <v>22</v>
      </c>
      <c r="AE347" s="3">
        <v>74</v>
      </c>
      <c r="AF347" s="3">
        <v>16</v>
      </c>
      <c r="AG347" s="3">
        <v>1</v>
      </c>
      <c r="AH347" s="3">
        <v>-3</v>
      </c>
      <c r="AI347" s="29">
        <f t="shared" si="11"/>
        <v>-0.13721</v>
      </c>
      <c r="AL347" s="1">
        <v>0.64</v>
      </c>
      <c r="AM347" s="1">
        <v>1.04817</v>
      </c>
      <c r="AN347" s="5">
        <v>-0.03</v>
      </c>
      <c r="AO347" s="5">
        <v>-0.24442</v>
      </c>
    </row>
    <row r="348" spans="1:41">
      <c r="A348" s="1" t="s">
        <v>598</v>
      </c>
      <c r="B348" s="1">
        <v>2020</v>
      </c>
      <c r="C348" s="20">
        <v>698200</v>
      </c>
      <c r="D348" s="17">
        <v>2100000</v>
      </c>
      <c r="E348" s="1">
        <v>3.0310000000000001</v>
      </c>
      <c r="F348" s="1">
        <v>297</v>
      </c>
      <c r="G348" s="1">
        <v>50</v>
      </c>
      <c r="H348" s="1">
        <v>0.23416507</v>
      </c>
      <c r="I348" s="1">
        <v>132</v>
      </c>
      <c r="J348" s="1">
        <v>33</v>
      </c>
      <c r="K348" s="1">
        <v>118</v>
      </c>
      <c r="L348" s="1">
        <v>1161</v>
      </c>
      <c r="M348" s="1">
        <v>107</v>
      </c>
      <c r="N348" s="1">
        <v>349</v>
      </c>
      <c r="O348" s="1">
        <v>63</v>
      </c>
      <c r="P348" s="1">
        <v>31</v>
      </c>
      <c r="Q348" s="1">
        <v>-8</v>
      </c>
      <c r="R348" s="29">
        <f t="shared" si="10"/>
        <v>7</v>
      </c>
      <c r="S348" s="2" t="s">
        <v>599</v>
      </c>
      <c r="T348" s="1" t="s">
        <v>270</v>
      </c>
      <c r="U348" s="2"/>
      <c r="V348" s="2"/>
      <c r="W348" s="3">
        <v>43</v>
      </c>
      <c r="X348" s="1">
        <v>13</v>
      </c>
      <c r="Y348" s="4">
        <v>0.18354430999999999</v>
      </c>
      <c r="Z348" s="3">
        <v>15</v>
      </c>
      <c r="AA348" s="3">
        <v>5</v>
      </c>
      <c r="AB348" s="3">
        <v>20</v>
      </c>
      <c r="AC348" s="3">
        <v>179</v>
      </c>
      <c r="AD348" s="3">
        <v>18</v>
      </c>
      <c r="AE348" s="3">
        <v>69</v>
      </c>
      <c r="AF348" s="3">
        <v>7</v>
      </c>
      <c r="AG348" s="3">
        <v>7</v>
      </c>
      <c r="AH348" s="3">
        <v>2</v>
      </c>
      <c r="AI348" s="29">
        <f t="shared" si="11"/>
        <v>3.0051899999999998</v>
      </c>
      <c r="AL348" s="1">
        <v>7.08</v>
      </c>
      <c r="AM348" s="1">
        <v>6.8408810000000004</v>
      </c>
      <c r="AN348" s="5">
        <v>2.86</v>
      </c>
      <c r="AO348" s="5">
        <v>3.1503800000000002</v>
      </c>
    </row>
    <row r="349" spans="1:41">
      <c r="A349" s="1" t="s">
        <v>443</v>
      </c>
      <c r="B349" s="1">
        <v>2015</v>
      </c>
      <c r="C349" s="20">
        <v>512500</v>
      </c>
      <c r="D349" s="17">
        <v>5000000</v>
      </c>
      <c r="E349" s="1">
        <v>2.1549999999999998</v>
      </c>
      <c r="F349" s="1">
        <v>401</v>
      </c>
      <c r="G349" s="1">
        <v>40</v>
      </c>
      <c r="H349" s="1">
        <v>0.28096480000000001</v>
      </c>
      <c r="I349" s="1">
        <v>204</v>
      </c>
      <c r="J349" s="1">
        <v>70</v>
      </c>
      <c r="K349" s="1">
        <v>243</v>
      </c>
      <c r="L349" s="1">
        <v>1646</v>
      </c>
      <c r="M349" s="1">
        <v>82</v>
      </c>
      <c r="N349" s="1">
        <v>240</v>
      </c>
      <c r="O349" s="1">
        <v>106</v>
      </c>
      <c r="P349" s="1">
        <v>6</v>
      </c>
      <c r="Q349" s="1">
        <v>52</v>
      </c>
      <c r="R349" s="29">
        <f t="shared" si="10"/>
        <v>2.6</v>
      </c>
      <c r="S349" s="2" t="s">
        <v>444</v>
      </c>
      <c r="T349" s="1" t="s">
        <v>445</v>
      </c>
      <c r="U349" s="1" t="s">
        <v>446</v>
      </c>
      <c r="V349" s="2"/>
      <c r="W349" s="3">
        <v>157</v>
      </c>
      <c r="X349" s="1">
        <v>0</v>
      </c>
      <c r="Y349" s="4">
        <v>0.28733765999999999</v>
      </c>
      <c r="Z349" s="3">
        <v>97</v>
      </c>
      <c r="AA349" s="3">
        <v>42</v>
      </c>
      <c r="AB349" s="3">
        <v>130</v>
      </c>
      <c r="AC349" s="3">
        <v>665</v>
      </c>
      <c r="AD349" s="3">
        <v>34</v>
      </c>
      <c r="AE349" s="3">
        <v>110</v>
      </c>
      <c r="AF349" s="3">
        <v>43</v>
      </c>
      <c r="AG349" s="3">
        <v>2</v>
      </c>
      <c r="AH349" s="3">
        <v>22</v>
      </c>
      <c r="AI349" s="29">
        <f t="shared" si="11"/>
        <v>2.5375749999999999</v>
      </c>
      <c r="AL349" s="1">
        <v>2.3500000999999999</v>
      </c>
      <c r="AM349" s="1">
        <v>2.8844685999999999</v>
      </c>
      <c r="AN349" s="5">
        <v>2.46</v>
      </c>
      <c r="AO349" s="5">
        <v>2.6151499999999999</v>
      </c>
    </row>
    <row r="350" spans="1:41">
      <c r="A350" s="1" t="s">
        <v>762</v>
      </c>
      <c r="B350" s="1">
        <v>2018</v>
      </c>
      <c r="C350" s="20">
        <v>563560</v>
      </c>
      <c r="D350" s="17">
        <v>3300000</v>
      </c>
      <c r="E350" s="1">
        <v>3</v>
      </c>
      <c r="F350" s="1">
        <v>421</v>
      </c>
      <c r="G350" s="1">
        <v>30</v>
      </c>
      <c r="H350" s="1">
        <v>0.25849903000000002</v>
      </c>
      <c r="I350" s="1">
        <v>184</v>
      </c>
      <c r="J350" s="1">
        <v>60</v>
      </c>
      <c r="K350" s="1">
        <v>242</v>
      </c>
      <c r="L350" s="1">
        <v>1720</v>
      </c>
      <c r="M350" s="1">
        <v>134</v>
      </c>
      <c r="N350" s="1">
        <v>355</v>
      </c>
      <c r="O350" s="1">
        <v>68</v>
      </c>
      <c r="P350" s="1">
        <v>3</v>
      </c>
      <c r="Q350" s="1">
        <v>-20</v>
      </c>
      <c r="R350" s="29">
        <f t="shared" si="10"/>
        <v>6.3</v>
      </c>
      <c r="S350" s="2"/>
      <c r="T350" s="2"/>
      <c r="U350" s="1" t="s">
        <v>763</v>
      </c>
      <c r="V350" s="2"/>
      <c r="W350" s="3">
        <v>128</v>
      </c>
      <c r="X350" s="1">
        <v>30</v>
      </c>
      <c r="Y350" s="4">
        <v>0.25766869999999997</v>
      </c>
      <c r="Z350" s="3">
        <v>61</v>
      </c>
      <c r="AA350" s="3">
        <v>20</v>
      </c>
      <c r="AB350" s="3">
        <v>77</v>
      </c>
      <c r="AC350" s="3">
        <v>536</v>
      </c>
      <c r="AD350" s="3">
        <v>40</v>
      </c>
      <c r="AE350" s="3">
        <v>116</v>
      </c>
      <c r="AF350" s="3">
        <v>25</v>
      </c>
      <c r="AG350" s="3">
        <v>1</v>
      </c>
      <c r="AH350" s="3">
        <v>-5</v>
      </c>
      <c r="AI350" s="29">
        <f t="shared" si="11"/>
        <v>3.2567300000000001</v>
      </c>
      <c r="AL350" s="1">
        <v>7.98</v>
      </c>
      <c r="AM350" s="1">
        <v>4.6671810000000002</v>
      </c>
      <c r="AN350" s="5">
        <v>4</v>
      </c>
      <c r="AO350" s="5">
        <v>2.5134599999999998</v>
      </c>
    </row>
    <row r="351" spans="1:41">
      <c r="A351" s="16" t="s">
        <v>674</v>
      </c>
      <c r="B351" s="1">
        <v>2014</v>
      </c>
      <c r="C351" s="20">
        <v>2580250</v>
      </c>
      <c r="D351" s="17">
        <v>4750000</v>
      </c>
      <c r="E351" s="1">
        <v>3</v>
      </c>
      <c r="F351" s="1">
        <v>438</v>
      </c>
      <c r="G351" s="1">
        <v>20</v>
      </c>
      <c r="H351" s="1">
        <v>0.28669155000000002</v>
      </c>
      <c r="I351" s="1">
        <v>224</v>
      </c>
      <c r="J351" s="1">
        <v>19</v>
      </c>
      <c r="K351" s="1">
        <v>130</v>
      </c>
      <c r="L351" s="1">
        <v>1811</v>
      </c>
      <c r="M351" s="1">
        <v>141</v>
      </c>
      <c r="N351" s="1">
        <v>144</v>
      </c>
      <c r="O351" s="1">
        <v>79</v>
      </c>
      <c r="P351" s="1">
        <v>67</v>
      </c>
      <c r="Q351" s="1">
        <v>3</v>
      </c>
      <c r="R351" s="29">
        <f t="shared" si="10"/>
        <v>13.6</v>
      </c>
      <c r="S351" s="2"/>
      <c r="T351" s="1" t="s">
        <v>675</v>
      </c>
      <c r="U351" s="1" t="s">
        <v>676</v>
      </c>
      <c r="V351" s="2"/>
      <c r="W351" s="3">
        <v>132</v>
      </c>
      <c r="X351" s="1">
        <v>20</v>
      </c>
      <c r="Y351" s="4">
        <v>0.28513238000000002</v>
      </c>
      <c r="Z351" s="3">
        <v>63</v>
      </c>
      <c r="AA351" s="3">
        <v>1</v>
      </c>
      <c r="AB351" s="3">
        <v>43</v>
      </c>
      <c r="AC351" s="3">
        <v>549</v>
      </c>
      <c r="AD351" s="3">
        <v>43</v>
      </c>
      <c r="AE351" s="3">
        <v>49</v>
      </c>
      <c r="AF351" s="3">
        <v>22</v>
      </c>
      <c r="AG351" s="3">
        <v>17</v>
      </c>
      <c r="AH351" s="3">
        <v>-7</v>
      </c>
      <c r="AI351" s="29">
        <f t="shared" si="11"/>
        <v>0.39344950000000001</v>
      </c>
      <c r="AL351" s="1">
        <v>12.37</v>
      </c>
      <c r="AM351" s="1">
        <v>14.885598999999999</v>
      </c>
      <c r="AN351" s="5">
        <v>0.32</v>
      </c>
      <c r="AO351" s="5">
        <v>0.46689900000000001</v>
      </c>
    </row>
    <row r="352" spans="1:41">
      <c r="A352" s="1" t="s">
        <v>182</v>
      </c>
      <c r="B352" s="1">
        <v>2011</v>
      </c>
      <c r="C352" s="20">
        <v>471500</v>
      </c>
      <c r="D352" s="17">
        <v>2350000</v>
      </c>
      <c r="E352" s="1">
        <v>3.12</v>
      </c>
      <c r="F352" s="1">
        <v>461</v>
      </c>
      <c r="G352" s="1">
        <v>89</v>
      </c>
      <c r="H352" s="1">
        <v>0.28773876999999998</v>
      </c>
      <c r="I352" s="1">
        <v>236</v>
      </c>
      <c r="J352" s="1">
        <v>8</v>
      </c>
      <c r="K352" s="1">
        <v>114</v>
      </c>
      <c r="L352" s="1">
        <v>1832</v>
      </c>
      <c r="M352" s="1">
        <v>118</v>
      </c>
      <c r="N352" s="1">
        <v>283</v>
      </c>
      <c r="O352" s="1">
        <v>68</v>
      </c>
      <c r="P352" s="1">
        <v>105</v>
      </c>
      <c r="Q352" s="1">
        <v>30</v>
      </c>
      <c r="R352" s="29">
        <f t="shared" si="10"/>
        <v>8.5</v>
      </c>
      <c r="S352" s="2"/>
      <c r="T352" s="1" t="s">
        <v>183</v>
      </c>
      <c r="U352" s="1" t="s">
        <v>184</v>
      </c>
      <c r="V352" s="2"/>
      <c r="W352" s="3">
        <v>119</v>
      </c>
      <c r="X352" s="1">
        <v>36</v>
      </c>
      <c r="Y352" s="4">
        <v>0.30423280000000003</v>
      </c>
      <c r="Z352" s="3">
        <v>61</v>
      </c>
      <c r="AA352" s="3">
        <v>4</v>
      </c>
      <c r="AB352" s="3">
        <v>37</v>
      </c>
      <c r="AC352" s="3">
        <v>429</v>
      </c>
      <c r="AD352" s="3">
        <v>19</v>
      </c>
      <c r="AE352" s="3">
        <v>70</v>
      </c>
      <c r="AF352" s="3">
        <v>20</v>
      </c>
      <c r="AG352" s="3">
        <v>13</v>
      </c>
      <c r="AH352" s="3">
        <v>4</v>
      </c>
      <c r="AI352" s="29">
        <f t="shared" si="11"/>
        <v>3.5162499999999999</v>
      </c>
      <c r="AL352" s="1">
        <v>8.7799999999999994</v>
      </c>
      <c r="AM352" s="1">
        <v>8.3078900000000004</v>
      </c>
      <c r="AN352" s="5">
        <v>3.94</v>
      </c>
      <c r="AO352" s="5">
        <v>3.0924999999999998</v>
      </c>
    </row>
    <row r="353" spans="1:41">
      <c r="A353" s="16" t="s">
        <v>562</v>
      </c>
      <c r="B353" s="1">
        <v>2017</v>
      </c>
      <c r="C353" s="20">
        <v>2100000</v>
      </c>
      <c r="D353" s="17">
        <v>3850000</v>
      </c>
      <c r="E353" s="1">
        <v>3</v>
      </c>
      <c r="F353" s="1">
        <v>444</v>
      </c>
      <c r="G353" s="1">
        <v>20</v>
      </c>
      <c r="H353" s="1">
        <v>0.28802993999999998</v>
      </c>
      <c r="I353" s="1">
        <v>218</v>
      </c>
      <c r="J353" s="1">
        <v>37</v>
      </c>
      <c r="K353" s="1">
        <v>146</v>
      </c>
      <c r="L353" s="1">
        <v>1756</v>
      </c>
      <c r="M353" s="1">
        <v>122</v>
      </c>
      <c r="N353" s="1">
        <v>389</v>
      </c>
      <c r="O353" s="1">
        <v>93</v>
      </c>
      <c r="P353" s="1">
        <v>49</v>
      </c>
      <c r="Q353" s="1">
        <v>28</v>
      </c>
      <c r="R353" s="29">
        <f t="shared" si="10"/>
        <v>2.2999999999999998</v>
      </c>
      <c r="S353" s="2" t="s">
        <v>157</v>
      </c>
      <c r="T353" s="1" t="s">
        <v>563</v>
      </c>
      <c r="U353" s="1" t="s">
        <v>564</v>
      </c>
      <c r="V353" s="2"/>
      <c r="W353" s="3">
        <v>138</v>
      </c>
      <c r="X353" s="1">
        <v>20</v>
      </c>
      <c r="Y353" s="4">
        <v>0.28136882000000002</v>
      </c>
      <c r="Z353" s="3">
        <v>67</v>
      </c>
      <c r="AA353" s="3">
        <v>14</v>
      </c>
      <c r="AB353" s="3">
        <v>56</v>
      </c>
      <c r="AC353" s="3">
        <v>563</v>
      </c>
      <c r="AD353" s="3">
        <v>31</v>
      </c>
      <c r="AE353" s="3">
        <v>126</v>
      </c>
      <c r="AF353" s="3">
        <v>42</v>
      </c>
      <c r="AG353" s="3">
        <v>8</v>
      </c>
      <c r="AH353" s="3">
        <v>8</v>
      </c>
      <c r="AI353" s="29">
        <f t="shared" si="11"/>
        <v>1.0847785000000001</v>
      </c>
      <c r="AL353" s="1">
        <v>2.48</v>
      </c>
      <c r="AM353" s="1">
        <v>2.0655570000000001</v>
      </c>
      <c r="AN353" s="5">
        <v>1.19</v>
      </c>
      <c r="AO353" s="5">
        <v>0.97955700000000001</v>
      </c>
    </row>
    <row r="354" spans="1:41">
      <c r="A354" s="1" t="s">
        <v>695</v>
      </c>
      <c r="B354" s="1">
        <v>2019</v>
      </c>
      <c r="C354" s="20">
        <v>581200</v>
      </c>
      <c r="D354" s="17">
        <v>2725000</v>
      </c>
      <c r="E354" s="1">
        <v>3.089</v>
      </c>
      <c r="F354" s="1">
        <v>353</v>
      </c>
      <c r="G354" s="1">
        <v>0</v>
      </c>
      <c r="H354" s="1">
        <v>0.27589455000000002</v>
      </c>
      <c r="I354" s="1">
        <v>129</v>
      </c>
      <c r="J354" s="1">
        <v>34</v>
      </c>
      <c r="K354" s="1">
        <v>109</v>
      </c>
      <c r="L354" s="1">
        <v>1216</v>
      </c>
      <c r="M354" s="1">
        <v>137</v>
      </c>
      <c r="N354" s="1">
        <v>216</v>
      </c>
      <c r="O354" s="1">
        <v>40</v>
      </c>
      <c r="P354" s="1">
        <v>0</v>
      </c>
      <c r="Q354" s="1">
        <v>-41</v>
      </c>
      <c r="R354" s="29">
        <f t="shared" si="10"/>
        <v>2.2000000000000002</v>
      </c>
      <c r="S354" s="2"/>
      <c r="T354" s="2"/>
      <c r="U354" s="2"/>
      <c r="V354" s="2"/>
      <c r="W354" s="3">
        <v>132</v>
      </c>
      <c r="X354" s="1">
        <v>0</v>
      </c>
      <c r="Y354" s="4">
        <v>0.27803737000000001</v>
      </c>
      <c r="Z354" s="3">
        <v>63</v>
      </c>
      <c r="AA354" s="3">
        <v>22</v>
      </c>
      <c r="AB354" s="3">
        <v>55</v>
      </c>
      <c r="AC354" s="3">
        <v>482</v>
      </c>
      <c r="AD354" s="3">
        <v>47</v>
      </c>
      <c r="AE354" s="3">
        <v>92</v>
      </c>
      <c r="AF354" s="3">
        <v>12</v>
      </c>
      <c r="AG354" s="3">
        <v>0</v>
      </c>
      <c r="AH354" s="3">
        <v>-18</v>
      </c>
      <c r="AI354" s="29">
        <f t="shared" si="11"/>
        <v>0.60523070000000001</v>
      </c>
      <c r="AL354" s="1">
        <v>2.79</v>
      </c>
      <c r="AM354" s="1">
        <v>1.7099224</v>
      </c>
      <c r="AN354" s="5">
        <v>1.19</v>
      </c>
      <c r="AO354" s="5">
        <v>2.0461400000000001E-2</v>
      </c>
    </row>
    <row r="355" spans="1:41">
      <c r="A355" s="1" t="s">
        <v>687</v>
      </c>
      <c r="B355" s="1">
        <v>2019</v>
      </c>
      <c r="C355" s="20">
        <v>565700</v>
      </c>
      <c r="D355" s="17">
        <v>2200000</v>
      </c>
      <c r="E355" s="1">
        <v>3.0470000000000002</v>
      </c>
      <c r="F355" s="1">
        <v>479</v>
      </c>
      <c r="G355" s="1">
        <v>0</v>
      </c>
      <c r="H355" s="1">
        <v>0.24273724999999999</v>
      </c>
      <c r="I355" s="1">
        <v>160</v>
      </c>
      <c r="J355" s="1">
        <v>37</v>
      </c>
      <c r="K355" s="1">
        <v>159</v>
      </c>
      <c r="L355" s="1">
        <v>1676</v>
      </c>
      <c r="M355" s="1">
        <v>109</v>
      </c>
      <c r="N355" s="1">
        <v>343</v>
      </c>
      <c r="O355" s="1">
        <v>59</v>
      </c>
      <c r="P355" s="1">
        <v>37</v>
      </c>
      <c r="Q355" s="1">
        <v>16</v>
      </c>
      <c r="R355" s="29">
        <f t="shared" si="10"/>
        <v>0.8</v>
      </c>
      <c r="S355" s="2"/>
      <c r="T355" s="1" t="s">
        <v>271</v>
      </c>
      <c r="U355" s="1" t="s">
        <v>688</v>
      </c>
      <c r="V355" s="2"/>
      <c r="W355" s="3">
        <v>152</v>
      </c>
      <c r="X355" s="1">
        <v>0</v>
      </c>
      <c r="Y355" s="4">
        <v>0.22267206</v>
      </c>
      <c r="Z355" s="3">
        <v>51</v>
      </c>
      <c r="AA355" s="3">
        <v>15</v>
      </c>
      <c r="AB355" s="3">
        <v>59</v>
      </c>
      <c r="AC355" s="3">
        <v>546</v>
      </c>
      <c r="AD355" s="3">
        <v>43</v>
      </c>
      <c r="AE355" s="3">
        <v>109</v>
      </c>
      <c r="AF355" s="3">
        <v>16</v>
      </c>
      <c r="AG355" s="3">
        <v>8</v>
      </c>
      <c r="AH355" s="3">
        <v>2</v>
      </c>
      <c r="AI355" s="29">
        <f t="shared" si="11"/>
        <v>1.9331100000000004E-2</v>
      </c>
      <c r="AL355" s="1">
        <v>0.72</v>
      </c>
      <c r="AM355" s="1">
        <v>0.86451219999999995</v>
      </c>
      <c r="AN355" s="5">
        <v>-0.03</v>
      </c>
      <c r="AO355" s="5">
        <v>6.8662200000000007E-2</v>
      </c>
    </row>
    <row r="356" spans="1:41">
      <c r="A356" s="16" t="s">
        <v>503</v>
      </c>
      <c r="B356" s="1">
        <v>2016</v>
      </c>
      <c r="C356" s="20">
        <v>535000</v>
      </c>
      <c r="E356" s="1">
        <v>3.02</v>
      </c>
      <c r="F356" s="1">
        <v>288</v>
      </c>
      <c r="G356" s="1">
        <v>92</v>
      </c>
      <c r="H356" s="1">
        <v>0.23499492</v>
      </c>
      <c r="I356" s="1">
        <v>103</v>
      </c>
      <c r="J356" s="1">
        <v>44</v>
      </c>
      <c r="K356" s="1">
        <v>131</v>
      </c>
      <c r="L356" s="1">
        <v>1075</v>
      </c>
      <c r="M356" s="1">
        <v>76</v>
      </c>
      <c r="N356" s="1">
        <v>339</v>
      </c>
      <c r="O356" s="1">
        <v>40</v>
      </c>
      <c r="P356" s="1">
        <v>3</v>
      </c>
      <c r="Q356" s="1">
        <v>-36</v>
      </c>
      <c r="R356" s="29">
        <f t="shared" si="10"/>
        <v>18.2</v>
      </c>
      <c r="S356" s="2"/>
      <c r="T356" s="2"/>
      <c r="U356" s="2"/>
      <c r="V356" s="2"/>
      <c r="W356" s="3">
        <v>69</v>
      </c>
      <c r="X356" s="1">
        <v>23</v>
      </c>
      <c r="Y356" s="4">
        <v>0.20297029999999999</v>
      </c>
      <c r="Z356" s="3">
        <v>17</v>
      </c>
      <c r="AA356" s="3">
        <v>8</v>
      </c>
      <c r="AB356" s="3">
        <v>23</v>
      </c>
      <c r="AC356" s="3">
        <v>222</v>
      </c>
      <c r="AD356" s="3">
        <v>18</v>
      </c>
      <c r="AE356" s="3">
        <v>80</v>
      </c>
      <c r="AF356" s="3">
        <v>7</v>
      </c>
      <c r="AG356" s="3">
        <v>1</v>
      </c>
      <c r="AH356" s="3">
        <v>-7</v>
      </c>
      <c r="AI356" s="29">
        <f t="shared" si="11"/>
        <v>2.1826500000000002</v>
      </c>
      <c r="AL356" s="1">
        <v>21.04</v>
      </c>
      <c r="AM356" s="1">
        <v>15.35008</v>
      </c>
      <c r="AN356" s="5">
        <v>2.72</v>
      </c>
      <c r="AO356" s="5">
        <v>1.6453</v>
      </c>
    </row>
    <row r="357" spans="1:41">
      <c r="A357" s="16" t="s">
        <v>826</v>
      </c>
      <c r="B357" s="1">
        <v>2020</v>
      </c>
      <c r="C357" s="20">
        <v>1571428</v>
      </c>
      <c r="D357" s="17">
        <v>3571428</v>
      </c>
      <c r="E357" s="1">
        <v>3.0619999999999998</v>
      </c>
      <c r="F357" s="1">
        <v>404</v>
      </c>
      <c r="G357" s="1">
        <v>35</v>
      </c>
      <c r="H357" s="1">
        <v>0.27881040000000001</v>
      </c>
      <c r="I357" s="1">
        <v>262</v>
      </c>
      <c r="J357" s="1">
        <v>60</v>
      </c>
      <c r="K357" s="1">
        <v>205</v>
      </c>
      <c r="L357" s="1">
        <v>1754</v>
      </c>
      <c r="M357" s="1">
        <v>116</v>
      </c>
      <c r="N357" s="1">
        <v>294</v>
      </c>
      <c r="O357" s="1">
        <v>97</v>
      </c>
      <c r="P357" s="1">
        <v>40</v>
      </c>
      <c r="Q357" s="1">
        <v>27</v>
      </c>
      <c r="R357" s="29">
        <f t="shared" si="10"/>
        <v>0.9</v>
      </c>
      <c r="S357" s="2"/>
      <c r="T357" s="1" t="s">
        <v>827</v>
      </c>
      <c r="U357" s="1" t="s">
        <v>828</v>
      </c>
      <c r="V357" s="2"/>
      <c r="W357" s="3">
        <v>29</v>
      </c>
      <c r="X357" s="1">
        <v>35</v>
      </c>
      <c r="Y357" s="4">
        <v>0.27118643999999997</v>
      </c>
      <c r="Z357" s="3">
        <v>21</v>
      </c>
      <c r="AA357" s="3">
        <v>6</v>
      </c>
      <c r="AB357" s="3">
        <v>19</v>
      </c>
      <c r="AC357" s="3">
        <v>124</v>
      </c>
      <c r="AD357" s="3">
        <v>5</v>
      </c>
      <c r="AE357" s="3">
        <v>30</v>
      </c>
      <c r="AF357" s="3">
        <v>5</v>
      </c>
      <c r="AG357" s="3">
        <v>3</v>
      </c>
      <c r="AH357" s="3">
        <v>-1</v>
      </c>
      <c r="AI357" s="29">
        <f t="shared" si="11"/>
        <v>0.81090850000000003</v>
      </c>
      <c r="AL357" s="1">
        <v>0.61</v>
      </c>
      <c r="AM357" s="1">
        <v>1.271196</v>
      </c>
      <c r="AN357" s="5">
        <v>0.69</v>
      </c>
      <c r="AO357" s="5">
        <v>0.93181700000000001</v>
      </c>
    </row>
    <row r="358" spans="1:41">
      <c r="A358" s="16" t="s">
        <v>237</v>
      </c>
      <c r="B358" s="1">
        <v>2011</v>
      </c>
      <c r="C358" s="20">
        <v>500000</v>
      </c>
      <c r="D358" s="17">
        <v>3350000</v>
      </c>
      <c r="E358" s="1">
        <v>3.0470000000000002</v>
      </c>
      <c r="F358" s="1">
        <v>463</v>
      </c>
      <c r="G358" s="1">
        <v>45</v>
      </c>
      <c r="H358" s="1">
        <v>0.30715123</v>
      </c>
      <c r="I358" s="1">
        <v>219</v>
      </c>
      <c r="J358" s="1">
        <v>64</v>
      </c>
      <c r="K358" s="1">
        <v>247</v>
      </c>
      <c r="L358" s="1">
        <v>1869</v>
      </c>
      <c r="M358" s="1">
        <v>135</v>
      </c>
      <c r="N358" s="1">
        <v>241</v>
      </c>
      <c r="O358" s="1">
        <v>114</v>
      </c>
      <c r="P358" s="1">
        <v>10</v>
      </c>
      <c r="Q358" s="1">
        <v>4</v>
      </c>
      <c r="R358" s="29">
        <f t="shared" si="10"/>
        <v>10.9</v>
      </c>
      <c r="S358" s="2" t="s">
        <v>238</v>
      </c>
      <c r="T358" s="2"/>
      <c r="U358" s="1" t="s">
        <v>239</v>
      </c>
      <c r="V358" s="2"/>
      <c r="W358" s="3">
        <v>117</v>
      </c>
      <c r="X358" s="1">
        <v>45</v>
      </c>
      <c r="Y358" s="4">
        <v>0.31455398000000001</v>
      </c>
      <c r="Z358" s="3">
        <v>55</v>
      </c>
      <c r="AA358" s="3">
        <v>23</v>
      </c>
      <c r="AB358" s="3">
        <v>70</v>
      </c>
      <c r="AC358" s="3">
        <v>466</v>
      </c>
      <c r="AD358" s="3">
        <v>32</v>
      </c>
      <c r="AE358" s="3">
        <v>63</v>
      </c>
      <c r="AF358" s="3">
        <v>26</v>
      </c>
      <c r="AG358" s="3">
        <v>2</v>
      </c>
      <c r="AH358" s="3">
        <v>14</v>
      </c>
      <c r="AI358" s="29">
        <f t="shared" si="11"/>
        <v>4.4593699999999998</v>
      </c>
      <c r="AL358" s="1">
        <v>10.84</v>
      </c>
      <c r="AM358" s="1">
        <v>10.882402000000001</v>
      </c>
      <c r="AN358" s="5">
        <v>4.12</v>
      </c>
      <c r="AO358" s="5">
        <v>4.7987399999999996</v>
      </c>
    </row>
    <row r="359" spans="1:41">
      <c r="A359" s="1" t="s">
        <v>771</v>
      </c>
      <c r="B359" s="1">
        <v>2020</v>
      </c>
      <c r="C359" s="20">
        <v>573500</v>
      </c>
      <c r="D359" s="17">
        <v>875000</v>
      </c>
      <c r="E359" s="1">
        <v>3.0790000000000002</v>
      </c>
      <c r="F359" s="1">
        <v>283</v>
      </c>
      <c r="G359" s="1">
        <v>0</v>
      </c>
      <c r="H359" s="1">
        <v>0.23020259000000001</v>
      </c>
      <c r="I359" s="1">
        <v>74</v>
      </c>
      <c r="J359" s="1">
        <v>25</v>
      </c>
      <c r="K359" s="1">
        <v>67</v>
      </c>
      <c r="L359" s="1">
        <v>583</v>
      </c>
      <c r="M359" s="1">
        <v>31</v>
      </c>
      <c r="N359" s="1">
        <v>159</v>
      </c>
      <c r="O359" s="1">
        <v>26</v>
      </c>
      <c r="P359" s="1">
        <v>0</v>
      </c>
      <c r="Q359" s="1">
        <v>-6</v>
      </c>
      <c r="R359" s="29">
        <f t="shared" si="10"/>
        <v>9.6</v>
      </c>
      <c r="S359" s="2"/>
      <c r="T359" s="2"/>
      <c r="U359" s="2"/>
      <c r="V359" s="2"/>
      <c r="W359" s="3">
        <v>52</v>
      </c>
      <c r="X359" s="2"/>
      <c r="Y359" s="4">
        <v>0.27659573999999998</v>
      </c>
      <c r="Z359" s="3">
        <v>24</v>
      </c>
      <c r="AA359" s="3">
        <v>8</v>
      </c>
      <c r="AB359" s="3">
        <v>16</v>
      </c>
      <c r="AC359" s="3">
        <v>150</v>
      </c>
      <c r="AD359" s="3">
        <v>8</v>
      </c>
      <c r="AE359" s="3">
        <v>34</v>
      </c>
      <c r="AF359" s="3">
        <v>4</v>
      </c>
      <c r="AG359" s="3">
        <v>0</v>
      </c>
      <c r="AH359" s="3">
        <v>-2</v>
      </c>
      <c r="AI359" s="29">
        <f t="shared" si="11"/>
        <v>2.7945700000000002</v>
      </c>
      <c r="AL359" s="1">
        <v>8.9499999999999993</v>
      </c>
      <c r="AM359" s="1">
        <v>10.183674</v>
      </c>
      <c r="AN359" s="5">
        <v>2.65</v>
      </c>
      <c r="AO359" s="5">
        <v>2.9391400000000001</v>
      </c>
    </row>
    <row r="360" spans="1:41">
      <c r="A360" s="16" t="s">
        <v>849</v>
      </c>
      <c r="B360" s="1">
        <v>2019</v>
      </c>
      <c r="C360" s="20">
        <v>2025000</v>
      </c>
      <c r="D360" s="17">
        <v>2000000</v>
      </c>
      <c r="E360" s="1">
        <v>2.1269999999999998</v>
      </c>
      <c r="F360" s="1">
        <v>382</v>
      </c>
      <c r="G360" s="1">
        <v>49</v>
      </c>
      <c r="H360" s="1">
        <v>0.25069639999999999</v>
      </c>
      <c r="I360" s="1">
        <v>220</v>
      </c>
      <c r="J360" s="1">
        <v>74</v>
      </c>
      <c r="K360" s="1">
        <v>211</v>
      </c>
      <c r="L360" s="1">
        <v>1597</v>
      </c>
      <c r="M360" s="1">
        <v>119</v>
      </c>
      <c r="N360" s="1">
        <v>396</v>
      </c>
      <c r="O360" s="1">
        <v>82</v>
      </c>
      <c r="P360" s="1">
        <v>11</v>
      </c>
      <c r="Q360" s="1">
        <v>37</v>
      </c>
      <c r="R360" s="29">
        <f t="shared" si="10"/>
        <v>4.9000000000000004</v>
      </c>
      <c r="S360" s="2" t="s">
        <v>382</v>
      </c>
      <c r="T360" s="1" t="s">
        <v>850</v>
      </c>
      <c r="U360" s="1" t="s">
        <v>851</v>
      </c>
      <c r="V360" s="2"/>
      <c r="W360" s="3">
        <v>159</v>
      </c>
      <c r="X360" s="1">
        <v>0</v>
      </c>
      <c r="Y360" s="4">
        <v>0.23327616000000001</v>
      </c>
      <c r="Z360" s="3">
        <v>97</v>
      </c>
      <c r="AA360" s="3">
        <v>30</v>
      </c>
      <c r="AB360" s="3">
        <v>78</v>
      </c>
      <c r="AC360" s="3">
        <v>664</v>
      </c>
      <c r="AD360" s="3">
        <v>62</v>
      </c>
      <c r="AE360" s="3">
        <v>149</v>
      </c>
      <c r="AF360" s="3">
        <v>31</v>
      </c>
      <c r="AG360" s="3">
        <v>9</v>
      </c>
      <c r="AH360" s="3">
        <v>26</v>
      </c>
      <c r="AI360" s="29">
        <f t="shared" si="11"/>
        <v>2.5047549999999998</v>
      </c>
      <c r="AL360" s="1">
        <v>3.21</v>
      </c>
      <c r="AM360" s="1">
        <v>6.5758239999999999</v>
      </c>
      <c r="AN360" s="5">
        <v>1.82</v>
      </c>
      <c r="AO360" s="5">
        <v>3.1895099999999998</v>
      </c>
    </row>
    <row r="361" spans="1:41">
      <c r="A361" s="16" t="s">
        <v>402</v>
      </c>
      <c r="B361" s="1">
        <v>2014</v>
      </c>
      <c r="C361" s="20">
        <v>1086667</v>
      </c>
      <c r="D361" s="17">
        <v>3090133</v>
      </c>
      <c r="E361" s="1">
        <v>3.0590000000000002</v>
      </c>
      <c r="F361" s="1">
        <v>462</v>
      </c>
      <c r="G361" s="1">
        <v>58</v>
      </c>
      <c r="H361" s="1">
        <v>0.2920143</v>
      </c>
      <c r="I361" s="1">
        <v>288</v>
      </c>
      <c r="J361" s="1">
        <v>83</v>
      </c>
      <c r="K361" s="1">
        <v>302</v>
      </c>
      <c r="L361" s="1">
        <v>1953</v>
      </c>
      <c r="M361" s="1">
        <v>243</v>
      </c>
      <c r="N361" s="1">
        <v>438</v>
      </c>
      <c r="O361" s="1">
        <v>127</v>
      </c>
      <c r="P361" s="1">
        <v>46</v>
      </c>
      <c r="Q361" s="1">
        <v>5</v>
      </c>
      <c r="R361" s="29">
        <f t="shared" si="10"/>
        <v>3.8</v>
      </c>
      <c r="S361" s="2" t="s">
        <v>403</v>
      </c>
      <c r="T361" s="1" t="s">
        <v>404</v>
      </c>
      <c r="U361" s="2"/>
      <c r="V361" s="2"/>
      <c r="W361" s="3">
        <v>109</v>
      </c>
      <c r="X361" s="1">
        <v>58</v>
      </c>
      <c r="Y361" s="4">
        <v>0.3004926</v>
      </c>
      <c r="Z361" s="3">
        <v>75</v>
      </c>
      <c r="AA361" s="3">
        <v>19</v>
      </c>
      <c r="AB361" s="3">
        <v>69</v>
      </c>
      <c r="AC361" s="3">
        <v>479</v>
      </c>
      <c r="AD361" s="3">
        <v>64</v>
      </c>
      <c r="AE361" s="3">
        <v>110</v>
      </c>
      <c r="AF361" s="3">
        <v>39</v>
      </c>
      <c r="AG361" s="3">
        <v>9</v>
      </c>
      <c r="AH361" s="3">
        <v>2</v>
      </c>
      <c r="AI361" s="29">
        <f t="shared" si="11"/>
        <v>-1.2156E-2</v>
      </c>
      <c r="AL361" s="1">
        <v>2.95</v>
      </c>
      <c r="AM361" s="1">
        <v>4.6405560000000001</v>
      </c>
      <c r="AN361" s="5">
        <v>-0.35</v>
      </c>
      <c r="AO361" s="5">
        <v>0.32568799999999998</v>
      </c>
    </row>
    <row r="362" spans="1:41">
      <c r="A362" s="1" t="s">
        <v>332</v>
      </c>
      <c r="B362" s="1">
        <v>2011</v>
      </c>
      <c r="C362" s="20">
        <v>437500</v>
      </c>
      <c r="D362" s="17">
        <v>850000</v>
      </c>
      <c r="E362" s="1">
        <v>3.0640000000000001</v>
      </c>
      <c r="F362" s="1">
        <v>324</v>
      </c>
      <c r="G362" s="1">
        <v>0</v>
      </c>
      <c r="H362" s="1">
        <v>0.22133027</v>
      </c>
      <c r="I362" s="1">
        <v>91</v>
      </c>
      <c r="J362" s="1">
        <v>7</v>
      </c>
      <c r="K362" s="1">
        <v>70</v>
      </c>
      <c r="L362" s="1">
        <v>975</v>
      </c>
      <c r="M362" s="1">
        <v>73</v>
      </c>
      <c r="N362" s="1">
        <v>134</v>
      </c>
      <c r="O362" s="1">
        <v>47</v>
      </c>
      <c r="P362" s="1">
        <v>6</v>
      </c>
      <c r="Q362" s="1">
        <v>20</v>
      </c>
      <c r="R362" s="29">
        <f t="shared" si="10"/>
        <v>3.1</v>
      </c>
      <c r="S362" s="2" t="s">
        <v>212</v>
      </c>
      <c r="T362" s="2"/>
      <c r="U362" s="1" t="s">
        <v>333</v>
      </c>
      <c r="V362" s="2"/>
      <c r="W362" s="3">
        <v>114</v>
      </c>
      <c r="X362" s="1">
        <v>0</v>
      </c>
      <c r="Y362" s="4">
        <v>0.21428572000000001</v>
      </c>
      <c r="Z362" s="3">
        <v>27</v>
      </c>
      <c r="AA362" s="3">
        <v>0</v>
      </c>
      <c r="AB362" s="3">
        <v>23</v>
      </c>
      <c r="AC362" s="3">
        <v>366</v>
      </c>
      <c r="AD362" s="3">
        <v>18</v>
      </c>
      <c r="AE362" s="3">
        <v>46</v>
      </c>
      <c r="AF362" s="3">
        <v>14</v>
      </c>
      <c r="AG362" s="3">
        <v>3</v>
      </c>
      <c r="AH362" s="3">
        <v>6</v>
      </c>
      <c r="AI362" s="29">
        <f t="shared" si="11"/>
        <v>-0.7158973500000001</v>
      </c>
      <c r="AL362" s="1">
        <v>3.58</v>
      </c>
      <c r="AM362" s="1">
        <v>2.6848512000000002</v>
      </c>
      <c r="AN362" s="5">
        <v>-0.67</v>
      </c>
      <c r="AO362" s="5">
        <v>-0.76179470000000005</v>
      </c>
    </row>
    <row r="363" spans="1:41">
      <c r="A363" s="1" t="s">
        <v>71</v>
      </c>
      <c r="B363" s="1">
        <v>2013</v>
      </c>
      <c r="C363" s="20">
        <v>700000</v>
      </c>
      <c r="D363" s="17">
        <v>4250000</v>
      </c>
      <c r="E363" s="1">
        <v>3.085</v>
      </c>
      <c r="F363" s="1">
        <v>470</v>
      </c>
      <c r="G363" s="1">
        <v>50</v>
      </c>
      <c r="H363" s="1">
        <v>0.23543544</v>
      </c>
      <c r="I363" s="1">
        <v>194</v>
      </c>
      <c r="J363" s="1">
        <v>86</v>
      </c>
      <c r="K363" s="1">
        <v>268</v>
      </c>
      <c r="L363" s="1">
        <v>1848</v>
      </c>
      <c r="M363" s="1">
        <v>166</v>
      </c>
      <c r="N363" s="1">
        <v>565</v>
      </c>
      <c r="O363" s="1">
        <v>77</v>
      </c>
      <c r="P363" s="1">
        <v>4</v>
      </c>
      <c r="Q363" s="1">
        <v>-23</v>
      </c>
      <c r="R363" s="29">
        <f t="shared" si="10"/>
        <v>1.2</v>
      </c>
      <c r="S363" s="2" t="s">
        <v>72</v>
      </c>
      <c r="T363" s="2"/>
      <c r="U363" s="2"/>
      <c r="V363" s="2"/>
      <c r="W363" s="3">
        <v>152</v>
      </c>
      <c r="X363" s="1">
        <v>0</v>
      </c>
      <c r="Y363" s="4">
        <v>0.23297492</v>
      </c>
      <c r="Z363" s="3">
        <v>70</v>
      </c>
      <c r="AA363" s="3">
        <v>36</v>
      </c>
      <c r="AB363" s="3">
        <v>100</v>
      </c>
      <c r="AC363" s="3">
        <v>614</v>
      </c>
      <c r="AD363" s="3">
        <v>48</v>
      </c>
      <c r="AE363" s="3">
        <v>186</v>
      </c>
      <c r="AF363" s="3">
        <v>22</v>
      </c>
      <c r="AG363" s="3">
        <v>2</v>
      </c>
      <c r="AH363" s="3">
        <v>2</v>
      </c>
      <c r="AI363" s="29">
        <f t="shared" si="11"/>
        <v>-0.92015835000000001</v>
      </c>
      <c r="AL363" s="1">
        <v>-0.18999995</v>
      </c>
      <c r="AM363" s="1">
        <v>2.6560638000000001</v>
      </c>
      <c r="AN363" s="5">
        <v>-1.52</v>
      </c>
      <c r="AO363" s="5">
        <v>-0.32031670000000001</v>
      </c>
    </row>
    <row r="364" spans="1:41">
      <c r="A364" s="16" t="s">
        <v>220</v>
      </c>
      <c r="B364" s="1">
        <v>2015</v>
      </c>
      <c r="C364" s="20">
        <v>625000</v>
      </c>
      <c r="E364" s="1">
        <v>3.0489999999999999</v>
      </c>
      <c r="F364" s="1">
        <v>272</v>
      </c>
      <c r="G364" s="1">
        <v>0</v>
      </c>
      <c r="H364" s="1">
        <v>0.26797387</v>
      </c>
      <c r="I364" s="1">
        <v>70</v>
      </c>
      <c r="J364" s="1">
        <v>5</v>
      </c>
      <c r="K364" s="1">
        <v>51</v>
      </c>
      <c r="L364" s="1">
        <v>649</v>
      </c>
      <c r="M364" s="1">
        <v>20</v>
      </c>
      <c r="N364" s="1">
        <v>126</v>
      </c>
      <c r="O364" s="1">
        <v>32</v>
      </c>
      <c r="P364" s="1">
        <v>35</v>
      </c>
      <c r="Q364" s="1">
        <v>-8</v>
      </c>
      <c r="R364" s="29">
        <f t="shared" si="10"/>
        <v>2.6</v>
      </c>
      <c r="S364" s="2"/>
      <c r="T364" s="2"/>
      <c r="U364" s="2"/>
      <c r="V364" s="2"/>
      <c r="W364" s="3">
        <v>84</v>
      </c>
      <c r="X364" s="1">
        <v>0</v>
      </c>
      <c r="Y364" s="4">
        <v>0.26056337000000002</v>
      </c>
      <c r="Z364" s="3">
        <v>14</v>
      </c>
      <c r="AA364" s="3">
        <v>1</v>
      </c>
      <c r="AB364" s="3">
        <v>15</v>
      </c>
      <c r="AC364" s="3">
        <v>151</v>
      </c>
      <c r="AD364" s="3">
        <v>2</v>
      </c>
      <c r="AE364" s="3">
        <v>38</v>
      </c>
      <c r="AF364" s="3">
        <v>8</v>
      </c>
      <c r="AG364" s="3">
        <v>4</v>
      </c>
      <c r="AH364" s="3">
        <v>1</v>
      </c>
      <c r="AI364" s="29">
        <f t="shared" si="11"/>
        <v>3.4972649999999996</v>
      </c>
      <c r="AL364" s="1">
        <v>2.7600001999999999</v>
      </c>
      <c r="AM364" s="1">
        <v>2.3605113000000002</v>
      </c>
      <c r="AN364" s="5">
        <v>3.9</v>
      </c>
      <c r="AO364" s="5">
        <v>3.0945299999999998</v>
      </c>
    </row>
    <row r="365" spans="1:41">
      <c r="A365" s="1" t="s">
        <v>759</v>
      </c>
      <c r="B365" s="1">
        <v>2020</v>
      </c>
      <c r="C365" s="20">
        <v>576000</v>
      </c>
      <c r="D365" s="17">
        <v>1825000</v>
      </c>
      <c r="E365" s="1">
        <v>3.0990000000000002</v>
      </c>
      <c r="F365" s="1">
        <v>249</v>
      </c>
      <c r="G365" s="1">
        <v>0</v>
      </c>
      <c r="H365" s="1">
        <v>0.22765363999999999</v>
      </c>
      <c r="I365" s="1">
        <v>75</v>
      </c>
      <c r="J365" s="1">
        <v>22</v>
      </c>
      <c r="K365" s="1">
        <v>87</v>
      </c>
      <c r="L365" s="1">
        <v>801</v>
      </c>
      <c r="M365" s="1">
        <v>70</v>
      </c>
      <c r="N365" s="1">
        <v>174</v>
      </c>
      <c r="O365" s="1">
        <v>31</v>
      </c>
      <c r="P365" s="1">
        <v>5</v>
      </c>
      <c r="Q365" s="1">
        <v>-11</v>
      </c>
      <c r="R365" s="29">
        <f t="shared" si="10"/>
        <v>12.8</v>
      </c>
      <c r="S365" s="2"/>
      <c r="T365" s="2"/>
      <c r="U365" s="2"/>
      <c r="V365" s="2"/>
      <c r="W365" s="3">
        <v>48</v>
      </c>
      <c r="X365" s="2"/>
      <c r="Y365" s="4">
        <v>0.25</v>
      </c>
      <c r="Z365" s="3">
        <v>17</v>
      </c>
      <c r="AA365" s="3">
        <v>5</v>
      </c>
      <c r="AB365" s="3">
        <v>21</v>
      </c>
      <c r="AC365" s="3">
        <v>178</v>
      </c>
      <c r="AD365" s="3">
        <v>16</v>
      </c>
      <c r="AE365" s="3">
        <v>40</v>
      </c>
      <c r="AF365" s="3">
        <v>5</v>
      </c>
      <c r="AG365" s="3">
        <v>1</v>
      </c>
      <c r="AH365" s="3">
        <v>1</v>
      </c>
      <c r="AI365" s="29">
        <f t="shared" si="11"/>
        <v>3.2613700000000003</v>
      </c>
      <c r="AL365" s="1">
        <v>13.32</v>
      </c>
      <c r="AM365" s="1">
        <v>12.25468</v>
      </c>
      <c r="AN365" s="5">
        <v>3.66</v>
      </c>
      <c r="AO365" s="5">
        <v>2.8627400000000001</v>
      </c>
    </row>
    <row r="366" spans="1:41">
      <c r="A366" s="1" t="s">
        <v>79</v>
      </c>
      <c r="B366" s="1">
        <v>2013</v>
      </c>
      <c r="C366" s="20">
        <v>512500</v>
      </c>
      <c r="D366" s="17">
        <v>1200000</v>
      </c>
      <c r="E366" s="1">
        <v>3.0619999999999998</v>
      </c>
      <c r="F366" s="1">
        <v>354</v>
      </c>
      <c r="G366" s="1">
        <v>132</v>
      </c>
      <c r="H366" s="1">
        <v>0.25146197999999997</v>
      </c>
      <c r="I366" s="1">
        <v>144</v>
      </c>
      <c r="J366" s="1">
        <v>24</v>
      </c>
      <c r="K366" s="1">
        <v>89</v>
      </c>
      <c r="L366" s="1">
        <v>1136</v>
      </c>
      <c r="M366" s="1">
        <v>63</v>
      </c>
      <c r="N366" s="1">
        <v>251</v>
      </c>
      <c r="O366" s="1">
        <v>42</v>
      </c>
      <c r="P366" s="1">
        <v>41</v>
      </c>
      <c r="Q366" s="1">
        <v>33</v>
      </c>
      <c r="R366" s="29">
        <f t="shared" si="10"/>
        <v>3.2</v>
      </c>
      <c r="S366" s="2"/>
      <c r="T366" s="2"/>
      <c r="U366" s="1" t="s">
        <v>80</v>
      </c>
      <c r="V366" s="2"/>
      <c r="W366" s="3">
        <v>55</v>
      </c>
      <c r="X366" s="1">
        <v>102</v>
      </c>
      <c r="Y366" s="4">
        <v>0.27428570000000002</v>
      </c>
      <c r="Z366" s="3">
        <v>26</v>
      </c>
      <c r="AA366" s="3">
        <v>3</v>
      </c>
      <c r="AB366" s="3">
        <v>12</v>
      </c>
      <c r="AC366" s="3">
        <v>196</v>
      </c>
      <c r="AD366" s="3">
        <v>10</v>
      </c>
      <c r="AE366" s="3">
        <v>43</v>
      </c>
      <c r="AF366" s="3">
        <v>3</v>
      </c>
      <c r="AG366" s="3">
        <v>6</v>
      </c>
      <c r="AH366" s="3">
        <v>0</v>
      </c>
      <c r="AI366" s="29">
        <f t="shared" si="11"/>
        <v>-0.16414100000000001</v>
      </c>
      <c r="AL366" s="1">
        <v>3.1299999000000001</v>
      </c>
      <c r="AM366" s="1">
        <v>3.3397386</v>
      </c>
      <c r="AN366" s="5">
        <v>-0.23</v>
      </c>
      <c r="AO366" s="5">
        <v>-9.8281999999999994E-2</v>
      </c>
    </row>
    <row r="367" spans="1:41">
      <c r="A367" s="1" t="s">
        <v>837</v>
      </c>
      <c r="B367" s="1">
        <v>2020</v>
      </c>
      <c r="C367" s="20">
        <v>692500</v>
      </c>
      <c r="D367" s="17">
        <v>4575000</v>
      </c>
      <c r="E367" s="1">
        <v>3.07</v>
      </c>
      <c r="F367" s="1">
        <v>392</v>
      </c>
      <c r="G367" s="1">
        <v>39</v>
      </c>
      <c r="H367" s="1">
        <v>0.27917471999999999</v>
      </c>
      <c r="I367" s="1">
        <v>254</v>
      </c>
      <c r="J367" s="1">
        <v>74</v>
      </c>
      <c r="K367" s="1">
        <v>254</v>
      </c>
      <c r="L367" s="1">
        <v>1680</v>
      </c>
      <c r="M367" s="1">
        <v>117</v>
      </c>
      <c r="N367" s="1">
        <v>364</v>
      </c>
      <c r="O367" s="1">
        <v>108</v>
      </c>
      <c r="P367" s="1">
        <v>16</v>
      </c>
      <c r="Q367" s="1">
        <v>-35</v>
      </c>
      <c r="R367" s="29">
        <f t="shared" si="10"/>
        <v>11.3</v>
      </c>
      <c r="S367" s="2"/>
      <c r="T367" s="1" t="s">
        <v>838</v>
      </c>
      <c r="U367" s="2"/>
      <c r="V367" s="2"/>
      <c r="W367" s="3">
        <v>57</v>
      </c>
      <c r="X367" s="2"/>
      <c r="Y367" s="4">
        <v>0.26293105</v>
      </c>
      <c r="Z367" s="3">
        <v>32</v>
      </c>
      <c r="AA367" s="3">
        <v>11</v>
      </c>
      <c r="AB367" s="3">
        <v>43</v>
      </c>
      <c r="AC367" s="3">
        <v>248</v>
      </c>
      <c r="AD367" s="3">
        <v>13</v>
      </c>
      <c r="AE367" s="3">
        <v>67</v>
      </c>
      <c r="AF367" s="3">
        <v>16</v>
      </c>
      <c r="AG367" s="3">
        <v>0</v>
      </c>
      <c r="AH367" s="3">
        <v>-6</v>
      </c>
      <c r="AI367" s="29">
        <f t="shared" si="11"/>
        <v>2.7073650000000002</v>
      </c>
      <c r="AL367" s="1">
        <v>11.15</v>
      </c>
      <c r="AM367" s="1">
        <v>11.375874</v>
      </c>
      <c r="AN367" s="5">
        <v>3.12</v>
      </c>
      <c r="AO367" s="5">
        <v>2.2947299999999999</v>
      </c>
    </row>
    <row r="368" spans="1:41">
      <c r="A368" s="1" t="s">
        <v>757</v>
      </c>
      <c r="B368" s="1">
        <v>2020</v>
      </c>
      <c r="C368" s="20">
        <v>573500</v>
      </c>
      <c r="D368" s="17">
        <v>1950000</v>
      </c>
      <c r="E368" s="1">
        <v>3.02</v>
      </c>
      <c r="F368" s="1">
        <v>306</v>
      </c>
      <c r="G368" s="1">
        <v>10</v>
      </c>
      <c r="H368" s="1">
        <v>0.28451379999999998</v>
      </c>
      <c r="I368" s="1">
        <v>117</v>
      </c>
      <c r="J368" s="1">
        <v>13</v>
      </c>
      <c r="K368" s="1">
        <v>86</v>
      </c>
      <c r="L368" s="1">
        <v>892</v>
      </c>
      <c r="M368" s="1">
        <v>47</v>
      </c>
      <c r="N368" s="1">
        <v>192</v>
      </c>
      <c r="O368" s="1">
        <v>45</v>
      </c>
      <c r="P368" s="1">
        <v>25</v>
      </c>
      <c r="Q368" s="1">
        <v>-10</v>
      </c>
      <c r="R368" s="29">
        <f t="shared" si="10"/>
        <v>10.1</v>
      </c>
      <c r="S368" s="2"/>
      <c r="T368" s="2"/>
      <c r="U368" s="2"/>
      <c r="V368" s="2"/>
      <c r="W368" s="3">
        <v>51</v>
      </c>
      <c r="X368" s="2"/>
      <c r="Y368" s="4">
        <v>0.3206522</v>
      </c>
      <c r="Z368" s="3">
        <v>26</v>
      </c>
      <c r="AA368" s="3">
        <v>1</v>
      </c>
      <c r="AB368" s="3">
        <v>17</v>
      </c>
      <c r="AC368" s="3">
        <v>206</v>
      </c>
      <c r="AD368" s="3">
        <v>14</v>
      </c>
      <c r="AE368" s="3">
        <v>38</v>
      </c>
      <c r="AF368" s="3">
        <v>8</v>
      </c>
      <c r="AG368" s="3">
        <v>8</v>
      </c>
      <c r="AH368" s="3">
        <v>0</v>
      </c>
      <c r="AI368" s="29">
        <f t="shared" si="11"/>
        <v>2.914005</v>
      </c>
      <c r="AL368" s="1">
        <v>11.8</v>
      </c>
      <c r="AM368" s="1">
        <v>8.3486100000000008</v>
      </c>
      <c r="AN368" s="5">
        <v>3.09</v>
      </c>
      <c r="AO368" s="5">
        <v>2.7380100000000001</v>
      </c>
    </row>
    <row r="369" spans="1:41">
      <c r="A369" s="31" t="s">
        <v>386</v>
      </c>
      <c r="B369" s="1">
        <v>2013</v>
      </c>
      <c r="C369" s="20">
        <v>550000</v>
      </c>
      <c r="D369" s="17">
        <v>700000</v>
      </c>
      <c r="E369" s="1">
        <v>3.089</v>
      </c>
      <c r="F369" s="1">
        <v>230</v>
      </c>
      <c r="G369" s="1">
        <v>155</v>
      </c>
      <c r="H369" s="1">
        <v>0.24390244</v>
      </c>
      <c r="I369" s="1">
        <v>54</v>
      </c>
      <c r="J369" s="1">
        <v>5</v>
      </c>
      <c r="K369" s="1">
        <v>44</v>
      </c>
      <c r="L369" s="1">
        <v>445</v>
      </c>
      <c r="M369" s="1">
        <v>21</v>
      </c>
      <c r="N369" s="1">
        <v>76</v>
      </c>
      <c r="O369" s="1">
        <v>12</v>
      </c>
      <c r="P369" s="1">
        <v>11</v>
      </c>
      <c r="Q369" s="1">
        <v>-1</v>
      </c>
      <c r="R369" s="29">
        <f t="shared" si="10"/>
        <v>-0.3</v>
      </c>
      <c r="S369" s="2"/>
      <c r="T369" s="2"/>
      <c r="U369" s="2"/>
      <c r="V369" s="2"/>
      <c r="W369" s="3">
        <v>50</v>
      </c>
      <c r="X369" s="1">
        <v>105</v>
      </c>
      <c r="Y369" s="4">
        <v>0.2783505</v>
      </c>
      <c r="Z369" s="3">
        <v>14</v>
      </c>
      <c r="AA369" s="3">
        <v>3</v>
      </c>
      <c r="AB369" s="3">
        <v>12</v>
      </c>
      <c r="AC369" s="3">
        <v>107</v>
      </c>
      <c r="AD369" s="3">
        <v>8</v>
      </c>
      <c r="AE369" s="3">
        <v>18</v>
      </c>
      <c r="AF369" s="3">
        <v>5</v>
      </c>
      <c r="AG369" s="3">
        <v>0</v>
      </c>
      <c r="AH369" s="3">
        <v>1</v>
      </c>
      <c r="AI369" s="29">
        <f t="shared" si="11"/>
        <v>-1.2707899999999999</v>
      </c>
      <c r="AL369" s="1">
        <v>0.44000010000000001</v>
      </c>
      <c r="AM369" s="1">
        <v>-1.0881996</v>
      </c>
      <c r="AN369" s="5">
        <v>-1.04</v>
      </c>
      <c r="AO369" s="5">
        <v>-1.5015799999999999</v>
      </c>
    </row>
    <row r="370" spans="1:41">
      <c r="A370" s="1" t="s">
        <v>498</v>
      </c>
      <c r="B370" s="1">
        <v>2017</v>
      </c>
      <c r="C370" s="20">
        <v>557200</v>
      </c>
      <c r="D370" s="17">
        <v>2600000</v>
      </c>
      <c r="E370" s="1">
        <v>3.0329999999999999</v>
      </c>
      <c r="F370" s="1">
        <v>404</v>
      </c>
      <c r="G370" s="1">
        <v>60</v>
      </c>
      <c r="H370" s="1">
        <v>0.24864446000000001</v>
      </c>
      <c r="I370" s="1">
        <v>179</v>
      </c>
      <c r="J370" s="1">
        <v>66</v>
      </c>
      <c r="K370" s="1">
        <v>182</v>
      </c>
      <c r="L370" s="1">
        <v>1386</v>
      </c>
      <c r="M370" s="1">
        <v>81</v>
      </c>
      <c r="N370" s="1">
        <v>415</v>
      </c>
      <c r="O370" s="1">
        <v>83</v>
      </c>
      <c r="P370" s="1">
        <v>15</v>
      </c>
      <c r="Q370" s="1">
        <v>19</v>
      </c>
      <c r="R370" s="29">
        <f t="shared" si="10"/>
        <v>0.6</v>
      </c>
      <c r="S370" s="2" t="s">
        <v>499</v>
      </c>
      <c r="T370" s="1" t="s">
        <v>55</v>
      </c>
      <c r="U370" s="1" t="s">
        <v>168</v>
      </c>
      <c r="V370" s="2"/>
      <c r="W370" s="3">
        <v>122</v>
      </c>
      <c r="X370" s="1">
        <v>11</v>
      </c>
      <c r="Y370" s="4">
        <v>0.23786408000000001</v>
      </c>
      <c r="Z370" s="3">
        <v>53</v>
      </c>
      <c r="AA370" s="3">
        <v>22</v>
      </c>
      <c r="AB370" s="3">
        <v>59</v>
      </c>
      <c r="AC370" s="3">
        <v>442</v>
      </c>
      <c r="AD370" s="3">
        <v>26</v>
      </c>
      <c r="AE370" s="3">
        <v>133</v>
      </c>
      <c r="AF370" s="3">
        <v>25</v>
      </c>
      <c r="AG370" s="3">
        <v>6</v>
      </c>
      <c r="AH370" s="3">
        <v>2</v>
      </c>
      <c r="AI370" s="29">
        <f t="shared" si="11"/>
        <v>0.34305160000000001</v>
      </c>
      <c r="AL370" s="1">
        <v>0.65</v>
      </c>
      <c r="AM370" s="1">
        <v>0.58279530000000002</v>
      </c>
      <c r="AN370" s="5">
        <v>0.39999997999999998</v>
      </c>
      <c r="AO370" s="5">
        <v>0.28610321999999999</v>
      </c>
    </row>
    <row r="371" spans="1:41">
      <c r="A371" s="16" t="s">
        <v>758</v>
      </c>
      <c r="B371" s="1">
        <v>2020</v>
      </c>
      <c r="C371" s="20">
        <v>578000</v>
      </c>
      <c r="E371" s="1">
        <v>2.1669999999999998</v>
      </c>
      <c r="F371" s="1">
        <v>293</v>
      </c>
      <c r="G371" s="1">
        <v>17</v>
      </c>
      <c r="H371" s="1">
        <v>0.247505</v>
      </c>
      <c r="I371" s="1">
        <v>130</v>
      </c>
      <c r="J371" s="1">
        <v>52</v>
      </c>
      <c r="K371" s="1">
        <v>147</v>
      </c>
      <c r="L371" s="1">
        <v>1107</v>
      </c>
      <c r="M371" s="1">
        <v>81</v>
      </c>
      <c r="N371" s="1">
        <v>280</v>
      </c>
      <c r="O371" s="1">
        <v>48</v>
      </c>
      <c r="P371" s="1">
        <v>1</v>
      </c>
      <c r="Q371" s="1">
        <v>-8</v>
      </c>
      <c r="R371" s="29">
        <f t="shared" si="10"/>
        <v>1.9</v>
      </c>
      <c r="S371" s="2"/>
      <c r="T371" s="2"/>
      <c r="U371" s="2"/>
      <c r="V371" s="2"/>
      <c r="W371" s="3">
        <v>52</v>
      </c>
      <c r="X371" s="2"/>
      <c r="Y371" s="4">
        <v>0.25641027</v>
      </c>
      <c r="Z371" s="3">
        <v>29</v>
      </c>
      <c r="AA371" s="3">
        <v>12</v>
      </c>
      <c r="AB371" s="3">
        <v>31</v>
      </c>
      <c r="AC371" s="3">
        <v>216</v>
      </c>
      <c r="AD371" s="3">
        <v>17</v>
      </c>
      <c r="AE371" s="3">
        <v>64</v>
      </c>
      <c r="AF371" s="3">
        <v>10</v>
      </c>
      <c r="AG371" s="3">
        <v>0</v>
      </c>
      <c r="AH371" s="3">
        <v>-2</v>
      </c>
      <c r="AI371" s="29">
        <f t="shared" si="11"/>
        <v>2.4735300000000002</v>
      </c>
      <c r="AL371" s="1">
        <v>2.41</v>
      </c>
      <c r="AM371" s="1">
        <v>1.3621502999999999</v>
      </c>
      <c r="AN371" s="5">
        <v>2.94</v>
      </c>
      <c r="AO371" s="5">
        <v>2.0070600000000001</v>
      </c>
    </row>
    <row r="372" spans="1:41">
      <c r="A372" s="1" t="s">
        <v>132</v>
      </c>
      <c r="B372" s="1">
        <v>2014</v>
      </c>
      <c r="C372" s="20">
        <v>506400</v>
      </c>
      <c r="D372" s="17">
        <v>1200000</v>
      </c>
      <c r="E372" s="1">
        <v>3.0819999999999999</v>
      </c>
      <c r="F372" s="1">
        <v>224</v>
      </c>
      <c r="G372" s="1">
        <v>0</v>
      </c>
      <c r="H372" s="1">
        <v>0.22764228</v>
      </c>
      <c r="I372" s="1">
        <v>51</v>
      </c>
      <c r="J372" s="1">
        <v>15</v>
      </c>
      <c r="K372" s="1">
        <v>66</v>
      </c>
      <c r="L372" s="1">
        <v>673</v>
      </c>
      <c r="M372" s="1">
        <v>41</v>
      </c>
      <c r="N372" s="1">
        <v>165</v>
      </c>
      <c r="O372" s="1">
        <v>31</v>
      </c>
      <c r="P372" s="1">
        <v>1</v>
      </c>
      <c r="Q372" s="1">
        <v>27</v>
      </c>
      <c r="R372" s="29">
        <f t="shared" si="10"/>
        <v>4.3</v>
      </c>
      <c r="S372" s="2" t="s">
        <v>133</v>
      </c>
      <c r="T372" s="2"/>
      <c r="U372" s="2"/>
      <c r="V372" s="2"/>
      <c r="W372" s="3">
        <v>103</v>
      </c>
      <c r="X372" s="1">
        <v>0</v>
      </c>
      <c r="Y372" s="4">
        <v>0.25170067000000002</v>
      </c>
      <c r="Z372" s="3">
        <v>27</v>
      </c>
      <c r="AA372" s="3">
        <v>11</v>
      </c>
      <c r="AB372" s="3">
        <v>44</v>
      </c>
      <c r="AC372" s="3">
        <v>329</v>
      </c>
      <c r="AD372" s="3">
        <v>27</v>
      </c>
      <c r="AE372" s="3">
        <v>76</v>
      </c>
      <c r="AF372" s="3">
        <v>18</v>
      </c>
      <c r="AG372" s="3">
        <v>0</v>
      </c>
      <c r="AH372" s="3">
        <v>15</v>
      </c>
      <c r="AI372" s="29">
        <f t="shared" si="11"/>
        <v>0.45910300000000004</v>
      </c>
      <c r="AL372" s="1">
        <v>3.24</v>
      </c>
      <c r="AM372" s="1">
        <v>5.4103513000000003</v>
      </c>
      <c r="AN372" s="5">
        <v>0.2</v>
      </c>
      <c r="AO372" s="5">
        <v>0.71820600000000001</v>
      </c>
    </row>
    <row r="373" spans="1:41">
      <c r="A373" s="1" t="s">
        <v>818</v>
      </c>
      <c r="B373" s="1">
        <v>2020</v>
      </c>
      <c r="C373" s="20">
        <v>605000</v>
      </c>
      <c r="D373" s="17">
        <v>4800000</v>
      </c>
      <c r="E373" s="1">
        <v>3.0529999999999999</v>
      </c>
      <c r="F373" s="1">
        <v>404</v>
      </c>
      <c r="G373" s="1">
        <v>25</v>
      </c>
      <c r="H373" s="1">
        <v>0.23947550000000001</v>
      </c>
      <c r="I373" s="1">
        <v>247</v>
      </c>
      <c r="J373" s="1">
        <v>91</v>
      </c>
      <c r="K373" s="1">
        <v>255</v>
      </c>
      <c r="L373" s="1">
        <v>1762</v>
      </c>
      <c r="M373" s="1">
        <v>269</v>
      </c>
      <c r="N373" s="1">
        <v>412</v>
      </c>
      <c r="O373" s="1">
        <v>87</v>
      </c>
      <c r="P373" s="1">
        <v>10</v>
      </c>
      <c r="Q373" s="1">
        <v>-27</v>
      </c>
      <c r="R373" s="29">
        <f t="shared" si="10"/>
        <v>2.5</v>
      </c>
      <c r="S373" s="2"/>
      <c r="T373" s="2"/>
      <c r="U373" s="2"/>
      <c r="V373" s="1" t="s">
        <v>111</v>
      </c>
      <c r="W373" s="3">
        <v>41</v>
      </c>
      <c r="X373" s="1">
        <v>15</v>
      </c>
      <c r="Y373" s="4">
        <v>0.24503311999999999</v>
      </c>
      <c r="Z373" s="3">
        <v>35</v>
      </c>
      <c r="AA373" s="3">
        <v>10</v>
      </c>
      <c r="AB373" s="3">
        <v>26</v>
      </c>
      <c r="AC373" s="3">
        <v>185</v>
      </c>
      <c r="AD373" s="3">
        <v>29</v>
      </c>
      <c r="AE373" s="3">
        <v>43</v>
      </c>
      <c r="AF373" s="3">
        <v>9</v>
      </c>
      <c r="AG373" s="3">
        <v>1</v>
      </c>
      <c r="AH373" s="3">
        <v>-5</v>
      </c>
      <c r="AI373" s="29">
        <f t="shared" si="11"/>
        <v>0.71948199999999995</v>
      </c>
      <c r="AL373" s="1">
        <v>1.65</v>
      </c>
      <c r="AM373" s="1">
        <v>3.3289140000000002</v>
      </c>
      <c r="AN373" s="5">
        <v>0.55000000000000004</v>
      </c>
      <c r="AO373" s="5">
        <v>0.88896399999999998</v>
      </c>
    </row>
    <row r="374" spans="1:41">
      <c r="A374" s="33" t="s">
        <v>357</v>
      </c>
      <c r="B374" s="1">
        <v>2011</v>
      </c>
      <c r="C374" s="20">
        <v>421700</v>
      </c>
      <c r="D374" s="17">
        <v>575000</v>
      </c>
      <c r="E374" s="1">
        <v>3.0070000000000001</v>
      </c>
      <c r="F374" s="1">
        <v>226</v>
      </c>
      <c r="G374" s="1">
        <v>0</v>
      </c>
      <c r="H374" s="1">
        <v>0.19722650999999999</v>
      </c>
      <c r="I374" s="1">
        <v>57</v>
      </c>
      <c r="J374" s="1">
        <v>8</v>
      </c>
      <c r="K374" s="1">
        <v>58</v>
      </c>
      <c r="L374" s="1">
        <v>733</v>
      </c>
      <c r="M374" s="1">
        <v>65</v>
      </c>
      <c r="N374" s="1">
        <v>170</v>
      </c>
      <c r="O374" s="1">
        <v>35</v>
      </c>
      <c r="P374" s="1">
        <v>6</v>
      </c>
      <c r="Q374" s="1">
        <v>-10</v>
      </c>
      <c r="R374" s="29">
        <f t="shared" si="10"/>
        <v>0.6</v>
      </c>
      <c r="S374" s="2"/>
      <c r="T374" s="2"/>
      <c r="U374" s="1" t="s">
        <v>333</v>
      </c>
      <c r="V374" s="2"/>
      <c r="W374" s="3">
        <v>67</v>
      </c>
      <c r="X374" s="1">
        <v>0</v>
      </c>
      <c r="Y374" s="4">
        <v>0.18994412999999999</v>
      </c>
      <c r="Z374" s="3">
        <v>9</v>
      </c>
      <c r="AA374" s="3">
        <v>3</v>
      </c>
      <c r="AB374" s="3">
        <v>16</v>
      </c>
      <c r="AC374" s="3">
        <v>199</v>
      </c>
      <c r="AD374" s="3">
        <v>14</v>
      </c>
      <c r="AE374" s="3">
        <v>58</v>
      </c>
      <c r="AF374" s="3">
        <v>6</v>
      </c>
      <c r="AG374" s="3">
        <v>3</v>
      </c>
      <c r="AH374" s="3">
        <v>-3</v>
      </c>
      <c r="AI374" s="29">
        <f t="shared" si="11"/>
        <v>0.15305099999999996</v>
      </c>
      <c r="AL374" s="1">
        <v>0.7</v>
      </c>
      <c r="AM374" s="1">
        <v>0.55543100000000001</v>
      </c>
      <c r="AN374" s="5">
        <v>0.56999999999999995</v>
      </c>
      <c r="AO374" s="5">
        <v>-0.26389800000000002</v>
      </c>
    </row>
    <row r="375" spans="1:41">
      <c r="A375" s="1" t="s">
        <v>218</v>
      </c>
      <c r="B375" s="1">
        <v>2017</v>
      </c>
      <c r="C375" s="20">
        <v>552500</v>
      </c>
      <c r="D375" s="17">
        <v>2000000</v>
      </c>
      <c r="E375" s="1">
        <v>3.06</v>
      </c>
      <c r="F375" s="1">
        <v>408</v>
      </c>
      <c r="G375" s="1">
        <v>18</v>
      </c>
      <c r="H375" s="1">
        <v>0.25144929999999999</v>
      </c>
      <c r="I375" s="1">
        <v>189</v>
      </c>
      <c r="J375" s="1">
        <v>31</v>
      </c>
      <c r="K375" s="1">
        <v>145</v>
      </c>
      <c r="L375" s="1">
        <v>1609</v>
      </c>
      <c r="M375" s="1">
        <v>205</v>
      </c>
      <c r="N375" s="1">
        <v>367</v>
      </c>
      <c r="O375" s="1">
        <v>71</v>
      </c>
      <c r="P375" s="1">
        <v>20</v>
      </c>
      <c r="Q375" s="1">
        <v>-18</v>
      </c>
      <c r="R375" s="29">
        <f t="shared" si="10"/>
        <v>-1</v>
      </c>
      <c r="S375" s="2"/>
      <c r="T375" s="2"/>
      <c r="U375" s="2"/>
      <c r="V375" s="2"/>
      <c r="W375" s="3">
        <v>119</v>
      </c>
      <c r="X375" s="1">
        <v>18</v>
      </c>
      <c r="Y375" s="4">
        <v>0.24607329999999999</v>
      </c>
      <c r="Z375" s="3">
        <v>62</v>
      </c>
      <c r="AA375" s="3">
        <v>9</v>
      </c>
      <c r="AB375" s="3">
        <v>45</v>
      </c>
      <c r="AC375" s="3">
        <v>456</v>
      </c>
      <c r="AD375" s="3">
        <v>67</v>
      </c>
      <c r="AE375" s="3">
        <v>79</v>
      </c>
      <c r="AF375" s="3">
        <v>22</v>
      </c>
      <c r="AG375" s="3">
        <v>3</v>
      </c>
      <c r="AH375" s="3">
        <v>-1</v>
      </c>
      <c r="AI375" s="29">
        <f t="shared" si="11"/>
        <v>-0.872255</v>
      </c>
      <c r="AL375" s="1">
        <v>-0.38</v>
      </c>
      <c r="AM375" s="1">
        <v>-1.5806646</v>
      </c>
      <c r="AN375" s="5">
        <v>-0.55000000000000004</v>
      </c>
      <c r="AO375" s="5">
        <v>-1.19451</v>
      </c>
    </row>
    <row r="376" spans="1:41">
      <c r="A376" s="1" t="s">
        <v>189</v>
      </c>
      <c r="B376" s="1">
        <v>2011</v>
      </c>
      <c r="C376" s="20">
        <v>421500</v>
      </c>
      <c r="D376" s="17">
        <v>1300000</v>
      </c>
      <c r="E376" s="1">
        <v>3.0939999999999999</v>
      </c>
      <c r="F376" s="1">
        <v>312</v>
      </c>
      <c r="G376" s="1">
        <v>0</v>
      </c>
      <c r="H376" s="1">
        <v>0.24534884000000001</v>
      </c>
      <c r="I376" s="1">
        <v>111</v>
      </c>
      <c r="J376" s="1">
        <v>11</v>
      </c>
      <c r="K376" s="1">
        <v>64</v>
      </c>
      <c r="L376" s="1">
        <v>951</v>
      </c>
      <c r="M376" s="1">
        <v>69</v>
      </c>
      <c r="N376" s="1">
        <v>182</v>
      </c>
      <c r="O376" s="1">
        <v>41</v>
      </c>
      <c r="P376" s="1">
        <v>19</v>
      </c>
      <c r="Q376" s="1">
        <v>11</v>
      </c>
      <c r="R376" s="29">
        <f t="shared" si="10"/>
        <v>2.7</v>
      </c>
      <c r="S376" s="2"/>
      <c r="T376" s="2"/>
      <c r="U376" s="2"/>
      <c r="V376" s="2"/>
      <c r="W376" s="3">
        <v>139</v>
      </c>
      <c r="X376" s="1">
        <v>0</v>
      </c>
      <c r="Y376" s="4">
        <v>0.26258206000000001</v>
      </c>
      <c r="Z376" s="3">
        <v>63</v>
      </c>
      <c r="AA376" s="3">
        <v>5</v>
      </c>
      <c r="AB376" s="3">
        <v>36</v>
      </c>
      <c r="AC376" s="3">
        <v>511</v>
      </c>
      <c r="AD376" s="3">
        <v>41</v>
      </c>
      <c r="AE376" s="3">
        <v>83</v>
      </c>
      <c r="AF376" s="3">
        <v>22</v>
      </c>
      <c r="AG376" s="3">
        <v>13</v>
      </c>
      <c r="AH376" s="3">
        <v>11</v>
      </c>
      <c r="AI376" s="29">
        <f t="shared" si="11"/>
        <v>1.99213</v>
      </c>
      <c r="AL376" s="1">
        <v>2.5299999999999998</v>
      </c>
      <c r="AM376" s="1">
        <v>2.7873814000000001</v>
      </c>
      <c r="AN376" s="5">
        <v>2.21</v>
      </c>
      <c r="AO376" s="5">
        <v>1.7742599999999999</v>
      </c>
    </row>
    <row r="377" spans="1:41">
      <c r="A377" s="31" t="s">
        <v>93</v>
      </c>
      <c r="B377" s="1">
        <v>2017</v>
      </c>
      <c r="C377" s="20">
        <v>675000</v>
      </c>
      <c r="D377" s="17">
        <v>1625000</v>
      </c>
      <c r="E377" s="1">
        <v>3.0830000000000002</v>
      </c>
      <c r="F377" s="1">
        <v>233</v>
      </c>
      <c r="G377" s="1">
        <v>78</v>
      </c>
      <c r="H377" s="1">
        <v>0.21596244000000001</v>
      </c>
      <c r="I377" s="1">
        <v>76</v>
      </c>
      <c r="J377" s="1">
        <v>19</v>
      </c>
      <c r="K377" s="1">
        <v>80</v>
      </c>
      <c r="L377" s="1">
        <v>753</v>
      </c>
      <c r="M377" s="1">
        <v>87</v>
      </c>
      <c r="N377" s="1">
        <v>205</v>
      </c>
      <c r="O377" s="1">
        <v>32</v>
      </c>
      <c r="P377" s="1">
        <v>0</v>
      </c>
      <c r="Q377" s="1">
        <v>37</v>
      </c>
      <c r="R377" s="29">
        <f t="shared" si="10"/>
        <v>6.7</v>
      </c>
      <c r="S377" s="2"/>
      <c r="T377" s="2"/>
      <c r="U377" s="2"/>
      <c r="V377" s="2"/>
      <c r="W377" s="3">
        <v>73</v>
      </c>
      <c r="X377" s="1">
        <v>0</v>
      </c>
      <c r="Y377" s="4">
        <v>0.20737327999999999</v>
      </c>
      <c r="Z377" s="3">
        <v>22</v>
      </c>
      <c r="AA377" s="3">
        <v>8</v>
      </c>
      <c r="AB377" s="3">
        <v>38</v>
      </c>
      <c r="AC377" s="3">
        <v>248</v>
      </c>
      <c r="AD377" s="3">
        <v>26</v>
      </c>
      <c r="AE377" s="3">
        <v>71</v>
      </c>
      <c r="AF377" s="3">
        <v>12</v>
      </c>
      <c r="AG377" s="3">
        <v>0</v>
      </c>
      <c r="AH377" s="3">
        <v>15</v>
      </c>
      <c r="AI377" s="29">
        <f t="shared" si="11"/>
        <v>1.0017849999999999</v>
      </c>
      <c r="AL377" s="1">
        <v>6.24</v>
      </c>
      <c r="AM377" s="1">
        <v>7.0980650000000001</v>
      </c>
      <c r="AN377" s="5">
        <v>0.72</v>
      </c>
      <c r="AO377" s="5">
        <v>1.2835700000000001</v>
      </c>
    </row>
    <row r="378" spans="1:41">
      <c r="A378" s="1" t="s">
        <v>101</v>
      </c>
      <c r="B378" s="1">
        <v>2015</v>
      </c>
      <c r="C378" s="20">
        <v>518290</v>
      </c>
      <c r="D378" s="17">
        <v>1550000</v>
      </c>
      <c r="E378" s="1">
        <v>3.1030000000000002</v>
      </c>
      <c r="F378" s="1">
        <v>204</v>
      </c>
      <c r="G378" s="1">
        <v>221</v>
      </c>
      <c r="H378" s="1">
        <v>0.23151125</v>
      </c>
      <c r="I378" s="1">
        <v>76</v>
      </c>
      <c r="J378" s="1">
        <v>24</v>
      </c>
      <c r="K378" s="1">
        <v>81</v>
      </c>
      <c r="L378" s="1">
        <v>701</v>
      </c>
      <c r="M378" s="1">
        <v>52</v>
      </c>
      <c r="N378" s="1">
        <v>152</v>
      </c>
      <c r="O378" s="1">
        <v>36</v>
      </c>
      <c r="P378" s="1">
        <v>0</v>
      </c>
      <c r="Q378" s="1">
        <v>0</v>
      </c>
      <c r="R378" s="29">
        <f t="shared" si="10"/>
        <v>3.4</v>
      </c>
      <c r="S378" s="2"/>
      <c r="T378" s="1" t="s">
        <v>102</v>
      </c>
      <c r="U378" s="2"/>
      <c r="V378" s="2"/>
      <c r="W378" s="3">
        <v>78</v>
      </c>
      <c r="X378" s="1">
        <v>38</v>
      </c>
      <c r="Y378" s="4">
        <v>0.23175965000000001</v>
      </c>
      <c r="Z378" s="3">
        <v>33</v>
      </c>
      <c r="AA378" s="3">
        <v>10</v>
      </c>
      <c r="AB378" s="3">
        <v>34</v>
      </c>
      <c r="AC378" s="3">
        <v>273</v>
      </c>
      <c r="AD378" s="3">
        <v>28</v>
      </c>
      <c r="AE378" s="3">
        <v>62</v>
      </c>
      <c r="AF378" s="3">
        <v>16</v>
      </c>
      <c r="AG378" s="3">
        <v>0</v>
      </c>
      <c r="AH378" s="3">
        <v>-1</v>
      </c>
      <c r="AI378" s="29">
        <f t="shared" si="11"/>
        <v>2.5360800000000001</v>
      </c>
      <c r="AL378" s="1">
        <v>3.0200002000000001</v>
      </c>
      <c r="AM378" s="1">
        <v>3.7345519999999999</v>
      </c>
      <c r="AN378" s="5">
        <v>2.66</v>
      </c>
      <c r="AO378" s="5">
        <v>2.4121600000000001</v>
      </c>
    </row>
    <row r="379" spans="1:41">
      <c r="A379" s="1" t="s">
        <v>285</v>
      </c>
      <c r="B379" s="1">
        <v>2012</v>
      </c>
      <c r="C379" s="20">
        <v>493500</v>
      </c>
      <c r="D379" s="17">
        <v>1212500</v>
      </c>
      <c r="E379" s="31">
        <v>3.1459999999999999</v>
      </c>
      <c r="F379" s="1">
        <v>383</v>
      </c>
      <c r="G379" s="1">
        <v>169</v>
      </c>
      <c r="H379" s="1">
        <v>0.25242720000000002</v>
      </c>
      <c r="I379" s="1">
        <v>128</v>
      </c>
      <c r="J379" s="1">
        <v>23</v>
      </c>
      <c r="K379" s="1">
        <v>101</v>
      </c>
      <c r="L379" s="1">
        <v>1150</v>
      </c>
      <c r="M379" s="1">
        <v>95</v>
      </c>
      <c r="N379" s="1">
        <v>231</v>
      </c>
      <c r="O379" s="1">
        <v>43</v>
      </c>
      <c r="P379" s="1">
        <v>53</v>
      </c>
      <c r="Q379" s="1">
        <v>1</v>
      </c>
      <c r="R379" s="29">
        <f t="shared" si="10"/>
        <v>7.5</v>
      </c>
      <c r="S379" s="2"/>
      <c r="T379" s="2"/>
      <c r="U379" s="2"/>
      <c r="V379" s="2"/>
      <c r="W379" s="3">
        <v>129</v>
      </c>
      <c r="X379" s="1">
        <v>0</v>
      </c>
      <c r="Y379" s="4">
        <v>0.29074889999999998</v>
      </c>
      <c r="Z379" s="3">
        <v>25</v>
      </c>
      <c r="AA379" s="3">
        <v>5</v>
      </c>
      <c r="AB379" s="3">
        <v>25</v>
      </c>
      <c r="AC379" s="3">
        <v>261</v>
      </c>
      <c r="AD379" s="3">
        <v>28</v>
      </c>
      <c r="AE379" s="3">
        <v>53</v>
      </c>
      <c r="AF379" s="3">
        <v>11</v>
      </c>
      <c r="AG379" s="3">
        <v>15</v>
      </c>
      <c r="AH379" s="3">
        <v>-1</v>
      </c>
      <c r="AI379" s="29">
        <f t="shared" si="11"/>
        <v>4.4402249999999999</v>
      </c>
      <c r="AL379" s="1">
        <v>7.83</v>
      </c>
      <c r="AM379" s="1">
        <v>7.1955504000000001</v>
      </c>
      <c r="AN379" s="5">
        <v>4.84</v>
      </c>
      <c r="AO379" s="5">
        <v>4.0404499999999999</v>
      </c>
    </row>
    <row r="380" spans="1:41">
      <c r="A380" s="16" t="s">
        <v>859</v>
      </c>
      <c r="B380" s="1">
        <v>2020</v>
      </c>
      <c r="C380" s="20">
        <v>2250000</v>
      </c>
      <c r="D380" s="17">
        <v>6250000</v>
      </c>
      <c r="E380" s="1">
        <v>2.1589999999999998</v>
      </c>
      <c r="F380" s="1">
        <v>313</v>
      </c>
      <c r="G380" s="1">
        <v>44</v>
      </c>
      <c r="H380" s="1">
        <v>0.28055784</v>
      </c>
      <c r="I380" s="1">
        <v>251</v>
      </c>
      <c r="J380" s="1">
        <v>81</v>
      </c>
      <c r="K380" s="1">
        <v>194</v>
      </c>
      <c r="L380" s="1">
        <v>1404</v>
      </c>
      <c r="M380" s="1">
        <v>159</v>
      </c>
      <c r="N380" s="1">
        <v>371</v>
      </c>
      <c r="O380" s="1">
        <v>59</v>
      </c>
      <c r="P380" s="1">
        <v>61</v>
      </c>
      <c r="Q380" s="1">
        <v>19</v>
      </c>
      <c r="R380" s="29">
        <f t="shared" si="10"/>
        <v>-0.2</v>
      </c>
      <c r="S380" s="2" t="s">
        <v>860</v>
      </c>
      <c r="T380" s="1" t="s">
        <v>861</v>
      </c>
      <c r="U380" s="1" t="s">
        <v>862</v>
      </c>
      <c r="V380" s="2"/>
      <c r="W380" s="3">
        <v>46</v>
      </c>
      <c r="X380" s="1">
        <v>13</v>
      </c>
      <c r="Y380" s="4">
        <v>0.25</v>
      </c>
      <c r="Z380" s="3">
        <v>46</v>
      </c>
      <c r="AA380" s="3">
        <v>14</v>
      </c>
      <c r="AB380" s="3">
        <v>29</v>
      </c>
      <c r="AC380" s="3">
        <v>202</v>
      </c>
      <c r="AD380" s="3">
        <v>38</v>
      </c>
      <c r="AE380" s="3">
        <v>60</v>
      </c>
      <c r="AF380" s="3">
        <v>11</v>
      </c>
      <c r="AG380" s="3">
        <v>8</v>
      </c>
      <c r="AH380" s="3">
        <v>3</v>
      </c>
      <c r="AI380" s="29">
        <f t="shared" si="11"/>
        <v>-0.25128499999999998</v>
      </c>
      <c r="AL380" s="1">
        <v>-2.0000002999999999E-2</v>
      </c>
      <c r="AM380" s="1">
        <v>-0.4388185</v>
      </c>
      <c r="AN380" s="5">
        <v>-7.0000000000000007E-2</v>
      </c>
      <c r="AO380" s="5">
        <v>-0.43257000000000001</v>
      </c>
    </row>
    <row r="381" spans="1:41">
      <c r="A381" s="33" t="s">
        <v>555</v>
      </c>
      <c r="B381" s="1">
        <v>2018</v>
      </c>
      <c r="C381" s="20">
        <v>615500</v>
      </c>
      <c r="D381" s="17">
        <v>800000</v>
      </c>
      <c r="E381" s="1">
        <v>2.1389999999999998</v>
      </c>
      <c r="F381" s="1">
        <v>227</v>
      </c>
      <c r="G381" s="1">
        <v>0</v>
      </c>
      <c r="H381" s="1">
        <v>0.28125</v>
      </c>
      <c r="I381" s="1">
        <v>65</v>
      </c>
      <c r="J381" s="1">
        <v>4</v>
      </c>
      <c r="K381" s="1">
        <v>56</v>
      </c>
      <c r="L381" s="1">
        <v>614</v>
      </c>
      <c r="M381" s="1">
        <v>24</v>
      </c>
      <c r="N381" s="1">
        <v>80</v>
      </c>
      <c r="O381" s="1">
        <v>30</v>
      </c>
      <c r="P381" s="1">
        <v>4</v>
      </c>
      <c r="Q381" s="1">
        <v>-7</v>
      </c>
      <c r="R381" s="29">
        <f t="shared" si="10"/>
        <v>1.5</v>
      </c>
      <c r="S381" s="2"/>
      <c r="T381" s="1" t="s">
        <v>353</v>
      </c>
      <c r="U381" s="2"/>
      <c r="V381" s="2"/>
      <c r="W381" s="3">
        <v>41</v>
      </c>
      <c r="X381" s="1">
        <v>0</v>
      </c>
      <c r="Y381" s="4">
        <v>0.28000000000000003</v>
      </c>
      <c r="Z381" s="3">
        <v>9</v>
      </c>
      <c r="AA381" s="3">
        <v>0</v>
      </c>
      <c r="AB381" s="3">
        <v>7</v>
      </c>
      <c r="AC381" s="3">
        <v>102</v>
      </c>
      <c r="AD381" s="3">
        <v>2</v>
      </c>
      <c r="AE381" s="3">
        <v>16</v>
      </c>
      <c r="AF381" s="3">
        <v>7</v>
      </c>
      <c r="AG381" s="3">
        <v>0</v>
      </c>
      <c r="AH381" s="3">
        <v>-2</v>
      </c>
      <c r="AI381" s="29">
        <f t="shared" si="11"/>
        <v>-0.34077400000000002</v>
      </c>
      <c r="AL381" s="1">
        <v>2.59</v>
      </c>
      <c r="AM381" s="1">
        <v>0.31862697000000001</v>
      </c>
      <c r="AN381" s="5">
        <v>-0.32</v>
      </c>
      <c r="AO381" s="5">
        <v>-0.36154799999999998</v>
      </c>
    </row>
    <row r="382" spans="1:41">
      <c r="A382" s="16" t="s">
        <v>617</v>
      </c>
      <c r="B382" s="1">
        <v>2017</v>
      </c>
      <c r="C382" s="20">
        <v>1833333</v>
      </c>
      <c r="D382" s="17">
        <v>3833333</v>
      </c>
      <c r="E382" s="1">
        <v>3.121</v>
      </c>
      <c r="F382" s="1">
        <v>546</v>
      </c>
      <c r="G382" s="1">
        <v>0</v>
      </c>
      <c r="H382" s="1">
        <v>0.2465415</v>
      </c>
      <c r="I382" s="1">
        <v>261</v>
      </c>
      <c r="J382" s="1">
        <v>88</v>
      </c>
      <c r="K382" s="1">
        <v>272</v>
      </c>
      <c r="L382" s="1">
        <v>2170</v>
      </c>
      <c r="M382" s="1">
        <v>91</v>
      </c>
      <c r="N382" s="1">
        <v>447</v>
      </c>
      <c r="O382" s="1">
        <v>89</v>
      </c>
      <c r="P382" s="1">
        <v>39</v>
      </c>
      <c r="Q382" s="1">
        <v>-17</v>
      </c>
      <c r="R382" s="29">
        <f t="shared" si="10"/>
        <v>0.8</v>
      </c>
      <c r="S382" s="2" t="s">
        <v>618</v>
      </c>
      <c r="T382" s="1" t="s">
        <v>619</v>
      </c>
      <c r="U382" s="2"/>
      <c r="V382" s="2"/>
      <c r="W382" s="3">
        <v>162</v>
      </c>
      <c r="X382" s="1">
        <v>0</v>
      </c>
      <c r="Y382" s="4">
        <v>0.20428336</v>
      </c>
      <c r="Z382" s="3">
        <v>79</v>
      </c>
      <c r="AA382" s="3">
        <v>30</v>
      </c>
      <c r="AB382" s="3">
        <v>75</v>
      </c>
      <c r="AC382" s="3">
        <v>651</v>
      </c>
      <c r="AD382" s="3">
        <v>32</v>
      </c>
      <c r="AE382" s="3">
        <v>162</v>
      </c>
      <c r="AF382" s="3">
        <v>21</v>
      </c>
      <c r="AG382" s="3">
        <v>15</v>
      </c>
      <c r="AH382" s="3">
        <v>2</v>
      </c>
      <c r="AI382" s="29">
        <f t="shared" si="11"/>
        <v>0.20983750000000001</v>
      </c>
      <c r="AL382" s="1">
        <v>1.1200000000000001</v>
      </c>
      <c r="AM382" s="1">
        <v>0.49726796000000001</v>
      </c>
      <c r="AN382" s="5">
        <v>0.46</v>
      </c>
      <c r="AO382" s="5">
        <v>-4.0325E-2</v>
      </c>
    </row>
    <row r="383" spans="1:41">
      <c r="A383" s="1" t="s">
        <v>250</v>
      </c>
      <c r="B383" s="1">
        <v>2013</v>
      </c>
      <c r="C383" s="20">
        <v>514701</v>
      </c>
      <c r="D383" s="17">
        <v>1100000</v>
      </c>
      <c r="E383" s="1">
        <v>3</v>
      </c>
      <c r="F383" s="1">
        <v>345</v>
      </c>
      <c r="G383" s="1">
        <v>85</v>
      </c>
      <c r="H383" s="1">
        <v>0.25904605000000003</v>
      </c>
      <c r="I383" s="1">
        <v>132</v>
      </c>
      <c r="J383" s="1">
        <v>2</v>
      </c>
      <c r="K383" s="1">
        <v>86</v>
      </c>
      <c r="L383" s="1">
        <v>1359</v>
      </c>
      <c r="M383" s="1">
        <v>99</v>
      </c>
      <c r="N383" s="1">
        <v>185</v>
      </c>
      <c r="O383" s="1">
        <v>65</v>
      </c>
      <c r="P383" s="1">
        <v>13</v>
      </c>
      <c r="Q383" s="1">
        <v>-4</v>
      </c>
      <c r="R383" s="29">
        <f t="shared" si="10"/>
        <v>9.4</v>
      </c>
      <c r="S383" s="2"/>
      <c r="T383" s="2"/>
      <c r="U383" s="2"/>
      <c r="V383" s="2"/>
      <c r="W383" s="3">
        <v>57</v>
      </c>
      <c r="X383" s="1">
        <v>37</v>
      </c>
      <c r="Y383" s="4">
        <v>0.20192307000000001</v>
      </c>
      <c r="Z383" s="3">
        <v>20</v>
      </c>
      <c r="AA383" s="3">
        <v>0</v>
      </c>
      <c r="AB383" s="3">
        <v>10</v>
      </c>
      <c r="AC383" s="3">
        <v>227</v>
      </c>
      <c r="AD383" s="3">
        <v>15</v>
      </c>
      <c r="AE383" s="3">
        <v>24</v>
      </c>
      <c r="AF383" s="3">
        <v>12</v>
      </c>
      <c r="AG383" s="3">
        <v>2</v>
      </c>
      <c r="AH383" s="3">
        <v>-3</v>
      </c>
      <c r="AI383" s="29">
        <f t="shared" si="11"/>
        <v>5.2460000000000004</v>
      </c>
      <c r="AL383" s="1">
        <v>9.3899989999999995</v>
      </c>
      <c r="AM383" s="1">
        <v>9.3588229999999992</v>
      </c>
      <c r="AN383" s="5">
        <v>5.68</v>
      </c>
      <c r="AO383" s="5">
        <v>4.8120000000000003</v>
      </c>
    </row>
    <row r="384" spans="1:41">
      <c r="A384" s="1" t="s">
        <v>351</v>
      </c>
      <c r="B384" s="1">
        <v>2014</v>
      </c>
      <c r="C384" s="20">
        <v>512500</v>
      </c>
      <c r="D384" s="17">
        <v>1075000</v>
      </c>
      <c r="E384" s="1">
        <v>3</v>
      </c>
      <c r="F384" s="1">
        <v>264</v>
      </c>
      <c r="G384" s="1">
        <v>22</v>
      </c>
      <c r="H384" s="1">
        <v>0.22058823999999999</v>
      </c>
      <c r="I384" s="1">
        <v>76</v>
      </c>
      <c r="J384" s="1">
        <v>23</v>
      </c>
      <c r="K384" s="1">
        <v>78</v>
      </c>
      <c r="L384" s="1">
        <v>750</v>
      </c>
      <c r="M384" s="1">
        <v>47</v>
      </c>
      <c r="N384" s="1">
        <v>173</v>
      </c>
      <c r="O384" s="1">
        <v>28</v>
      </c>
      <c r="P384" s="1">
        <v>4</v>
      </c>
      <c r="Q384" s="1">
        <v>5</v>
      </c>
      <c r="R384" s="29">
        <f t="shared" si="10"/>
        <v>4.9000000000000004</v>
      </c>
      <c r="S384" s="2"/>
      <c r="T384" s="2"/>
      <c r="U384" s="2"/>
      <c r="V384" s="2"/>
      <c r="W384" s="3">
        <v>102</v>
      </c>
      <c r="X384" s="1">
        <v>0</v>
      </c>
      <c r="Y384" s="4">
        <v>0.22064057000000001</v>
      </c>
      <c r="Z384" s="3">
        <v>33</v>
      </c>
      <c r="AA384" s="3">
        <v>7</v>
      </c>
      <c r="AB384" s="3">
        <v>32</v>
      </c>
      <c r="AC384" s="3">
        <v>312</v>
      </c>
      <c r="AD384" s="3">
        <v>22</v>
      </c>
      <c r="AE384" s="3">
        <v>68</v>
      </c>
      <c r="AF384" s="3">
        <v>15</v>
      </c>
      <c r="AG384" s="3">
        <v>1</v>
      </c>
      <c r="AH384" s="3">
        <v>2</v>
      </c>
      <c r="AI384" s="29">
        <f t="shared" si="11"/>
        <v>2.0442099999999996</v>
      </c>
      <c r="AL384" s="1">
        <v>5.4</v>
      </c>
      <c r="AM384" s="1">
        <v>4.3883989999999997</v>
      </c>
      <c r="AN384" s="5">
        <v>2.2799999999999998</v>
      </c>
      <c r="AO384" s="5">
        <v>1.8084199999999999</v>
      </c>
    </row>
    <row r="385" spans="1:41">
      <c r="A385" s="1" t="s">
        <v>450</v>
      </c>
      <c r="B385" s="1">
        <v>2017</v>
      </c>
      <c r="C385" s="20">
        <v>548200</v>
      </c>
      <c r="D385" s="17">
        <v>1000000</v>
      </c>
      <c r="E385" s="1">
        <v>3.1059999999999999</v>
      </c>
      <c r="F385" s="1">
        <v>448</v>
      </c>
      <c r="G385" s="1">
        <v>30</v>
      </c>
      <c r="H385" s="1">
        <v>0.22787784</v>
      </c>
      <c r="I385" s="1">
        <v>127</v>
      </c>
      <c r="J385" s="1">
        <v>20</v>
      </c>
      <c r="K385" s="1">
        <v>142</v>
      </c>
      <c r="L385" s="1">
        <v>1397</v>
      </c>
      <c r="M385" s="1">
        <v>86</v>
      </c>
      <c r="N385" s="1">
        <v>297</v>
      </c>
      <c r="O385" s="1">
        <v>57</v>
      </c>
      <c r="P385" s="1">
        <v>6</v>
      </c>
      <c r="Q385" s="1">
        <v>26</v>
      </c>
      <c r="R385" s="29">
        <f t="shared" si="10"/>
        <v>0.8</v>
      </c>
      <c r="S385" s="2"/>
      <c r="T385" s="2"/>
      <c r="U385" s="1" t="s">
        <v>451</v>
      </c>
      <c r="V385" s="2"/>
      <c r="W385" s="3">
        <v>143</v>
      </c>
      <c r="X385" s="1">
        <v>0</v>
      </c>
      <c r="Y385" s="4">
        <v>0.23684210999999999</v>
      </c>
      <c r="Z385" s="3">
        <v>37</v>
      </c>
      <c r="AA385" s="3">
        <v>9</v>
      </c>
      <c r="AB385" s="3">
        <v>62</v>
      </c>
      <c r="AC385" s="3">
        <v>459</v>
      </c>
      <c r="AD385" s="3">
        <v>31</v>
      </c>
      <c r="AE385" s="3">
        <v>96</v>
      </c>
      <c r="AF385" s="3">
        <v>21</v>
      </c>
      <c r="AG385" s="3">
        <v>3</v>
      </c>
      <c r="AH385" s="3">
        <v>5</v>
      </c>
      <c r="AI385" s="29">
        <f t="shared" si="11"/>
        <v>-0.42861899999999997</v>
      </c>
      <c r="AL385" s="1">
        <v>0.44000002999999999</v>
      </c>
      <c r="AM385" s="1">
        <v>1.2296549999999999</v>
      </c>
      <c r="AN385" s="5">
        <v>-0.52</v>
      </c>
      <c r="AO385" s="5">
        <v>-0.33723799999999998</v>
      </c>
    </row>
    <row r="386" spans="1:41">
      <c r="A386" s="1" t="s">
        <v>201</v>
      </c>
      <c r="B386" s="1">
        <v>2011</v>
      </c>
      <c r="C386" s="20">
        <v>546154</v>
      </c>
      <c r="D386" s="17">
        <v>1500000</v>
      </c>
      <c r="E386" s="1">
        <v>3.077</v>
      </c>
      <c r="F386" s="1">
        <v>287</v>
      </c>
      <c r="G386" s="1">
        <v>57</v>
      </c>
      <c r="H386" s="1">
        <v>0.2748466</v>
      </c>
      <c r="I386" s="1">
        <v>86</v>
      </c>
      <c r="J386" s="1">
        <v>16</v>
      </c>
      <c r="K386" s="1">
        <v>93</v>
      </c>
      <c r="L386" s="1">
        <v>949</v>
      </c>
      <c r="M386" s="1">
        <v>116</v>
      </c>
      <c r="N386" s="1">
        <v>95</v>
      </c>
      <c r="O386" s="1">
        <v>26</v>
      </c>
      <c r="P386" s="1">
        <v>0</v>
      </c>
      <c r="Q386" s="1">
        <v>25</v>
      </c>
      <c r="R386" s="29">
        <f t="shared" ref="R386:R449" si="12">ROUND(AVERAGE(AL386,AM386),1)</f>
        <v>3.7</v>
      </c>
      <c r="S386" s="2"/>
      <c r="T386" s="2"/>
      <c r="U386" s="2"/>
      <c r="V386" s="2"/>
      <c r="W386" s="3">
        <v>91</v>
      </c>
      <c r="X386" s="1">
        <v>0</v>
      </c>
      <c r="Y386" s="4">
        <v>0.26691730000000002</v>
      </c>
      <c r="Z386" s="3">
        <v>27</v>
      </c>
      <c r="AA386" s="3">
        <v>6</v>
      </c>
      <c r="AB386" s="3">
        <v>31</v>
      </c>
      <c r="AC386" s="3">
        <v>304</v>
      </c>
      <c r="AD386" s="3">
        <v>35</v>
      </c>
      <c r="AE386" s="3">
        <v>32</v>
      </c>
      <c r="AF386" s="3">
        <v>6</v>
      </c>
      <c r="AG386" s="3">
        <v>0</v>
      </c>
      <c r="AH386" s="3">
        <v>11</v>
      </c>
      <c r="AI386" s="29">
        <f t="shared" ref="AI386:AI449" si="13">AVERAGE(AN386,AO386)</f>
        <v>1.5496650000000001</v>
      </c>
      <c r="AL386" s="1">
        <v>3.6599998</v>
      </c>
      <c r="AM386" s="1">
        <v>3.7103958000000001</v>
      </c>
      <c r="AN386" s="5">
        <v>1.53</v>
      </c>
      <c r="AO386" s="5">
        <v>1.5693299999999999</v>
      </c>
    </row>
    <row r="387" spans="1:41">
      <c r="A387" s="1" t="s">
        <v>777</v>
      </c>
      <c r="B387" s="1">
        <v>2020</v>
      </c>
      <c r="C387" s="20">
        <v>573500</v>
      </c>
      <c r="D387" s="17">
        <v>2375000</v>
      </c>
      <c r="E387" s="1">
        <v>3.0059999999999998</v>
      </c>
      <c r="F387" s="1">
        <v>301</v>
      </c>
      <c r="G387" s="1">
        <v>12</v>
      </c>
      <c r="H387" s="1">
        <v>0.2370892</v>
      </c>
      <c r="I387" s="1">
        <v>112</v>
      </c>
      <c r="J387" s="1">
        <v>38</v>
      </c>
      <c r="K387" s="1">
        <v>129</v>
      </c>
      <c r="L387" s="1">
        <v>958</v>
      </c>
      <c r="M387" s="1">
        <v>97</v>
      </c>
      <c r="N387" s="1">
        <v>295</v>
      </c>
      <c r="O387" s="1">
        <v>38</v>
      </c>
      <c r="P387" s="1">
        <v>6</v>
      </c>
      <c r="Q387" s="1">
        <v>11</v>
      </c>
      <c r="R387" s="29">
        <f t="shared" si="12"/>
        <v>0.8</v>
      </c>
      <c r="S387" s="2"/>
      <c r="T387" s="1" t="s">
        <v>168</v>
      </c>
      <c r="U387" s="2"/>
      <c r="V387" s="2"/>
      <c r="W387" s="3">
        <v>52</v>
      </c>
      <c r="X387" s="2"/>
      <c r="Y387" s="4">
        <v>0.21511627999999999</v>
      </c>
      <c r="Z387" s="3">
        <v>23</v>
      </c>
      <c r="AA387" s="3">
        <v>9</v>
      </c>
      <c r="AB387" s="3">
        <v>26</v>
      </c>
      <c r="AC387" s="3">
        <v>193</v>
      </c>
      <c r="AD387" s="3">
        <v>18</v>
      </c>
      <c r="AE387" s="3">
        <v>66</v>
      </c>
      <c r="AF387" s="3">
        <v>6</v>
      </c>
      <c r="AG387" s="3">
        <v>0</v>
      </c>
      <c r="AH387" s="3">
        <v>3</v>
      </c>
      <c r="AI387" s="29">
        <f t="shared" si="13"/>
        <v>0.17830400000000002</v>
      </c>
      <c r="AL387" s="1">
        <v>1.25</v>
      </c>
      <c r="AM387" s="1">
        <v>0.29766609999999999</v>
      </c>
      <c r="AN387" s="5">
        <v>0.45</v>
      </c>
      <c r="AO387" s="5">
        <v>-9.3392000000000003E-2</v>
      </c>
    </row>
    <row r="388" spans="1:41">
      <c r="A388" s="1" t="s">
        <v>253</v>
      </c>
      <c r="B388" s="1">
        <v>2011</v>
      </c>
      <c r="C388" s="20">
        <v>423500</v>
      </c>
      <c r="D388" s="17">
        <v>2012500</v>
      </c>
      <c r="E388" s="1">
        <v>2.15</v>
      </c>
      <c r="F388" s="1">
        <v>307</v>
      </c>
      <c r="G388" s="1">
        <v>0</v>
      </c>
      <c r="H388" s="1">
        <v>0.25</v>
      </c>
      <c r="I388" s="1">
        <v>138</v>
      </c>
      <c r="J388" s="1">
        <v>29</v>
      </c>
      <c r="K388" s="1">
        <v>100</v>
      </c>
      <c r="L388" s="1">
        <v>1008</v>
      </c>
      <c r="M388" s="1">
        <v>112</v>
      </c>
      <c r="N388" s="1">
        <v>182</v>
      </c>
      <c r="O388" s="1">
        <v>46</v>
      </c>
      <c r="P388" s="1">
        <v>25</v>
      </c>
      <c r="Q388" s="1">
        <v>5</v>
      </c>
      <c r="R388" s="29">
        <f t="shared" si="12"/>
        <v>5.4</v>
      </c>
      <c r="S388" s="2"/>
      <c r="T388" s="2"/>
      <c r="U388" s="2"/>
      <c r="V388" s="2"/>
      <c r="W388" s="3">
        <v>143</v>
      </c>
      <c r="X388" s="1">
        <v>0</v>
      </c>
      <c r="Y388" s="4">
        <v>0.24896266</v>
      </c>
      <c r="Z388" s="3">
        <v>86</v>
      </c>
      <c r="AA388" s="3">
        <v>19</v>
      </c>
      <c r="AB388" s="3">
        <v>65</v>
      </c>
      <c r="AC388" s="3">
        <v>555</v>
      </c>
      <c r="AD388" s="3">
        <v>66</v>
      </c>
      <c r="AE388" s="3">
        <v>98</v>
      </c>
      <c r="AF388" s="3">
        <v>25</v>
      </c>
      <c r="AG388" s="3">
        <v>18</v>
      </c>
      <c r="AH388" s="3">
        <v>-6</v>
      </c>
      <c r="AI388" s="29">
        <f t="shared" si="13"/>
        <v>-6.3374250000000007E-2</v>
      </c>
      <c r="AL388" s="1">
        <v>5.96</v>
      </c>
      <c r="AM388" s="1">
        <v>4.9399550000000003</v>
      </c>
      <c r="AN388" s="5">
        <v>-0.14000000000000001</v>
      </c>
      <c r="AO388" s="5">
        <v>1.3251499999999999E-2</v>
      </c>
    </row>
    <row r="389" spans="1:41">
      <c r="A389" s="1" t="s">
        <v>624</v>
      </c>
      <c r="B389" s="1">
        <v>2017</v>
      </c>
      <c r="C389" s="20">
        <v>544740</v>
      </c>
      <c r="D389" s="17">
        <v>870000</v>
      </c>
      <c r="E389" s="1">
        <v>2.129</v>
      </c>
      <c r="F389" s="1">
        <v>218</v>
      </c>
      <c r="G389" s="1">
        <v>69</v>
      </c>
      <c r="H389" s="1">
        <v>0.2459605</v>
      </c>
      <c r="I389" s="1">
        <v>78</v>
      </c>
      <c r="J389" s="1">
        <v>17</v>
      </c>
      <c r="K389" s="1">
        <v>55</v>
      </c>
      <c r="L389" s="1">
        <v>608</v>
      </c>
      <c r="M389" s="1">
        <v>40</v>
      </c>
      <c r="N389" s="1">
        <v>178</v>
      </c>
      <c r="O389" s="1">
        <v>26</v>
      </c>
      <c r="P389" s="1">
        <v>12</v>
      </c>
      <c r="Q389" s="1">
        <v>1</v>
      </c>
      <c r="R389" s="29">
        <f t="shared" si="12"/>
        <v>2.8</v>
      </c>
      <c r="S389" s="2"/>
      <c r="T389" s="2"/>
      <c r="U389" s="2"/>
      <c r="V389" s="2"/>
      <c r="W389" s="3">
        <v>63</v>
      </c>
      <c r="X389" s="1">
        <v>0</v>
      </c>
      <c r="Y389" s="4">
        <v>0.21705426</v>
      </c>
      <c r="Z389" s="3">
        <v>17</v>
      </c>
      <c r="AA389" s="3">
        <v>3</v>
      </c>
      <c r="AB389" s="3">
        <v>12</v>
      </c>
      <c r="AC389" s="3">
        <v>144</v>
      </c>
      <c r="AD389" s="3">
        <v>14</v>
      </c>
      <c r="AE389" s="3">
        <v>52</v>
      </c>
      <c r="AF389" s="3">
        <v>6</v>
      </c>
      <c r="AG389" s="3">
        <v>2</v>
      </c>
      <c r="AH389" s="3">
        <v>3</v>
      </c>
      <c r="AI389" s="29">
        <f t="shared" si="13"/>
        <v>0.89192000000000005</v>
      </c>
      <c r="AL389" s="1">
        <v>1.96</v>
      </c>
      <c r="AM389" s="1">
        <v>3.7311000000000001</v>
      </c>
      <c r="AN389" s="5">
        <v>0.36</v>
      </c>
      <c r="AO389" s="5">
        <v>1.42384</v>
      </c>
    </row>
    <row r="390" spans="1:41">
      <c r="A390" s="1" t="s">
        <v>789</v>
      </c>
      <c r="B390" s="1">
        <v>2019</v>
      </c>
      <c r="C390" s="20">
        <v>579800</v>
      </c>
      <c r="D390" s="17">
        <v>1000000</v>
      </c>
      <c r="E390" s="1">
        <v>3.08</v>
      </c>
      <c r="F390" s="1">
        <v>401</v>
      </c>
      <c r="G390" s="1">
        <v>150</v>
      </c>
      <c r="H390" s="1">
        <v>0.26144659999999997</v>
      </c>
      <c r="I390" s="1">
        <v>177</v>
      </c>
      <c r="J390" s="1">
        <v>69</v>
      </c>
      <c r="K390" s="1">
        <v>214</v>
      </c>
      <c r="L390" s="1">
        <v>1599</v>
      </c>
      <c r="M390" s="1">
        <v>75</v>
      </c>
      <c r="N390" s="1">
        <v>355</v>
      </c>
      <c r="O390" s="1">
        <v>80</v>
      </c>
      <c r="P390" s="1">
        <v>0</v>
      </c>
      <c r="Q390" s="1">
        <v>-22</v>
      </c>
      <c r="R390" s="29">
        <f t="shared" si="12"/>
        <v>2.5</v>
      </c>
      <c r="S390" s="2"/>
      <c r="T390" s="2"/>
      <c r="U390" s="2"/>
      <c r="V390" s="2"/>
      <c r="W390" s="3">
        <v>47</v>
      </c>
      <c r="X390" s="1">
        <v>132</v>
      </c>
      <c r="Y390" s="4">
        <v>0.23668639999999999</v>
      </c>
      <c r="Z390" s="3">
        <v>24</v>
      </c>
      <c r="AA390" s="3">
        <v>7</v>
      </c>
      <c r="AB390" s="3">
        <v>26</v>
      </c>
      <c r="AC390" s="3">
        <v>187</v>
      </c>
      <c r="AD390" s="3">
        <v>13</v>
      </c>
      <c r="AE390" s="3">
        <v>40</v>
      </c>
      <c r="AF390" s="3">
        <v>16</v>
      </c>
      <c r="AG390" s="3">
        <v>0</v>
      </c>
      <c r="AH390" s="3">
        <v>-5</v>
      </c>
      <c r="AI390" s="29">
        <f t="shared" si="13"/>
        <v>-0.84181400000000006</v>
      </c>
      <c r="AL390" s="1">
        <v>2.94</v>
      </c>
      <c r="AM390" s="1">
        <v>2.1493289999999998</v>
      </c>
      <c r="AN390" s="5">
        <v>-0.98</v>
      </c>
      <c r="AO390" s="5">
        <v>-0.70362800000000003</v>
      </c>
    </row>
    <row r="391" spans="1:41">
      <c r="A391" s="16" t="s">
        <v>325</v>
      </c>
      <c r="B391" s="1">
        <v>2014</v>
      </c>
      <c r="C391" s="20">
        <v>1600000</v>
      </c>
      <c r="D391" s="17">
        <v>1950000</v>
      </c>
      <c r="E391" s="1">
        <v>3.05</v>
      </c>
      <c r="F391" s="1">
        <v>403</v>
      </c>
      <c r="G391" s="1">
        <v>86</v>
      </c>
      <c r="H391" s="1">
        <v>0.28524157</v>
      </c>
      <c r="I391" s="1">
        <v>163</v>
      </c>
      <c r="J391" s="1">
        <v>44</v>
      </c>
      <c r="K391" s="1">
        <v>209</v>
      </c>
      <c r="L391" s="1">
        <v>1595</v>
      </c>
      <c r="M391" s="1">
        <v>62</v>
      </c>
      <c r="N391" s="1">
        <v>195</v>
      </c>
      <c r="O391" s="1">
        <v>77</v>
      </c>
      <c r="P391" s="1">
        <v>1</v>
      </c>
      <c r="Q391" s="1">
        <v>21</v>
      </c>
      <c r="R391" s="29">
        <f t="shared" si="12"/>
        <v>8.5</v>
      </c>
      <c r="S391" s="2" t="s">
        <v>326</v>
      </c>
      <c r="T391" s="1" t="s">
        <v>327</v>
      </c>
      <c r="U391" s="2"/>
      <c r="V391" s="2"/>
      <c r="W391" s="3">
        <v>150</v>
      </c>
      <c r="X391" s="1">
        <v>0</v>
      </c>
      <c r="Y391" s="4">
        <v>0.25951558000000002</v>
      </c>
      <c r="Z391" s="3">
        <v>57</v>
      </c>
      <c r="AA391" s="3">
        <v>17</v>
      </c>
      <c r="AB391" s="3">
        <v>70</v>
      </c>
      <c r="AC391" s="3">
        <v>606</v>
      </c>
      <c r="AD391" s="3">
        <v>22</v>
      </c>
      <c r="AE391" s="3">
        <v>85</v>
      </c>
      <c r="AF391" s="3">
        <v>28</v>
      </c>
      <c r="AG391" s="3">
        <v>1</v>
      </c>
      <c r="AH391" s="3">
        <v>6</v>
      </c>
      <c r="AI391" s="29">
        <f t="shared" si="13"/>
        <v>3.1669299999999998</v>
      </c>
      <c r="AL391" s="1">
        <v>8.24</v>
      </c>
      <c r="AM391" s="1">
        <v>8.7082850000000001</v>
      </c>
      <c r="AN391" s="5">
        <v>3.08</v>
      </c>
      <c r="AO391" s="5">
        <v>3.25386</v>
      </c>
    </row>
    <row r="392" spans="1:41">
      <c r="A392" s="1" t="s">
        <v>366</v>
      </c>
      <c r="B392" s="1">
        <v>2012</v>
      </c>
      <c r="C392" s="20">
        <v>489400</v>
      </c>
      <c r="D392" s="17">
        <v>725000</v>
      </c>
      <c r="E392" s="1">
        <v>2.14</v>
      </c>
      <c r="F392" s="1">
        <v>247</v>
      </c>
      <c r="G392" s="1">
        <v>111</v>
      </c>
      <c r="H392" s="1">
        <v>0.24581006</v>
      </c>
      <c r="I392" s="1">
        <v>78</v>
      </c>
      <c r="J392" s="1">
        <v>4</v>
      </c>
      <c r="K392" s="1">
        <v>37</v>
      </c>
      <c r="L392" s="1">
        <v>608</v>
      </c>
      <c r="M392" s="1">
        <v>63</v>
      </c>
      <c r="N392" s="1">
        <v>81</v>
      </c>
      <c r="O392" s="1">
        <v>28</v>
      </c>
      <c r="P392" s="1">
        <v>29</v>
      </c>
      <c r="Q392" s="1">
        <v>18</v>
      </c>
      <c r="R392" s="29">
        <f t="shared" si="12"/>
        <v>2.7</v>
      </c>
      <c r="S392" s="2"/>
      <c r="T392" s="1" t="s">
        <v>367</v>
      </c>
      <c r="U392" s="2"/>
      <c r="V392" s="2"/>
      <c r="W392" s="3">
        <v>44</v>
      </c>
      <c r="X392" s="1">
        <v>111</v>
      </c>
      <c r="Y392" s="4">
        <v>0.25510203999999997</v>
      </c>
      <c r="Z392" s="3">
        <v>14</v>
      </c>
      <c r="AA392" s="3">
        <v>0</v>
      </c>
      <c r="AB392" s="3">
        <v>5</v>
      </c>
      <c r="AC392" s="3">
        <v>107</v>
      </c>
      <c r="AD392" s="3">
        <v>8</v>
      </c>
      <c r="AE392" s="3">
        <v>14</v>
      </c>
      <c r="AF392" s="3">
        <v>3</v>
      </c>
      <c r="AG392" s="3">
        <v>7</v>
      </c>
      <c r="AH392" s="3">
        <v>5</v>
      </c>
      <c r="AI392" s="29">
        <f t="shared" si="13"/>
        <v>-0.31166199999999999</v>
      </c>
      <c r="AL392" s="1">
        <v>3.14</v>
      </c>
      <c r="AM392" s="1">
        <v>2.2574540000000001</v>
      </c>
      <c r="AN392" s="5">
        <v>-0.32</v>
      </c>
      <c r="AO392" s="5">
        <v>-0.30332399999999998</v>
      </c>
    </row>
    <row r="393" spans="1:41">
      <c r="A393" s="1" t="s">
        <v>219</v>
      </c>
      <c r="B393" s="1">
        <v>2016</v>
      </c>
      <c r="C393" s="20">
        <v>534000</v>
      </c>
      <c r="D393" s="17">
        <v>1300000</v>
      </c>
      <c r="E393" s="1">
        <v>2.149</v>
      </c>
      <c r="F393" s="1">
        <v>152</v>
      </c>
      <c r="G393" s="1">
        <v>49</v>
      </c>
      <c r="H393" s="1">
        <v>0.25379610000000002</v>
      </c>
      <c r="I393" s="1">
        <v>53</v>
      </c>
      <c r="J393" s="1">
        <v>8</v>
      </c>
      <c r="K393" s="1">
        <v>43</v>
      </c>
      <c r="L393" s="1">
        <v>518</v>
      </c>
      <c r="M393" s="1">
        <v>40</v>
      </c>
      <c r="N393" s="1">
        <v>126</v>
      </c>
      <c r="O393" s="1">
        <v>22</v>
      </c>
      <c r="P393" s="1">
        <v>0</v>
      </c>
      <c r="Q393" s="1">
        <v>8</v>
      </c>
      <c r="R393" s="29">
        <f t="shared" si="12"/>
        <v>9.4</v>
      </c>
      <c r="S393" s="2"/>
      <c r="T393" s="2"/>
      <c r="U393" s="2"/>
      <c r="V393" s="2"/>
      <c r="W393" s="3">
        <v>78</v>
      </c>
      <c r="X393" s="1">
        <v>0</v>
      </c>
      <c r="Y393" s="4">
        <v>0.30952382000000001</v>
      </c>
      <c r="Z393" s="3">
        <v>36</v>
      </c>
      <c r="AA393" s="3">
        <v>7</v>
      </c>
      <c r="AB393" s="3">
        <v>35</v>
      </c>
      <c r="AC393" s="3">
        <v>283</v>
      </c>
      <c r="AD393" s="3">
        <v>23</v>
      </c>
      <c r="AE393" s="3">
        <v>66</v>
      </c>
      <c r="AF393" s="3">
        <v>17</v>
      </c>
      <c r="AG393" s="3">
        <v>0</v>
      </c>
      <c r="AH393" s="3">
        <v>0</v>
      </c>
      <c r="AI393" s="29">
        <f t="shared" si="13"/>
        <v>1.2200150000000001</v>
      </c>
      <c r="AL393" s="1">
        <v>10.49</v>
      </c>
      <c r="AM393" s="1">
        <v>8.3236910000000002</v>
      </c>
      <c r="AN393" s="5">
        <v>1.34</v>
      </c>
      <c r="AO393" s="5">
        <v>1.1000300000000001</v>
      </c>
    </row>
    <row r="394" spans="1:41">
      <c r="A394" s="1" t="s">
        <v>506</v>
      </c>
      <c r="B394" s="1">
        <v>2016</v>
      </c>
      <c r="C394" s="20">
        <v>518100</v>
      </c>
      <c r="D394" s="17">
        <v>2525000</v>
      </c>
      <c r="E394" s="1">
        <v>3.0710000000000002</v>
      </c>
      <c r="F394" s="1">
        <v>456</v>
      </c>
      <c r="G394" s="1">
        <v>32</v>
      </c>
      <c r="H394" s="1">
        <v>0.2791612</v>
      </c>
      <c r="I394" s="1">
        <v>184</v>
      </c>
      <c r="J394" s="1">
        <v>35</v>
      </c>
      <c r="K394" s="1">
        <v>160</v>
      </c>
      <c r="L394" s="1">
        <v>1637</v>
      </c>
      <c r="M394" s="1">
        <v>82</v>
      </c>
      <c r="N394" s="1">
        <v>291</v>
      </c>
      <c r="O394" s="1">
        <v>90</v>
      </c>
      <c r="P394" s="1">
        <v>17</v>
      </c>
      <c r="Q394" s="1">
        <v>-22</v>
      </c>
      <c r="R394" s="29">
        <f t="shared" si="12"/>
        <v>0.7</v>
      </c>
      <c r="S394" s="2"/>
      <c r="T394" s="2"/>
      <c r="U394" s="2"/>
      <c r="V394" s="2"/>
      <c r="W394" s="3">
        <v>136</v>
      </c>
      <c r="X394" s="1">
        <v>17</v>
      </c>
      <c r="Y394" s="4">
        <v>0.26305220000000001</v>
      </c>
      <c r="Z394" s="3">
        <v>58</v>
      </c>
      <c r="AA394" s="3">
        <v>14</v>
      </c>
      <c r="AB394" s="3">
        <v>56</v>
      </c>
      <c r="AC394" s="3">
        <v>542</v>
      </c>
      <c r="AD394" s="3">
        <v>38</v>
      </c>
      <c r="AE394" s="3">
        <v>114</v>
      </c>
      <c r="AF394" s="3">
        <v>30</v>
      </c>
      <c r="AG394" s="3">
        <v>8</v>
      </c>
      <c r="AH394" s="3">
        <v>-8</v>
      </c>
      <c r="AI394" s="29">
        <f t="shared" si="13"/>
        <v>-0.63170150000000003</v>
      </c>
      <c r="AL394" s="1">
        <v>-6.0000076999999999E-2</v>
      </c>
      <c r="AM394" s="1">
        <v>1.3920188</v>
      </c>
      <c r="AN394" s="5">
        <v>-1.08</v>
      </c>
      <c r="AO394" s="5">
        <v>-0.18340300000000001</v>
      </c>
    </row>
    <row r="395" spans="1:41">
      <c r="A395" s="16" t="s">
        <v>848</v>
      </c>
      <c r="B395" s="1">
        <v>2020</v>
      </c>
      <c r="C395" s="20">
        <v>1916667</v>
      </c>
      <c r="D395" s="17">
        <v>4416667</v>
      </c>
      <c r="E395" s="1">
        <v>3</v>
      </c>
      <c r="F395" s="1">
        <v>309</v>
      </c>
      <c r="G395" s="1">
        <v>43</v>
      </c>
      <c r="H395" s="1">
        <v>0.23264907000000001</v>
      </c>
      <c r="I395" s="1">
        <v>131</v>
      </c>
      <c r="J395" s="1">
        <v>30</v>
      </c>
      <c r="K395" s="1">
        <v>96</v>
      </c>
      <c r="L395" s="1">
        <v>1108</v>
      </c>
      <c r="M395" s="1">
        <v>67</v>
      </c>
      <c r="N395" s="1">
        <v>308</v>
      </c>
      <c r="O395" s="1">
        <v>62</v>
      </c>
      <c r="P395" s="1">
        <v>25</v>
      </c>
      <c r="Q395" s="1">
        <v>-2</v>
      </c>
      <c r="R395" s="29">
        <f t="shared" si="12"/>
        <v>5.4</v>
      </c>
      <c r="S395" s="2"/>
      <c r="T395" s="2"/>
      <c r="U395" s="2"/>
      <c r="V395" s="2"/>
      <c r="W395" s="3">
        <v>36</v>
      </c>
      <c r="X395" s="1">
        <v>14</v>
      </c>
      <c r="Y395" s="4">
        <v>0.15929204</v>
      </c>
      <c r="Z395" s="3">
        <v>12</v>
      </c>
      <c r="AA395" s="3">
        <v>3</v>
      </c>
      <c r="AB395" s="3">
        <v>6</v>
      </c>
      <c r="AC395" s="3">
        <v>124</v>
      </c>
      <c r="AD395" s="3">
        <v>9</v>
      </c>
      <c r="AE395" s="3">
        <v>35</v>
      </c>
      <c r="AF395" s="3">
        <v>5</v>
      </c>
      <c r="AG395" s="3">
        <v>0</v>
      </c>
      <c r="AH395" s="3">
        <v>-5</v>
      </c>
      <c r="AI395" s="29">
        <f t="shared" si="13"/>
        <v>1.7116449999999999</v>
      </c>
      <c r="AL395" s="1">
        <v>6.35</v>
      </c>
      <c r="AM395" s="1">
        <v>4.3574849999999996</v>
      </c>
      <c r="AN395" s="5">
        <v>1.81</v>
      </c>
      <c r="AO395" s="5">
        <v>1.6132899999999999</v>
      </c>
    </row>
    <row r="396" spans="1:41">
      <c r="A396" s="1" t="s">
        <v>169</v>
      </c>
      <c r="B396" s="1">
        <v>2015</v>
      </c>
      <c r="C396" s="20">
        <v>522500</v>
      </c>
      <c r="D396" s="17">
        <v>1225000</v>
      </c>
      <c r="E396" s="1">
        <v>2.1509999999999998</v>
      </c>
      <c r="F396" s="1">
        <v>274</v>
      </c>
      <c r="G396" s="1">
        <v>34</v>
      </c>
      <c r="H396" s="1">
        <v>0.25283632</v>
      </c>
      <c r="I396" s="1">
        <v>68</v>
      </c>
      <c r="J396" s="1">
        <v>26</v>
      </c>
      <c r="K396" s="1">
        <v>85</v>
      </c>
      <c r="L396" s="1">
        <v>708</v>
      </c>
      <c r="M396" s="1">
        <v>73</v>
      </c>
      <c r="N396" s="1">
        <v>184</v>
      </c>
      <c r="O396" s="1">
        <v>37</v>
      </c>
      <c r="P396" s="1">
        <v>9</v>
      </c>
      <c r="Q396" s="1">
        <v>15</v>
      </c>
      <c r="R396" s="29">
        <f t="shared" si="12"/>
        <v>1</v>
      </c>
      <c r="S396" s="2" t="s">
        <v>168</v>
      </c>
      <c r="T396" s="2"/>
      <c r="U396" s="2"/>
      <c r="V396" s="2"/>
      <c r="W396" s="3">
        <v>96</v>
      </c>
      <c r="X396" s="1">
        <v>17</v>
      </c>
      <c r="Y396" s="4">
        <v>0.23873875</v>
      </c>
      <c r="Z396" s="3">
        <v>19</v>
      </c>
      <c r="AA396" s="3">
        <v>6</v>
      </c>
      <c r="AB396" s="3">
        <v>30</v>
      </c>
      <c r="AC396" s="3">
        <v>253</v>
      </c>
      <c r="AD396" s="3">
        <v>23</v>
      </c>
      <c r="AE396" s="3">
        <v>62</v>
      </c>
      <c r="AF396" s="3">
        <v>14</v>
      </c>
      <c r="AG396" s="3">
        <v>3</v>
      </c>
      <c r="AH396" s="3">
        <v>9</v>
      </c>
      <c r="AI396" s="29">
        <f t="shared" si="13"/>
        <v>-0.16231899999999999</v>
      </c>
      <c r="AL396" s="1">
        <v>1.64</v>
      </c>
      <c r="AM396" s="1">
        <v>0.27123320000000001</v>
      </c>
      <c r="AN396" s="5">
        <v>-0.09</v>
      </c>
      <c r="AO396" s="5">
        <v>-0.23463800000000001</v>
      </c>
    </row>
    <row r="397" spans="1:41">
      <c r="A397" s="1" t="s">
        <v>292</v>
      </c>
      <c r="B397" s="1">
        <v>2012</v>
      </c>
      <c r="C397" s="20">
        <v>492800</v>
      </c>
      <c r="D397" s="17">
        <v>1000000</v>
      </c>
      <c r="E397" s="1">
        <v>3.133</v>
      </c>
      <c r="F397" s="1">
        <v>432</v>
      </c>
      <c r="G397" s="1">
        <v>15</v>
      </c>
      <c r="H397" s="1">
        <v>0.22497933000000001</v>
      </c>
      <c r="I397" s="1">
        <v>156</v>
      </c>
      <c r="J397" s="1">
        <v>28</v>
      </c>
      <c r="K397" s="1">
        <v>122</v>
      </c>
      <c r="L397" s="1">
        <v>1372</v>
      </c>
      <c r="M397" s="1">
        <v>103</v>
      </c>
      <c r="N397" s="1">
        <v>321</v>
      </c>
      <c r="O397" s="1">
        <v>61</v>
      </c>
      <c r="P397" s="1">
        <v>32</v>
      </c>
      <c r="Q397" s="1">
        <v>24</v>
      </c>
      <c r="R397" s="29">
        <f t="shared" si="12"/>
        <v>0.1</v>
      </c>
      <c r="S397" s="2"/>
      <c r="T397" s="2"/>
      <c r="U397" s="1" t="s">
        <v>77</v>
      </c>
      <c r="V397" s="2"/>
      <c r="W397" s="3">
        <v>112</v>
      </c>
      <c r="X397" s="1">
        <v>15</v>
      </c>
      <c r="Y397" s="4">
        <v>0.21262458000000001</v>
      </c>
      <c r="Z397" s="3">
        <v>36</v>
      </c>
      <c r="AA397" s="3">
        <v>6</v>
      </c>
      <c r="AB397" s="3">
        <v>32</v>
      </c>
      <c r="AC397" s="3">
        <v>342</v>
      </c>
      <c r="AD397" s="3">
        <v>27</v>
      </c>
      <c r="AE397" s="3">
        <v>75</v>
      </c>
      <c r="AF397" s="3">
        <v>14</v>
      </c>
      <c r="AG397" s="3">
        <v>5</v>
      </c>
      <c r="AH397" s="3">
        <v>5</v>
      </c>
      <c r="AI397" s="29">
        <f t="shared" si="13"/>
        <v>0.1565095</v>
      </c>
      <c r="AL397" s="1">
        <v>-1.4901161000000001E-8</v>
      </c>
      <c r="AM397" s="1">
        <v>0.121144</v>
      </c>
      <c r="AN397" s="5">
        <v>0.08</v>
      </c>
      <c r="AO397" s="5">
        <v>0.233019</v>
      </c>
    </row>
    <row r="398" spans="1:41">
      <c r="A398" s="1" t="s">
        <v>329</v>
      </c>
      <c r="B398" s="1">
        <v>2011</v>
      </c>
      <c r="C398" s="20">
        <v>429000</v>
      </c>
      <c r="D398" s="17">
        <v>2415000</v>
      </c>
      <c r="E398" s="1">
        <v>3.1190000000000002</v>
      </c>
      <c r="F398" s="1">
        <v>487</v>
      </c>
      <c r="G398" s="1">
        <v>0</v>
      </c>
      <c r="H398" s="1">
        <v>0.27548637999999998</v>
      </c>
      <c r="I398" s="1">
        <v>200</v>
      </c>
      <c r="J398" s="1">
        <v>51</v>
      </c>
      <c r="K398" s="1">
        <v>181</v>
      </c>
      <c r="L398" s="1">
        <v>1449</v>
      </c>
      <c r="M398" s="1">
        <v>142</v>
      </c>
      <c r="N398" s="1">
        <v>251</v>
      </c>
      <c r="O398" s="1">
        <v>78</v>
      </c>
      <c r="P398" s="1">
        <v>17</v>
      </c>
      <c r="Q398" s="1">
        <v>-17</v>
      </c>
      <c r="R398" s="29">
        <f t="shared" si="12"/>
        <v>4.0999999999999996</v>
      </c>
      <c r="S398" s="2"/>
      <c r="T398" s="2"/>
      <c r="U398" s="1" t="s">
        <v>75</v>
      </c>
      <c r="V398" s="2"/>
      <c r="W398" s="3">
        <v>147</v>
      </c>
      <c r="X398" s="1">
        <v>0</v>
      </c>
      <c r="Y398" s="4">
        <v>0.28361343999999999</v>
      </c>
      <c r="Z398" s="3">
        <v>67</v>
      </c>
      <c r="AA398" s="3">
        <v>15</v>
      </c>
      <c r="AB398" s="3">
        <v>59</v>
      </c>
      <c r="AC398" s="3">
        <v>533</v>
      </c>
      <c r="AD398" s="3">
        <v>46</v>
      </c>
      <c r="AE398" s="3">
        <v>93</v>
      </c>
      <c r="AF398" s="3">
        <v>32</v>
      </c>
      <c r="AG398" s="3">
        <v>10</v>
      </c>
      <c r="AH398" s="3">
        <v>-8</v>
      </c>
      <c r="AI398" s="29">
        <f t="shared" si="13"/>
        <v>-0.57135249999999993</v>
      </c>
      <c r="AL398" s="1">
        <v>4.3</v>
      </c>
      <c r="AM398" s="1">
        <v>3.850695</v>
      </c>
      <c r="AN398" s="5">
        <v>-0.61</v>
      </c>
      <c r="AO398" s="5">
        <v>-0.53270499999999998</v>
      </c>
    </row>
    <row r="399" spans="1:41">
      <c r="A399" s="33" t="s">
        <v>131</v>
      </c>
      <c r="B399" s="1">
        <v>2012</v>
      </c>
      <c r="C399" s="20">
        <v>500000</v>
      </c>
      <c r="D399" s="17">
        <v>550000</v>
      </c>
      <c r="E399" s="1">
        <v>3.077</v>
      </c>
      <c r="F399" s="1">
        <v>310</v>
      </c>
      <c r="G399" s="1">
        <v>0</v>
      </c>
      <c r="H399" s="1">
        <v>0.22891565999999999</v>
      </c>
      <c r="I399" s="1">
        <v>111</v>
      </c>
      <c r="J399" s="1">
        <v>41</v>
      </c>
      <c r="K399" s="1">
        <v>138</v>
      </c>
      <c r="L399" s="1">
        <v>933</v>
      </c>
      <c r="M399" s="1">
        <v>88</v>
      </c>
      <c r="N399" s="1">
        <v>229</v>
      </c>
      <c r="O399" s="1">
        <v>41</v>
      </c>
      <c r="P399" s="1">
        <v>2</v>
      </c>
      <c r="Q399" s="1">
        <v>0</v>
      </c>
      <c r="R399" s="29">
        <f t="shared" si="12"/>
        <v>6</v>
      </c>
      <c r="S399" s="2"/>
      <c r="T399" s="2"/>
      <c r="U399" s="2"/>
      <c r="V399" s="2"/>
      <c r="W399" s="3">
        <v>81</v>
      </c>
      <c r="X399" s="1">
        <v>0</v>
      </c>
      <c r="Y399" s="4">
        <v>0.20258619999999999</v>
      </c>
      <c r="Z399" s="3">
        <v>29</v>
      </c>
      <c r="AA399" s="3">
        <v>11</v>
      </c>
      <c r="AB399" s="3">
        <v>31</v>
      </c>
      <c r="AC399" s="3">
        <v>264</v>
      </c>
      <c r="AD399" s="3">
        <v>28</v>
      </c>
      <c r="AE399" s="3">
        <v>59</v>
      </c>
      <c r="AF399" s="3">
        <v>10</v>
      </c>
      <c r="AG399" s="3">
        <v>1</v>
      </c>
      <c r="AH399" s="3">
        <v>-3</v>
      </c>
      <c r="AI399" s="29">
        <f t="shared" si="13"/>
        <v>3.5944000000000003</v>
      </c>
      <c r="AL399" s="1">
        <v>6.55</v>
      </c>
      <c r="AM399" s="1">
        <v>5.4880909999999998</v>
      </c>
      <c r="AN399" s="5">
        <v>3.49</v>
      </c>
      <c r="AO399" s="5">
        <v>3.6987999999999999</v>
      </c>
    </row>
    <row r="400" spans="1:41">
      <c r="A400" s="16" t="s">
        <v>867</v>
      </c>
      <c r="B400" s="1">
        <v>2020</v>
      </c>
      <c r="C400" s="20">
        <v>700000</v>
      </c>
      <c r="D400" s="17">
        <v>3000000</v>
      </c>
      <c r="E400" s="1">
        <v>3</v>
      </c>
      <c r="F400" s="1">
        <v>254</v>
      </c>
      <c r="G400" s="1">
        <v>66</v>
      </c>
      <c r="H400" s="1">
        <v>0.26882967000000002</v>
      </c>
      <c r="I400" s="1">
        <v>133</v>
      </c>
      <c r="J400" s="1">
        <v>47</v>
      </c>
      <c r="K400" s="1">
        <v>147</v>
      </c>
      <c r="L400" s="1">
        <v>967</v>
      </c>
      <c r="M400" s="1">
        <v>92</v>
      </c>
      <c r="N400" s="1">
        <v>262</v>
      </c>
      <c r="O400" s="1">
        <v>47</v>
      </c>
      <c r="P400" s="1">
        <v>29</v>
      </c>
      <c r="Q400" s="1">
        <v>1</v>
      </c>
      <c r="R400" s="29">
        <f t="shared" si="12"/>
        <v>8.1999999999999993</v>
      </c>
      <c r="S400" s="2"/>
      <c r="T400" s="2"/>
      <c r="U400" s="1" t="s">
        <v>477</v>
      </c>
      <c r="V400" s="2"/>
      <c r="W400" s="3">
        <v>44</v>
      </c>
      <c r="X400" s="2"/>
      <c r="Y400" s="4">
        <v>0.18954249000000001</v>
      </c>
      <c r="Z400" s="3">
        <v>23</v>
      </c>
      <c r="AA400" s="3">
        <v>7</v>
      </c>
      <c r="AB400" s="3">
        <v>24</v>
      </c>
      <c r="AC400" s="3">
        <v>175</v>
      </c>
      <c r="AD400" s="3">
        <v>22</v>
      </c>
      <c r="AE400" s="3">
        <v>50</v>
      </c>
      <c r="AF400" s="3">
        <v>6</v>
      </c>
      <c r="AG400" s="3">
        <v>7</v>
      </c>
      <c r="AH400" s="3">
        <v>0</v>
      </c>
      <c r="AI400" s="29">
        <f t="shared" si="13"/>
        <v>3.552705</v>
      </c>
      <c r="AL400" s="1">
        <v>8.7100000000000009</v>
      </c>
      <c r="AM400" s="1">
        <v>7.6390770000000003</v>
      </c>
      <c r="AN400" s="5">
        <v>3.66</v>
      </c>
      <c r="AO400" s="5">
        <v>3.4454099999999999</v>
      </c>
    </row>
    <row r="401" spans="1:41">
      <c r="A401" s="16" t="s">
        <v>173</v>
      </c>
      <c r="B401" s="1">
        <v>2012</v>
      </c>
      <c r="C401" s="20">
        <v>567000</v>
      </c>
      <c r="D401" s="17">
        <v>5966574</v>
      </c>
      <c r="E401" s="1">
        <v>2.15</v>
      </c>
      <c r="F401" s="1">
        <v>445</v>
      </c>
      <c r="G401" s="1">
        <v>0</v>
      </c>
      <c r="H401" s="1">
        <v>0.29669097</v>
      </c>
      <c r="I401" s="1">
        <v>222</v>
      </c>
      <c r="J401" s="1">
        <v>27</v>
      </c>
      <c r="K401" s="1">
        <v>185</v>
      </c>
      <c r="L401" s="1">
        <v>1912</v>
      </c>
      <c r="M401" s="1">
        <v>100</v>
      </c>
      <c r="N401" s="1">
        <v>267</v>
      </c>
      <c r="O401" s="1">
        <v>96</v>
      </c>
      <c r="P401" s="1">
        <v>57</v>
      </c>
      <c r="Q401" s="1">
        <v>-8</v>
      </c>
      <c r="R401" s="29">
        <f t="shared" si="12"/>
        <v>3.6</v>
      </c>
      <c r="S401" s="2" t="s">
        <v>174</v>
      </c>
      <c r="T401" s="1" t="s">
        <v>175</v>
      </c>
      <c r="U401" s="1" t="s">
        <v>47</v>
      </c>
      <c r="V401" s="2"/>
      <c r="W401" s="3">
        <v>162</v>
      </c>
      <c r="X401" s="1">
        <v>0</v>
      </c>
      <c r="Y401" s="4">
        <v>0.28328174</v>
      </c>
      <c r="Z401" s="3">
        <v>78</v>
      </c>
      <c r="AA401" s="3">
        <v>14</v>
      </c>
      <c r="AB401" s="3">
        <v>78</v>
      </c>
      <c r="AC401" s="3">
        <v>691</v>
      </c>
      <c r="AD401" s="3">
        <v>36</v>
      </c>
      <c r="AE401" s="3">
        <v>100</v>
      </c>
      <c r="AF401" s="3">
        <v>29</v>
      </c>
      <c r="AG401" s="3">
        <v>25</v>
      </c>
      <c r="AH401" s="3">
        <v>3</v>
      </c>
      <c r="AI401" s="29">
        <f t="shared" si="13"/>
        <v>1.1430404999999999</v>
      </c>
      <c r="AL401" s="1">
        <v>4.42</v>
      </c>
      <c r="AM401" s="1">
        <v>2.7216770000000001</v>
      </c>
      <c r="AN401" s="5">
        <v>1.43</v>
      </c>
      <c r="AO401" s="5">
        <v>0.85608099999999998</v>
      </c>
    </row>
    <row r="402" spans="1:41">
      <c r="A402" s="16" t="s">
        <v>409</v>
      </c>
      <c r="B402" s="1">
        <v>2015</v>
      </c>
      <c r="C402" s="20">
        <v>1371667</v>
      </c>
      <c r="D402" s="17">
        <v>3410533</v>
      </c>
      <c r="E402" s="1">
        <v>3.07</v>
      </c>
      <c r="F402" s="1">
        <v>470</v>
      </c>
      <c r="G402" s="1">
        <v>51</v>
      </c>
      <c r="H402" s="1">
        <v>0.28326669999999998</v>
      </c>
      <c r="I402" s="1">
        <v>258</v>
      </c>
      <c r="J402" s="1">
        <v>49</v>
      </c>
      <c r="K402" s="1">
        <v>189</v>
      </c>
      <c r="L402" s="1">
        <v>1926</v>
      </c>
      <c r="M402" s="1">
        <v>93</v>
      </c>
      <c r="N402" s="1">
        <v>442</v>
      </c>
      <c r="O402" s="1">
        <v>88</v>
      </c>
      <c r="P402" s="1">
        <v>113</v>
      </c>
      <c r="Q402" s="1">
        <v>47</v>
      </c>
      <c r="R402" s="29">
        <f t="shared" si="12"/>
        <v>5.9</v>
      </c>
      <c r="S402" s="2" t="s">
        <v>410</v>
      </c>
      <c r="T402" s="1" t="s">
        <v>411</v>
      </c>
      <c r="U402" s="1" t="s">
        <v>412</v>
      </c>
      <c r="V402" s="2"/>
      <c r="W402" s="3">
        <v>153</v>
      </c>
      <c r="X402" s="1">
        <v>0</v>
      </c>
      <c r="Y402" s="4">
        <v>0.28670119999999999</v>
      </c>
      <c r="Z402" s="3">
        <v>84</v>
      </c>
      <c r="AA402" s="3">
        <v>19</v>
      </c>
      <c r="AB402" s="3">
        <v>81</v>
      </c>
      <c r="AC402" s="3">
        <v>633</v>
      </c>
      <c r="AD402" s="3">
        <v>27</v>
      </c>
      <c r="AE402" s="3">
        <v>123</v>
      </c>
      <c r="AF402" s="3">
        <v>30</v>
      </c>
      <c r="AG402" s="3">
        <v>30</v>
      </c>
      <c r="AH402" s="3">
        <v>21</v>
      </c>
      <c r="AI402" s="29">
        <f t="shared" si="13"/>
        <v>2.1001449999999999</v>
      </c>
      <c r="AL402" s="1">
        <v>6.2000003000000001</v>
      </c>
      <c r="AM402" s="1">
        <v>5.6600099999999998</v>
      </c>
      <c r="AN402" s="5">
        <v>2.0099999999999998</v>
      </c>
      <c r="AO402" s="5">
        <v>2.1902900000000001</v>
      </c>
    </row>
    <row r="403" spans="1:41">
      <c r="A403" s="16" t="s">
        <v>698</v>
      </c>
      <c r="B403" s="1">
        <v>2018</v>
      </c>
      <c r="C403" s="20">
        <v>2000000</v>
      </c>
      <c r="D403" s="17">
        <v>7500000</v>
      </c>
      <c r="E403" s="1">
        <v>3.0760000000000001</v>
      </c>
      <c r="F403" s="1">
        <v>474</v>
      </c>
      <c r="G403" s="1">
        <v>32</v>
      </c>
      <c r="H403" s="1">
        <v>0.26792009999999999</v>
      </c>
      <c r="I403" s="1">
        <v>233</v>
      </c>
      <c r="J403" s="1">
        <v>65</v>
      </c>
      <c r="K403" s="1">
        <v>251</v>
      </c>
      <c r="L403" s="1">
        <v>1911</v>
      </c>
      <c r="M403" s="1">
        <v>165</v>
      </c>
      <c r="N403" s="1">
        <v>390</v>
      </c>
      <c r="O403" s="1">
        <v>107</v>
      </c>
      <c r="P403" s="1">
        <v>14</v>
      </c>
      <c r="Q403" s="1">
        <v>-4</v>
      </c>
      <c r="R403" s="29">
        <f t="shared" si="12"/>
        <v>1.4</v>
      </c>
      <c r="S403" s="2"/>
      <c r="T403" s="1" t="s">
        <v>168</v>
      </c>
      <c r="U403" s="1" t="s">
        <v>699</v>
      </c>
      <c r="V403" s="1" t="s">
        <v>78</v>
      </c>
      <c r="W403" s="3">
        <v>151</v>
      </c>
      <c r="X403" s="1">
        <v>0</v>
      </c>
      <c r="Y403" s="4">
        <v>0.26739928000000002</v>
      </c>
      <c r="Z403" s="3">
        <v>78</v>
      </c>
      <c r="AA403" s="3">
        <v>27</v>
      </c>
      <c r="AB403" s="3">
        <v>88</v>
      </c>
      <c r="AC403" s="3">
        <v>605</v>
      </c>
      <c r="AD403" s="3">
        <v>42</v>
      </c>
      <c r="AE403" s="3">
        <v>114</v>
      </c>
      <c r="AF403" s="3">
        <v>41</v>
      </c>
      <c r="AG403" s="3">
        <v>2</v>
      </c>
      <c r="AH403" s="3">
        <v>-6</v>
      </c>
      <c r="AI403" s="29">
        <f t="shared" si="13"/>
        <v>-5.7598999999999997E-2</v>
      </c>
      <c r="AL403" s="1">
        <v>2.0500001999999999</v>
      </c>
      <c r="AM403" s="1">
        <v>0.78598900000000005</v>
      </c>
      <c r="AN403" s="5">
        <v>0.04</v>
      </c>
      <c r="AO403" s="5">
        <v>-0.155198</v>
      </c>
    </row>
    <row r="404" spans="1:41">
      <c r="A404" s="1" t="s">
        <v>203</v>
      </c>
      <c r="B404" s="1">
        <v>2016</v>
      </c>
      <c r="C404" s="20">
        <v>527500</v>
      </c>
      <c r="D404" s="17">
        <v>2965000</v>
      </c>
      <c r="E404" s="1">
        <v>3.0840000000000001</v>
      </c>
      <c r="F404" s="1">
        <v>422</v>
      </c>
      <c r="G404" s="1">
        <v>0</v>
      </c>
      <c r="H404" s="1">
        <v>0.25513195999999999</v>
      </c>
      <c r="I404" s="1">
        <v>156</v>
      </c>
      <c r="J404" s="1">
        <v>45</v>
      </c>
      <c r="K404" s="1">
        <v>178</v>
      </c>
      <c r="L404" s="1">
        <v>1505</v>
      </c>
      <c r="M404" s="1">
        <v>118</v>
      </c>
      <c r="N404" s="1">
        <v>249</v>
      </c>
      <c r="O404" s="1">
        <v>67</v>
      </c>
      <c r="P404" s="1">
        <v>1</v>
      </c>
      <c r="Q404" s="1">
        <v>-15</v>
      </c>
      <c r="R404" s="29">
        <f t="shared" si="12"/>
        <v>5.2</v>
      </c>
      <c r="S404" s="2" t="s">
        <v>204</v>
      </c>
      <c r="T404" s="1" t="s">
        <v>205</v>
      </c>
      <c r="U404" s="2"/>
      <c r="V404" s="2"/>
      <c r="W404" s="3">
        <v>137</v>
      </c>
      <c r="X404" s="1">
        <v>0</v>
      </c>
      <c r="Y404" s="4">
        <v>0.25102039999999998</v>
      </c>
      <c r="Z404" s="3">
        <v>54</v>
      </c>
      <c r="AA404" s="3">
        <v>14</v>
      </c>
      <c r="AB404" s="3">
        <v>56</v>
      </c>
      <c r="AC404" s="3">
        <v>532</v>
      </c>
      <c r="AD404" s="3">
        <v>35</v>
      </c>
      <c r="AE404" s="3">
        <v>83</v>
      </c>
      <c r="AF404" s="3">
        <v>30</v>
      </c>
      <c r="AG404" s="3">
        <v>0</v>
      </c>
      <c r="AH404" s="3">
        <v>-10</v>
      </c>
      <c r="AI404" s="29">
        <f t="shared" si="13"/>
        <v>2.3042050000000001</v>
      </c>
      <c r="AL404" s="1">
        <v>6.14</v>
      </c>
      <c r="AM404" s="1">
        <v>4.2104530000000002</v>
      </c>
      <c r="AN404" s="5">
        <v>2.71</v>
      </c>
      <c r="AO404" s="5">
        <v>1.8984099999999999</v>
      </c>
    </row>
    <row r="405" spans="1:41">
      <c r="A405" s="35" t="s">
        <v>472</v>
      </c>
      <c r="B405" s="11">
        <v>2011</v>
      </c>
      <c r="C405" s="21">
        <v>427500</v>
      </c>
      <c r="D405" s="18">
        <v>530000</v>
      </c>
      <c r="E405" s="11">
        <v>2.165</v>
      </c>
      <c r="F405" s="11">
        <v>185</v>
      </c>
      <c r="G405" s="11">
        <v>223</v>
      </c>
      <c r="H405" s="11">
        <v>0.23225807000000001</v>
      </c>
      <c r="I405" s="11">
        <v>50</v>
      </c>
      <c r="J405" s="11">
        <v>9</v>
      </c>
      <c r="K405" s="11">
        <v>52</v>
      </c>
      <c r="L405" s="11">
        <v>521</v>
      </c>
      <c r="M405" s="11">
        <v>45</v>
      </c>
      <c r="N405" s="11">
        <v>104</v>
      </c>
      <c r="O405" s="11">
        <v>29</v>
      </c>
      <c r="P405" s="11">
        <v>5</v>
      </c>
      <c r="Q405" s="11">
        <v>7</v>
      </c>
      <c r="R405" s="29">
        <f t="shared" si="12"/>
        <v>18.399999999999999</v>
      </c>
      <c r="S405" s="12"/>
      <c r="T405" s="12"/>
      <c r="U405" s="12"/>
      <c r="V405" s="12"/>
      <c r="W405" s="13">
        <v>50</v>
      </c>
      <c r="X405" s="11">
        <v>91</v>
      </c>
      <c r="Y405" s="14">
        <v>0.20212767000000001</v>
      </c>
      <c r="Z405" s="13">
        <v>8</v>
      </c>
      <c r="AA405" s="13">
        <v>1</v>
      </c>
      <c r="AB405" s="13">
        <v>10</v>
      </c>
      <c r="AC405" s="13">
        <v>105</v>
      </c>
      <c r="AD405" s="13">
        <v>7</v>
      </c>
      <c r="AE405" s="13">
        <v>21</v>
      </c>
      <c r="AF405" s="13">
        <v>2</v>
      </c>
      <c r="AG405" s="13">
        <v>0</v>
      </c>
      <c r="AH405" s="13">
        <v>0</v>
      </c>
      <c r="AI405" s="29">
        <f t="shared" si="13"/>
        <v>5.0293450000000002</v>
      </c>
      <c r="AL405" s="1">
        <v>19.079999999999998</v>
      </c>
      <c r="AM405" s="1">
        <v>17.793388</v>
      </c>
      <c r="AN405" s="5">
        <v>5.5</v>
      </c>
      <c r="AO405" s="5">
        <v>4.5586900000000004</v>
      </c>
    </row>
    <row r="406" spans="1:41">
      <c r="A406" s="1" t="s">
        <v>256</v>
      </c>
      <c r="B406" s="1">
        <v>2017</v>
      </c>
      <c r="C406" s="20">
        <v>546700</v>
      </c>
      <c r="D406" s="17">
        <v>3550000</v>
      </c>
      <c r="E406" s="1">
        <v>3.0720000000000001</v>
      </c>
      <c r="F406" s="1">
        <v>399</v>
      </c>
      <c r="G406" s="1">
        <v>105</v>
      </c>
      <c r="H406" s="1">
        <v>0.23573016999999999</v>
      </c>
      <c r="I406" s="1">
        <v>197</v>
      </c>
      <c r="J406" s="1">
        <v>65</v>
      </c>
      <c r="K406" s="1">
        <v>169</v>
      </c>
      <c r="L406" s="1">
        <v>1537</v>
      </c>
      <c r="M406" s="1">
        <v>164</v>
      </c>
      <c r="N406" s="1">
        <v>489</v>
      </c>
      <c r="O406" s="1">
        <v>53</v>
      </c>
      <c r="P406" s="1">
        <v>35</v>
      </c>
      <c r="Q406" s="1">
        <v>7</v>
      </c>
      <c r="R406" s="29">
        <f t="shared" si="12"/>
        <v>5.6</v>
      </c>
      <c r="S406" s="2" t="s">
        <v>75</v>
      </c>
      <c r="T406" s="1" t="s">
        <v>257</v>
      </c>
      <c r="U406" s="2"/>
      <c r="V406" s="2"/>
      <c r="W406" s="3">
        <v>148</v>
      </c>
      <c r="X406" s="1">
        <v>0</v>
      </c>
      <c r="Y406" s="4">
        <v>0.23900573</v>
      </c>
      <c r="Z406" s="3">
        <v>78</v>
      </c>
      <c r="AA406" s="3">
        <v>30</v>
      </c>
      <c r="AB406" s="3">
        <v>78</v>
      </c>
      <c r="AC406" s="3">
        <v>617</v>
      </c>
      <c r="AD406" s="3">
        <v>84</v>
      </c>
      <c r="AE406" s="3">
        <v>179</v>
      </c>
      <c r="AF406" s="3">
        <v>21</v>
      </c>
      <c r="AG406" s="3">
        <v>16</v>
      </c>
      <c r="AH406" s="3">
        <v>8</v>
      </c>
      <c r="AI406" s="29">
        <f t="shared" si="13"/>
        <v>1.112155</v>
      </c>
      <c r="AL406" s="1">
        <v>5.53</v>
      </c>
      <c r="AM406" s="1">
        <v>5.7198358000000002</v>
      </c>
      <c r="AN406" s="5">
        <v>1.07</v>
      </c>
      <c r="AO406" s="5">
        <v>1.1543099999999999</v>
      </c>
    </row>
    <row r="407" spans="1:41">
      <c r="A407" s="1" t="s">
        <v>672</v>
      </c>
      <c r="B407" s="1">
        <v>2020</v>
      </c>
      <c r="C407" s="20">
        <v>612900</v>
      </c>
      <c r="D407" s="17">
        <v>4325000</v>
      </c>
      <c r="E407" s="1">
        <v>3.097</v>
      </c>
      <c r="F407" s="1">
        <v>377</v>
      </c>
      <c r="G407" s="1">
        <v>28</v>
      </c>
      <c r="H407" s="1">
        <v>0.24468923000000001</v>
      </c>
      <c r="I407" s="1">
        <v>189</v>
      </c>
      <c r="J407" s="1">
        <v>76</v>
      </c>
      <c r="K407" s="1">
        <v>187</v>
      </c>
      <c r="L407" s="1">
        <v>1401</v>
      </c>
      <c r="M407" s="1">
        <v>117</v>
      </c>
      <c r="N407" s="1">
        <v>443</v>
      </c>
      <c r="O407" s="1">
        <v>68</v>
      </c>
      <c r="P407" s="1">
        <v>17</v>
      </c>
      <c r="Q407" s="1">
        <v>-25</v>
      </c>
      <c r="R407" s="29">
        <f t="shared" si="12"/>
        <v>16.3</v>
      </c>
      <c r="S407" s="2" t="s">
        <v>673</v>
      </c>
      <c r="T407" s="2"/>
      <c r="U407" s="2"/>
      <c r="V407" s="2"/>
      <c r="W407" s="3">
        <v>50</v>
      </c>
      <c r="X407" s="1">
        <v>10</v>
      </c>
      <c r="Y407" s="4">
        <v>0.28947368000000001</v>
      </c>
      <c r="Z407" s="3">
        <v>33</v>
      </c>
      <c r="AA407" s="3">
        <v>16</v>
      </c>
      <c r="AB407" s="3">
        <v>34</v>
      </c>
      <c r="AC407" s="3">
        <v>207</v>
      </c>
      <c r="AD407" s="3">
        <v>14</v>
      </c>
      <c r="AE407" s="3">
        <v>63</v>
      </c>
      <c r="AF407" s="3">
        <v>7</v>
      </c>
      <c r="AG407" s="3">
        <v>6</v>
      </c>
      <c r="AH407" s="3">
        <v>-2</v>
      </c>
      <c r="AI407" s="29">
        <f t="shared" si="13"/>
        <v>8.4556900000000006</v>
      </c>
      <c r="AL407" s="1">
        <v>17.260000000000002</v>
      </c>
      <c r="AM407" s="1">
        <v>15.418559999999999</v>
      </c>
      <c r="AN407" s="5">
        <v>9.14</v>
      </c>
      <c r="AO407" s="5">
        <v>7.7713799999999997</v>
      </c>
    </row>
    <row r="408" spans="1:41">
      <c r="A408" s="16" t="s">
        <v>780</v>
      </c>
      <c r="B408" s="1">
        <v>2019</v>
      </c>
      <c r="C408" s="20">
        <v>1566667</v>
      </c>
      <c r="D408" s="17">
        <v>4231667</v>
      </c>
      <c r="E408" s="1">
        <v>3.1150000000000002</v>
      </c>
      <c r="F408" s="1">
        <v>521</v>
      </c>
      <c r="G408" s="1">
        <v>33</v>
      </c>
      <c r="H408" s="1">
        <v>0.27643064000000001</v>
      </c>
      <c r="I408" s="1">
        <v>287</v>
      </c>
      <c r="J408" s="1">
        <v>64</v>
      </c>
      <c r="K408" s="1">
        <v>206</v>
      </c>
      <c r="L408" s="1">
        <v>2161</v>
      </c>
      <c r="M408" s="1">
        <v>71</v>
      </c>
      <c r="N408" s="1">
        <v>537</v>
      </c>
      <c r="O408" s="1">
        <v>108</v>
      </c>
      <c r="P408" s="1">
        <v>68</v>
      </c>
      <c r="Q408" s="1">
        <v>-25</v>
      </c>
      <c r="R408" s="29">
        <f t="shared" si="12"/>
        <v>5.2</v>
      </c>
      <c r="S408" s="2"/>
      <c r="T408" s="1" t="s">
        <v>83</v>
      </c>
      <c r="U408" s="2"/>
      <c r="V408" s="1" t="s">
        <v>58</v>
      </c>
      <c r="W408" s="3">
        <v>123</v>
      </c>
      <c r="X408" s="1">
        <v>33</v>
      </c>
      <c r="Y408" s="4">
        <v>0.33534135999999998</v>
      </c>
      <c r="Z408" s="3">
        <v>81</v>
      </c>
      <c r="AA408" s="3">
        <v>18</v>
      </c>
      <c r="AB408" s="3">
        <v>56</v>
      </c>
      <c r="AC408" s="3">
        <v>518</v>
      </c>
      <c r="AD408" s="3">
        <v>15</v>
      </c>
      <c r="AE408" s="3">
        <v>109</v>
      </c>
      <c r="AF408" s="3">
        <v>32</v>
      </c>
      <c r="AG408" s="3">
        <v>17</v>
      </c>
      <c r="AH408" s="3">
        <v>-12</v>
      </c>
      <c r="AI408" s="29">
        <f t="shared" si="13"/>
        <v>-0.80421950000000009</v>
      </c>
      <c r="AL408" s="1">
        <v>5.54</v>
      </c>
      <c r="AM408" s="1">
        <v>4.8586907000000004</v>
      </c>
      <c r="AN408" s="5">
        <v>-0.68</v>
      </c>
      <c r="AO408" s="5">
        <v>-0.92843900000000001</v>
      </c>
    </row>
    <row r="409" spans="1:41">
      <c r="A409" s="1" t="s">
        <v>354</v>
      </c>
      <c r="B409" s="1">
        <v>2016</v>
      </c>
      <c r="C409" s="20">
        <v>514500</v>
      </c>
      <c r="D409" s="17">
        <v>885000</v>
      </c>
      <c r="E409" s="1">
        <v>2.1339999999999999</v>
      </c>
      <c r="F409" s="1">
        <v>152</v>
      </c>
      <c r="G409" s="1">
        <v>158</v>
      </c>
      <c r="H409" s="1">
        <v>0.23774508999999999</v>
      </c>
      <c r="I409" s="1">
        <v>50</v>
      </c>
      <c r="J409" s="1">
        <v>14</v>
      </c>
      <c r="K409" s="1">
        <v>54</v>
      </c>
      <c r="L409" s="1">
        <v>446</v>
      </c>
      <c r="M409" s="1">
        <v>27</v>
      </c>
      <c r="N409" s="1">
        <v>136</v>
      </c>
      <c r="O409" s="1">
        <v>19</v>
      </c>
      <c r="P409" s="1">
        <v>5</v>
      </c>
      <c r="Q409" s="1">
        <v>-9</v>
      </c>
      <c r="R409" s="29">
        <f t="shared" si="12"/>
        <v>0.8</v>
      </c>
      <c r="S409" s="2"/>
      <c r="T409" s="2"/>
      <c r="U409" s="2"/>
      <c r="V409" s="2"/>
      <c r="W409" s="3">
        <v>64</v>
      </c>
      <c r="X409" s="1">
        <v>0</v>
      </c>
      <c r="Y409" s="4">
        <v>0.24747474</v>
      </c>
      <c r="Z409" s="3">
        <v>25</v>
      </c>
      <c r="AA409" s="3">
        <v>5</v>
      </c>
      <c r="AB409" s="3">
        <v>16</v>
      </c>
      <c r="AC409" s="3">
        <v>215</v>
      </c>
      <c r="AD409" s="3">
        <v>14</v>
      </c>
      <c r="AE409" s="3">
        <v>67</v>
      </c>
      <c r="AF409" s="3">
        <v>12</v>
      </c>
      <c r="AG409" s="3">
        <v>2</v>
      </c>
      <c r="AH409" s="3">
        <v>-3</v>
      </c>
      <c r="AI409" s="29">
        <f t="shared" si="13"/>
        <v>-0.620367</v>
      </c>
      <c r="AL409" s="1">
        <v>1.65</v>
      </c>
      <c r="AM409" s="1">
        <v>2.8911039999999999E-2</v>
      </c>
      <c r="AN409" s="5">
        <v>-0.63</v>
      </c>
      <c r="AO409" s="5">
        <v>-0.610734</v>
      </c>
    </row>
    <row r="410" spans="1:41">
      <c r="A410" s="16" t="s">
        <v>42</v>
      </c>
      <c r="B410" s="1">
        <v>2014</v>
      </c>
      <c r="C410" s="20">
        <v>600000</v>
      </c>
      <c r="D410" s="17">
        <v>3750000</v>
      </c>
      <c r="E410" s="1">
        <v>3.0710000000000002</v>
      </c>
      <c r="F410" s="1">
        <v>476</v>
      </c>
      <c r="G410" s="1">
        <v>0</v>
      </c>
      <c r="H410" s="1">
        <v>0.25752106000000002</v>
      </c>
      <c r="I410" s="1">
        <v>223</v>
      </c>
      <c r="J410" s="1">
        <v>73</v>
      </c>
      <c r="K410" s="1">
        <v>235</v>
      </c>
      <c r="L410" s="1">
        <v>1846</v>
      </c>
      <c r="M410" s="1">
        <v>145</v>
      </c>
      <c r="N410" s="1">
        <v>394</v>
      </c>
      <c r="O410" s="1">
        <v>82</v>
      </c>
      <c r="P410" s="1">
        <v>30</v>
      </c>
      <c r="Q410" s="1">
        <v>9</v>
      </c>
      <c r="R410" s="29">
        <f t="shared" si="12"/>
        <v>21.5</v>
      </c>
      <c r="S410" s="2" t="s">
        <v>43</v>
      </c>
      <c r="T410" s="1" t="s">
        <v>44</v>
      </c>
      <c r="U410" s="1" t="s">
        <v>45</v>
      </c>
      <c r="V410" s="2"/>
      <c r="W410" s="3">
        <v>157</v>
      </c>
      <c r="X410" s="1">
        <v>0</v>
      </c>
      <c r="Y410" s="4">
        <v>0.27303182999999998</v>
      </c>
      <c r="Z410" s="3">
        <v>88</v>
      </c>
      <c r="AA410" s="3">
        <v>29</v>
      </c>
      <c r="AB410" s="3">
        <v>80</v>
      </c>
      <c r="AC410" s="3">
        <v>660</v>
      </c>
      <c r="AD410" s="3">
        <v>52</v>
      </c>
      <c r="AE410" s="3">
        <v>139</v>
      </c>
      <c r="AF410" s="3">
        <v>22</v>
      </c>
      <c r="AG410" s="3">
        <v>20</v>
      </c>
      <c r="AH410" s="3">
        <v>3</v>
      </c>
      <c r="AI410" s="29">
        <f t="shared" si="13"/>
        <v>8.7968000000000011</v>
      </c>
      <c r="AL410" s="1">
        <v>22.36</v>
      </c>
      <c r="AM410" s="1">
        <v>20.621279999999999</v>
      </c>
      <c r="AN410" s="5">
        <v>9.06</v>
      </c>
      <c r="AO410" s="5">
        <v>8.5335999999999999</v>
      </c>
    </row>
    <row r="411" spans="1:41">
      <c r="A411" s="1" t="s">
        <v>623</v>
      </c>
      <c r="B411" s="1">
        <v>2017</v>
      </c>
      <c r="C411" s="20">
        <v>573500</v>
      </c>
      <c r="D411" s="17">
        <v>950000</v>
      </c>
      <c r="E411" s="1">
        <v>3.0569999999999999</v>
      </c>
      <c r="F411" s="1">
        <v>273</v>
      </c>
      <c r="G411" s="1">
        <v>152</v>
      </c>
      <c r="H411" s="1">
        <v>0.26403641999999999</v>
      </c>
      <c r="I411" s="1">
        <v>61</v>
      </c>
      <c r="J411" s="1">
        <v>9</v>
      </c>
      <c r="K411" s="1">
        <v>75</v>
      </c>
      <c r="L411" s="1">
        <v>755</v>
      </c>
      <c r="M411" s="1">
        <v>79</v>
      </c>
      <c r="N411" s="1">
        <v>92</v>
      </c>
      <c r="O411" s="1">
        <v>42</v>
      </c>
      <c r="P411" s="1">
        <v>4</v>
      </c>
      <c r="Q411" s="1">
        <v>-10</v>
      </c>
      <c r="R411" s="29">
        <f t="shared" si="12"/>
        <v>9.5</v>
      </c>
      <c r="S411" s="2"/>
      <c r="T411" s="2"/>
      <c r="U411" s="2"/>
      <c r="V411" s="2"/>
      <c r="W411" s="3">
        <v>73</v>
      </c>
      <c r="X411" s="1">
        <v>0</v>
      </c>
      <c r="Y411" s="4">
        <v>0.28799999999999998</v>
      </c>
      <c r="Z411" s="3">
        <v>18</v>
      </c>
      <c r="AA411" s="3">
        <v>5</v>
      </c>
      <c r="AB411" s="3">
        <v>22</v>
      </c>
      <c r="AC411" s="3">
        <v>151</v>
      </c>
      <c r="AD411" s="3">
        <v>20</v>
      </c>
      <c r="AE411" s="3">
        <v>18</v>
      </c>
      <c r="AF411" s="3">
        <v>8</v>
      </c>
      <c r="AG411" s="3">
        <v>0</v>
      </c>
      <c r="AH411" s="3">
        <v>-7</v>
      </c>
      <c r="AI411" s="29">
        <f t="shared" si="13"/>
        <v>1.9256200000000001</v>
      </c>
      <c r="AL411" s="1">
        <v>9.93</v>
      </c>
      <c r="AM411" s="1">
        <v>9.0085300000000004</v>
      </c>
      <c r="AN411" s="5">
        <v>1.83</v>
      </c>
      <c r="AO411" s="5">
        <v>2.0212400000000001</v>
      </c>
    </row>
    <row r="412" spans="1:41">
      <c r="A412" s="1" t="s">
        <v>95</v>
      </c>
      <c r="B412" s="1">
        <v>2018</v>
      </c>
      <c r="C412" s="20">
        <v>570100</v>
      </c>
      <c r="D412" s="17">
        <v>4100000</v>
      </c>
      <c r="E412" s="1">
        <v>3.1070000000000002</v>
      </c>
      <c r="F412" s="1">
        <v>398</v>
      </c>
      <c r="G412" s="1">
        <v>117</v>
      </c>
      <c r="H412" s="1">
        <v>0.278754</v>
      </c>
      <c r="I412" s="1">
        <v>251</v>
      </c>
      <c r="J412" s="1">
        <v>58</v>
      </c>
      <c r="K412" s="1">
        <v>171</v>
      </c>
      <c r="L412" s="1">
        <v>1458</v>
      </c>
      <c r="M412" s="1">
        <v>177</v>
      </c>
      <c r="N412" s="1">
        <v>371</v>
      </c>
      <c r="O412" s="1">
        <v>54</v>
      </c>
      <c r="P412" s="1">
        <v>44</v>
      </c>
      <c r="Q412" s="1">
        <v>7</v>
      </c>
      <c r="R412" s="29">
        <f t="shared" si="12"/>
        <v>11.1</v>
      </c>
      <c r="S412" s="2"/>
      <c r="T412" s="1" t="s">
        <v>96</v>
      </c>
      <c r="U412" s="2"/>
      <c r="V412" s="2"/>
      <c r="W412" s="3">
        <v>137</v>
      </c>
      <c r="X412" s="1">
        <v>13</v>
      </c>
      <c r="Y412" s="4">
        <v>0.27530363000000002</v>
      </c>
      <c r="Z412" s="3">
        <v>102</v>
      </c>
      <c r="AA412" s="3">
        <v>21</v>
      </c>
      <c r="AB412" s="3">
        <v>63</v>
      </c>
      <c r="AC412" s="3">
        <v>570</v>
      </c>
      <c r="AD412" s="3">
        <v>67</v>
      </c>
      <c r="AE412" s="3">
        <v>140</v>
      </c>
      <c r="AF412" s="3">
        <v>18</v>
      </c>
      <c r="AG412" s="3">
        <v>15</v>
      </c>
      <c r="AH412" s="3">
        <v>-1</v>
      </c>
      <c r="AI412" s="29">
        <f t="shared" si="13"/>
        <v>4.7162349999999993</v>
      </c>
      <c r="AL412" s="1">
        <v>11.690001000000001</v>
      </c>
      <c r="AM412" s="1">
        <v>10.4968</v>
      </c>
      <c r="AN412" s="5">
        <v>5.34</v>
      </c>
      <c r="AO412" s="5">
        <v>4.0924699999999996</v>
      </c>
    </row>
    <row r="413" spans="1:41">
      <c r="A413" s="1" t="s">
        <v>209</v>
      </c>
      <c r="B413" s="1">
        <v>2013</v>
      </c>
      <c r="C413" s="20">
        <v>523000</v>
      </c>
      <c r="D413" s="17">
        <v>745000</v>
      </c>
      <c r="E413" s="1">
        <v>3.17</v>
      </c>
      <c r="F413" s="1">
        <v>221</v>
      </c>
      <c r="G413" s="1">
        <v>308</v>
      </c>
      <c r="H413" s="1">
        <v>0.25565216000000002</v>
      </c>
      <c r="I413" s="1">
        <v>61</v>
      </c>
      <c r="J413" s="1">
        <v>6</v>
      </c>
      <c r="K413" s="1">
        <v>60</v>
      </c>
      <c r="L413" s="1">
        <v>611</v>
      </c>
      <c r="M413" s="1">
        <v>22</v>
      </c>
      <c r="N413" s="1">
        <v>116</v>
      </c>
      <c r="O413" s="1">
        <v>39</v>
      </c>
      <c r="P413" s="1">
        <v>2</v>
      </c>
      <c r="Q413" s="1">
        <v>2</v>
      </c>
      <c r="R413" s="29">
        <f t="shared" si="12"/>
        <v>4.2</v>
      </c>
      <c r="S413" s="2"/>
      <c r="T413" s="2"/>
      <c r="U413" s="2"/>
      <c r="V413" s="2"/>
      <c r="W413" s="3">
        <v>53</v>
      </c>
      <c r="X413" s="1">
        <v>103</v>
      </c>
      <c r="Y413" s="4">
        <v>0.26811594</v>
      </c>
      <c r="Z413" s="3">
        <v>21</v>
      </c>
      <c r="AA413" s="3">
        <v>2</v>
      </c>
      <c r="AB413" s="3">
        <v>14</v>
      </c>
      <c r="AC413" s="3">
        <v>147</v>
      </c>
      <c r="AD413" s="3">
        <v>6</v>
      </c>
      <c r="AE413" s="3">
        <v>33</v>
      </c>
      <c r="AF413" s="3">
        <v>12</v>
      </c>
      <c r="AG413" s="3">
        <v>0</v>
      </c>
      <c r="AH413" s="3">
        <v>-5</v>
      </c>
      <c r="AI413" s="29">
        <f t="shared" si="13"/>
        <v>1.493935</v>
      </c>
      <c r="AL413" s="1">
        <v>4.63</v>
      </c>
      <c r="AM413" s="1">
        <v>3.861491</v>
      </c>
      <c r="AN413" s="5">
        <v>1.52</v>
      </c>
      <c r="AO413" s="5">
        <v>1.46787</v>
      </c>
    </row>
    <row r="414" spans="1:41">
      <c r="A414" s="1" t="s">
        <v>88</v>
      </c>
      <c r="B414" s="1">
        <v>2014</v>
      </c>
      <c r="C414" s="20">
        <v>521000</v>
      </c>
      <c r="D414" s="17">
        <v>775000</v>
      </c>
      <c r="E414" s="1">
        <v>3.105</v>
      </c>
      <c r="F414" s="1">
        <v>190</v>
      </c>
      <c r="G414" s="1">
        <v>17</v>
      </c>
      <c r="H414" s="1">
        <v>0.22494432</v>
      </c>
      <c r="I414" s="1">
        <v>43</v>
      </c>
      <c r="J414" s="1">
        <v>3</v>
      </c>
      <c r="K414" s="1">
        <v>47</v>
      </c>
      <c r="L414" s="1">
        <v>482</v>
      </c>
      <c r="M414" s="1">
        <v>26</v>
      </c>
      <c r="N414" s="1">
        <v>85</v>
      </c>
      <c r="O414" s="1">
        <v>25</v>
      </c>
      <c r="P414" s="1">
        <v>0</v>
      </c>
      <c r="Q414" s="1">
        <v>-14</v>
      </c>
      <c r="R414" s="29">
        <f t="shared" si="12"/>
        <v>1.4</v>
      </c>
      <c r="S414" s="2"/>
      <c r="T414" s="2"/>
      <c r="U414" s="2"/>
      <c r="V414" s="2"/>
      <c r="W414" s="3">
        <v>50</v>
      </c>
      <c r="X414" s="1">
        <v>0</v>
      </c>
      <c r="Y414" s="4">
        <v>0.2</v>
      </c>
      <c r="Z414" s="3">
        <v>11</v>
      </c>
      <c r="AA414" s="3">
        <v>1</v>
      </c>
      <c r="AB414" s="3">
        <v>17</v>
      </c>
      <c r="AC414" s="3">
        <v>150</v>
      </c>
      <c r="AD414" s="3">
        <v>13</v>
      </c>
      <c r="AE414" s="3">
        <v>28</v>
      </c>
      <c r="AF414" s="3">
        <v>5</v>
      </c>
      <c r="AG414" s="3">
        <v>0</v>
      </c>
      <c r="AH414" s="3">
        <v>-8</v>
      </c>
      <c r="AI414" s="29">
        <f t="shared" si="13"/>
        <v>0.28941249999999996</v>
      </c>
      <c r="AL414" s="1">
        <v>2.35</v>
      </c>
      <c r="AM414" s="1">
        <v>0.39014320000000002</v>
      </c>
      <c r="AN414" s="5">
        <v>0.31</v>
      </c>
      <c r="AO414" s="5">
        <v>0.26882499999999998</v>
      </c>
    </row>
    <row r="415" spans="1:41">
      <c r="A415" s="1" t="s">
        <v>772</v>
      </c>
      <c r="B415" s="1">
        <v>2020</v>
      </c>
      <c r="C415" s="20">
        <v>597100</v>
      </c>
      <c r="D415" s="17">
        <v>1050000</v>
      </c>
      <c r="E415" s="1">
        <v>3.0979999999999999</v>
      </c>
      <c r="F415" s="1">
        <v>332</v>
      </c>
      <c r="G415" s="1">
        <v>0</v>
      </c>
      <c r="H415" s="1">
        <v>0.23466666</v>
      </c>
      <c r="I415" s="1">
        <v>104</v>
      </c>
      <c r="J415" s="1">
        <v>15</v>
      </c>
      <c r="K415" s="1">
        <v>74</v>
      </c>
      <c r="L415" s="1">
        <v>863</v>
      </c>
      <c r="M415" s="1">
        <v>85</v>
      </c>
      <c r="N415" s="1">
        <v>137</v>
      </c>
      <c r="O415" s="1">
        <v>34</v>
      </c>
      <c r="P415" s="1">
        <v>19</v>
      </c>
      <c r="Q415" s="1">
        <v>-8</v>
      </c>
      <c r="R415" s="29">
        <f t="shared" si="12"/>
        <v>8</v>
      </c>
      <c r="S415" s="2"/>
      <c r="T415" s="2"/>
      <c r="U415" s="2"/>
      <c r="V415" s="2"/>
      <c r="W415" s="3">
        <v>49</v>
      </c>
      <c r="X415" s="2"/>
      <c r="Y415" s="4">
        <v>0.24731183000000001</v>
      </c>
      <c r="Z415" s="3">
        <v>15</v>
      </c>
      <c r="AA415" s="3">
        <v>0</v>
      </c>
      <c r="AB415" s="3">
        <v>4</v>
      </c>
      <c r="AC415" s="3">
        <v>114</v>
      </c>
      <c r="AD415" s="3">
        <v>15</v>
      </c>
      <c r="AE415" s="3">
        <v>14</v>
      </c>
      <c r="AF415" s="3">
        <v>5</v>
      </c>
      <c r="AG415" s="3">
        <v>3</v>
      </c>
      <c r="AH415" s="3">
        <v>-7</v>
      </c>
      <c r="AI415" s="29">
        <f t="shared" si="13"/>
        <v>3.5797049999999997</v>
      </c>
      <c r="AL415" s="1">
        <v>9.6300000000000008</v>
      </c>
      <c r="AM415" s="1">
        <v>6.2818649999999998</v>
      </c>
      <c r="AN415" s="5">
        <v>3.9</v>
      </c>
      <c r="AO415" s="5">
        <v>3.2594099999999999</v>
      </c>
    </row>
    <row r="416" spans="1:41">
      <c r="A416" s="1" t="s">
        <v>561</v>
      </c>
      <c r="B416" s="1">
        <v>2018</v>
      </c>
      <c r="C416" s="20">
        <v>550000</v>
      </c>
      <c r="D416" s="17">
        <v>960000</v>
      </c>
      <c r="E416" s="1">
        <v>2.161</v>
      </c>
      <c r="F416" s="1">
        <v>228</v>
      </c>
      <c r="G416" s="1">
        <v>24</v>
      </c>
      <c r="H416" s="1">
        <v>0.22564935999999999</v>
      </c>
      <c r="I416" s="1">
        <v>76</v>
      </c>
      <c r="J416" s="1">
        <v>6</v>
      </c>
      <c r="K416" s="1">
        <v>73</v>
      </c>
      <c r="L416" s="1">
        <v>712</v>
      </c>
      <c r="M416" s="1">
        <v>80</v>
      </c>
      <c r="N416" s="1">
        <v>141</v>
      </c>
      <c r="O416" s="1">
        <v>27</v>
      </c>
      <c r="P416" s="1">
        <v>6</v>
      </c>
      <c r="Q416" s="1">
        <v>18</v>
      </c>
      <c r="R416" s="29">
        <f t="shared" si="12"/>
        <v>3</v>
      </c>
      <c r="S416" s="2" t="s">
        <v>333</v>
      </c>
      <c r="T416" s="1" t="s">
        <v>494</v>
      </c>
      <c r="U416" s="2"/>
      <c r="V416" s="2"/>
      <c r="W416" s="3">
        <v>74</v>
      </c>
      <c r="X416" s="1">
        <v>0</v>
      </c>
      <c r="Y416" s="4">
        <v>0.17032968000000001</v>
      </c>
      <c r="Z416" s="3">
        <v>19</v>
      </c>
      <c r="AA416" s="3">
        <v>3</v>
      </c>
      <c r="AB416" s="3">
        <v>27</v>
      </c>
      <c r="AC416" s="3">
        <v>216</v>
      </c>
      <c r="AD416" s="3">
        <v>26</v>
      </c>
      <c r="AE416" s="3">
        <v>33</v>
      </c>
      <c r="AF416" s="3">
        <v>4</v>
      </c>
      <c r="AG416" s="3">
        <v>2</v>
      </c>
      <c r="AH416" s="3">
        <v>14</v>
      </c>
      <c r="AI416" s="29">
        <f t="shared" si="13"/>
        <v>0.31273600000000001</v>
      </c>
      <c r="AL416" s="1">
        <v>2.92</v>
      </c>
      <c r="AM416" s="1">
        <v>3.0587105999999999</v>
      </c>
      <c r="AN416" s="5">
        <v>0.35</v>
      </c>
      <c r="AO416" s="5">
        <v>0.27547199999999999</v>
      </c>
    </row>
    <row r="417" spans="1:41">
      <c r="A417" s="1" t="s">
        <v>346</v>
      </c>
      <c r="B417" s="1">
        <v>2016</v>
      </c>
      <c r="C417" s="20">
        <v>542604</v>
      </c>
      <c r="D417" s="17">
        <v>1875000</v>
      </c>
      <c r="E417" s="1">
        <v>3.044</v>
      </c>
      <c r="F417" s="1">
        <v>281</v>
      </c>
      <c r="G417" s="1">
        <v>162</v>
      </c>
      <c r="H417" s="1">
        <v>0.24537987999999999</v>
      </c>
      <c r="I417" s="1">
        <v>110</v>
      </c>
      <c r="J417" s="1">
        <v>30</v>
      </c>
      <c r="K417" s="1">
        <v>102</v>
      </c>
      <c r="L417" s="1">
        <v>1077</v>
      </c>
      <c r="M417" s="1">
        <v>86</v>
      </c>
      <c r="N417" s="1">
        <v>184</v>
      </c>
      <c r="O417" s="1">
        <v>46</v>
      </c>
      <c r="P417" s="1">
        <v>1</v>
      </c>
      <c r="Q417" s="1">
        <v>-10</v>
      </c>
      <c r="R417" s="29">
        <f t="shared" si="12"/>
        <v>2.8</v>
      </c>
      <c r="S417" s="2"/>
      <c r="T417" s="2"/>
      <c r="U417" s="1" t="s">
        <v>58</v>
      </c>
      <c r="V417" s="2"/>
      <c r="W417" s="3">
        <v>75</v>
      </c>
      <c r="X417" s="1">
        <v>56</v>
      </c>
      <c r="Y417" s="4">
        <v>0.24701196</v>
      </c>
      <c r="Z417" s="3">
        <v>27</v>
      </c>
      <c r="AA417" s="3">
        <v>4</v>
      </c>
      <c r="AB417" s="3">
        <v>15</v>
      </c>
      <c r="AC417" s="3">
        <v>276</v>
      </c>
      <c r="AD417" s="3">
        <v>19</v>
      </c>
      <c r="AE417" s="3">
        <v>50</v>
      </c>
      <c r="AF417" s="3">
        <v>7</v>
      </c>
      <c r="AG417" s="3">
        <v>0</v>
      </c>
      <c r="AH417" s="3">
        <v>-3</v>
      </c>
      <c r="AI417" s="29">
        <f t="shared" si="13"/>
        <v>0.17261149999999997</v>
      </c>
      <c r="AL417" s="1">
        <v>2.6399998999999998</v>
      </c>
      <c r="AM417" s="1">
        <v>2.9468749999999999</v>
      </c>
      <c r="AN417" s="5">
        <v>0.03</v>
      </c>
      <c r="AO417" s="5">
        <v>0.31522299999999998</v>
      </c>
    </row>
    <row r="418" spans="1:41">
      <c r="A418" s="1" t="s">
        <v>180</v>
      </c>
      <c r="B418" s="1">
        <v>2012</v>
      </c>
      <c r="C418" s="20">
        <v>525000</v>
      </c>
      <c r="D418" s="17">
        <v>800000</v>
      </c>
      <c r="E418" s="1">
        <v>3.0720000000000001</v>
      </c>
      <c r="F418" s="1">
        <v>375</v>
      </c>
      <c r="G418" s="1">
        <v>28</v>
      </c>
      <c r="H418" s="1">
        <v>0.26357615000000001</v>
      </c>
      <c r="I418" s="1">
        <v>99</v>
      </c>
      <c r="J418" s="1">
        <v>19</v>
      </c>
      <c r="K418" s="1">
        <v>110</v>
      </c>
      <c r="L418" s="1">
        <v>839</v>
      </c>
      <c r="M418" s="1">
        <v>66</v>
      </c>
      <c r="N418" s="1">
        <v>193</v>
      </c>
      <c r="O418" s="1">
        <v>42</v>
      </c>
      <c r="P418" s="1">
        <v>3</v>
      </c>
      <c r="Q418" s="1">
        <v>19</v>
      </c>
      <c r="R418" s="29">
        <f t="shared" si="12"/>
        <v>3.7</v>
      </c>
      <c r="S418" s="2"/>
      <c r="T418" s="2"/>
      <c r="U418" s="2"/>
      <c r="V418" s="1" t="s">
        <v>137</v>
      </c>
      <c r="W418" s="3">
        <v>94</v>
      </c>
      <c r="X418" s="1">
        <v>28</v>
      </c>
      <c r="Y418" s="4">
        <v>0.25657894999999997</v>
      </c>
      <c r="Z418" s="3">
        <v>19</v>
      </c>
      <c r="AA418" s="3">
        <v>4</v>
      </c>
      <c r="AB418" s="3">
        <v>30</v>
      </c>
      <c r="AC418" s="3">
        <v>174</v>
      </c>
      <c r="AD418" s="3">
        <v>13</v>
      </c>
      <c r="AE418" s="3">
        <v>42</v>
      </c>
      <c r="AF418" s="3">
        <v>12</v>
      </c>
      <c r="AG418" s="3">
        <v>0</v>
      </c>
      <c r="AH418" s="3">
        <v>5</v>
      </c>
      <c r="AI418" s="29">
        <f t="shared" si="13"/>
        <v>1.5361500000000001</v>
      </c>
      <c r="AL418" s="1">
        <v>3.81</v>
      </c>
      <c r="AM418" s="1">
        <v>3.6454181999999999</v>
      </c>
      <c r="AN418" s="5">
        <v>1.53</v>
      </c>
      <c r="AO418" s="5">
        <v>1.5423</v>
      </c>
    </row>
    <row r="419" spans="1:41">
      <c r="A419" s="1" t="s">
        <v>727</v>
      </c>
      <c r="B419" s="1">
        <v>2018</v>
      </c>
      <c r="C419" s="20">
        <v>555000</v>
      </c>
      <c r="D419" s="17">
        <v>1165000</v>
      </c>
      <c r="E419" s="1">
        <v>2.169</v>
      </c>
      <c r="F419" s="1">
        <v>309</v>
      </c>
      <c r="G419" s="1">
        <v>103</v>
      </c>
      <c r="H419" s="1">
        <v>0.24203069999999999</v>
      </c>
      <c r="I419" s="1">
        <v>117</v>
      </c>
      <c r="J419" s="1">
        <v>8</v>
      </c>
      <c r="K419" s="1">
        <v>42</v>
      </c>
      <c r="L419" s="1">
        <v>953</v>
      </c>
      <c r="M419" s="1">
        <v>92</v>
      </c>
      <c r="N419" s="1">
        <v>225</v>
      </c>
      <c r="O419" s="1">
        <v>29</v>
      </c>
      <c r="P419" s="1">
        <v>60</v>
      </c>
      <c r="Q419" s="1">
        <v>15</v>
      </c>
      <c r="R419" s="29">
        <f t="shared" si="12"/>
        <v>3.1</v>
      </c>
      <c r="S419" s="2"/>
      <c r="T419" s="2"/>
      <c r="U419" s="2"/>
      <c r="V419" s="2"/>
      <c r="W419" s="3">
        <v>117</v>
      </c>
      <c r="X419" s="1">
        <v>0</v>
      </c>
      <c r="Y419" s="4">
        <v>0.25936599999999999</v>
      </c>
      <c r="Z419" s="3">
        <v>45</v>
      </c>
      <c r="AA419" s="3">
        <v>4</v>
      </c>
      <c r="AB419" s="3">
        <v>17</v>
      </c>
      <c r="AC419" s="3">
        <v>387</v>
      </c>
      <c r="AD419" s="3">
        <v>37</v>
      </c>
      <c r="AE419" s="3">
        <v>73</v>
      </c>
      <c r="AF419" s="3">
        <v>12</v>
      </c>
      <c r="AG419" s="3">
        <v>24</v>
      </c>
      <c r="AH419" s="3">
        <v>3</v>
      </c>
      <c r="AI419" s="29">
        <f t="shared" si="13"/>
        <v>1.4036900000000001</v>
      </c>
      <c r="AL419" s="1">
        <v>2.46</v>
      </c>
      <c r="AM419" s="1">
        <v>3.8139110000000001</v>
      </c>
      <c r="AN419" s="5">
        <v>1.32</v>
      </c>
      <c r="AO419" s="5">
        <v>1.4873799999999999</v>
      </c>
    </row>
    <row r="420" spans="1:41">
      <c r="A420" s="1" t="s">
        <v>594</v>
      </c>
      <c r="B420" s="1">
        <v>2018</v>
      </c>
      <c r="C420" s="20">
        <v>567400</v>
      </c>
      <c r="D420" s="17">
        <v>4675000</v>
      </c>
      <c r="E420" s="1">
        <v>3.0880000000000001</v>
      </c>
      <c r="F420" s="1">
        <v>506</v>
      </c>
      <c r="G420" s="1">
        <v>0</v>
      </c>
      <c r="H420" s="1">
        <v>0.25487944000000001</v>
      </c>
      <c r="I420" s="1">
        <v>251</v>
      </c>
      <c r="J420" s="1">
        <v>92</v>
      </c>
      <c r="K420" s="1">
        <v>294</v>
      </c>
      <c r="L420" s="1">
        <v>1971</v>
      </c>
      <c r="M420" s="1">
        <v>199</v>
      </c>
      <c r="N420" s="1">
        <v>436</v>
      </c>
      <c r="O420" s="1">
        <v>101</v>
      </c>
      <c r="P420" s="1">
        <v>20</v>
      </c>
      <c r="Q420" s="1">
        <v>14</v>
      </c>
      <c r="R420" s="29">
        <f t="shared" si="12"/>
        <v>0.8</v>
      </c>
      <c r="S420" s="2" t="s">
        <v>595</v>
      </c>
      <c r="T420" s="1" t="s">
        <v>278</v>
      </c>
      <c r="U420" s="1" t="s">
        <v>596</v>
      </c>
      <c r="V420" s="2"/>
      <c r="W420" s="3">
        <v>152</v>
      </c>
      <c r="X420" s="1">
        <v>0</v>
      </c>
      <c r="Y420" s="4">
        <v>0.24096386</v>
      </c>
      <c r="Z420" s="3">
        <v>73</v>
      </c>
      <c r="AA420" s="3">
        <v>32</v>
      </c>
      <c r="AB420" s="3">
        <v>86</v>
      </c>
      <c r="AC420" s="3">
        <v>587</v>
      </c>
      <c r="AD420" s="3">
        <v>78</v>
      </c>
      <c r="AE420" s="3">
        <v>108</v>
      </c>
      <c r="AF420" s="3">
        <v>23</v>
      </c>
      <c r="AG420" s="3">
        <v>5</v>
      </c>
      <c r="AH420" s="3">
        <v>9</v>
      </c>
      <c r="AI420" s="29">
        <f t="shared" si="13"/>
        <v>-5.5994999999999989E-2</v>
      </c>
      <c r="AL420" s="1">
        <v>0.45999997999999997</v>
      </c>
      <c r="AM420" s="1">
        <v>1.2324109000000001</v>
      </c>
      <c r="AN420" s="5">
        <v>-0.37</v>
      </c>
      <c r="AO420" s="5">
        <v>0.25801000000000002</v>
      </c>
    </row>
    <row r="421" spans="1:41">
      <c r="A421" s="1" t="s">
        <v>92</v>
      </c>
      <c r="B421" s="1">
        <v>2013</v>
      </c>
      <c r="C421" s="20">
        <v>505000</v>
      </c>
      <c r="D421" s="17">
        <v>1200000</v>
      </c>
      <c r="E421" s="1">
        <v>3.0910000000000002</v>
      </c>
      <c r="F421" s="1">
        <v>403</v>
      </c>
      <c r="G421" s="1">
        <v>98</v>
      </c>
      <c r="H421" s="1">
        <v>0.24101306</v>
      </c>
      <c r="I421" s="1">
        <v>153</v>
      </c>
      <c r="J421" s="1">
        <v>37</v>
      </c>
      <c r="K421" s="1">
        <v>146</v>
      </c>
      <c r="L421" s="1">
        <v>1347</v>
      </c>
      <c r="M421" s="1">
        <v>107</v>
      </c>
      <c r="N421" s="1">
        <v>359</v>
      </c>
      <c r="O421" s="1">
        <v>73</v>
      </c>
      <c r="P421" s="1">
        <v>20</v>
      </c>
      <c r="Q421" s="1">
        <v>6</v>
      </c>
      <c r="R421" s="29">
        <f t="shared" si="12"/>
        <v>4.4000000000000004</v>
      </c>
      <c r="S421" s="2"/>
      <c r="T421" s="2"/>
      <c r="U421" s="2"/>
      <c r="V421" s="2"/>
      <c r="W421" s="3">
        <v>111</v>
      </c>
      <c r="X421" s="1">
        <v>35</v>
      </c>
      <c r="Y421" s="4">
        <v>0.21455938999999999</v>
      </c>
      <c r="Z421" s="3">
        <v>28</v>
      </c>
      <c r="AA421" s="3">
        <v>5</v>
      </c>
      <c r="AB421" s="3">
        <v>25</v>
      </c>
      <c r="AC421" s="3">
        <v>285</v>
      </c>
      <c r="AD421" s="3">
        <v>24</v>
      </c>
      <c r="AE421" s="3">
        <v>75</v>
      </c>
      <c r="AF421" s="3">
        <v>12</v>
      </c>
      <c r="AG421" s="3">
        <v>2</v>
      </c>
      <c r="AH421" s="3">
        <v>-1</v>
      </c>
      <c r="AI421" s="29">
        <f t="shared" si="13"/>
        <v>1.6983299999999999</v>
      </c>
      <c r="AL421" s="1">
        <v>4.26</v>
      </c>
      <c r="AM421" s="1">
        <v>4.4635860000000003</v>
      </c>
      <c r="AN421" s="5">
        <v>1.86</v>
      </c>
      <c r="AO421" s="5">
        <v>1.5366599999999999</v>
      </c>
    </row>
    <row r="422" spans="1:41">
      <c r="A422" s="1" t="s">
        <v>813</v>
      </c>
      <c r="B422" s="1">
        <v>2018</v>
      </c>
      <c r="C422" s="20">
        <v>577200</v>
      </c>
      <c r="D422" s="17">
        <v>3725000</v>
      </c>
      <c r="E422" s="1">
        <v>2.1349999999999998</v>
      </c>
      <c r="F422" s="1">
        <v>360</v>
      </c>
      <c r="G422" s="1">
        <v>72</v>
      </c>
      <c r="H422" s="1">
        <v>0.28882644000000002</v>
      </c>
      <c r="I422" s="1">
        <v>236</v>
      </c>
      <c r="J422" s="1">
        <v>44</v>
      </c>
      <c r="K422" s="1">
        <v>159</v>
      </c>
      <c r="L422" s="1">
        <v>1555</v>
      </c>
      <c r="M422" s="1">
        <v>117</v>
      </c>
      <c r="N422" s="1">
        <v>283</v>
      </c>
      <c r="O422" s="1">
        <v>66</v>
      </c>
      <c r="P422" s="1">
        <v>124</v>
      </c>
      <c r="Q422" s="1">
        <v>5</v>
      </c>
      <c r="R422" s="29">
        <f t="shared" si="12"/>
        <v>2.7</v>
      </c>
      <c r="S422" s="2" t="s">
        <v>814</v>
      </c>
      <c r="T422" s="2"/>
      <c r="U422" s="1" t="s">
        <v>559</v>
      </c>
      <c r="V422" s="2"/>
      <c r="W422" s="3">
        <v>162</v>
      </c>
      <c r="X422" s="1">
        <v>0</v>
      </c>
      <c r="Y422" s="4">
        <v>0.27108433999999998</v>
      </c>
      <c r="Z422" s="3">
        <v>103</v>
      </c>
      <c r="AA422" s="3">
        <v>19</v>
      </c>
      <c r="AB422" s="3">
        <v>73</v>
      </c>
      <c r="AC422" s="3">
        <v>740</v>
      </c>
      <c r="AD422" s="3">
        <v>69</v>
      </c>
      <c r="AE422" s="3">
        <v>132</v>
      </c>
      <c r="AF422" s="3">
        <v>27</v>
      </c>
      <c r="AG422" s="3">
        <v>43</v>
      </c>
      <c r="AH422" s="3">
        <v>2</v>
      </c>
      <c r="AI422" s="29">
        <f t="shared" si="13"/>
        <v>1.0522200000000002</v>
      </c>
      <c r="AL422" s="1">
        <v>3</v>
      </c>
      <c r="AM422" s="1">
        <v>2.4358270000000002</v>
      </c>
      <c r="AN422" s="5">
        <v>1.06</v>
      </c>
      <c r="AO422" s="5">
        <v>1.04444</v>
      </c>
    </row>
    <row r="423" spans="1:41">
      <c r="A423" s="16" t="s">
        <v>118</v>
      </c>
      <c r="B423" s="1">
        <v>2013</v>
      </c>
      <c r="C423" s="20">
        <v>500000</v>
      </c>
      <c r="E423" s="1">
        <v>3.0449999999999999</v>
      </c>
      <c r="F423" s="1">
        <v>265</v>
      </c>
      <c r="G423" s="1">
        <v>229</v>
      </c>
      <c r="H423" s="1">
        <v>0.23960881000000001</v>
      </c>
      <c r="I423" s="1">
        <v>94</v>
      </c>
      <c r="J423" s="1">
        <v>4</v>
      </c>
      <c r="K423" s="1">
        <v>68</v>
      </c>
      <c r="L423" s="1">
        <v>894</v>
      </c>
      <c r="M423" s="1">
        <v>60</v>
      </c>
      <c r="N423" s="1">
        <v>160</v>
      </c>
      <c r="O423" s="1">
        <v>41</v>
      </c>
      <c r="P423" s="1">
        <v>35</v>
      </c>
      <c r="Q423" s="1">
        <v>8</v>
      </c>
      <c r="R423" s="29">
        <f t="shared" si="12"/>
        <v>5.2</v>
      </c>
      <c r="S423" s="2"/>
      <c r="T423" s="2"/>
      <c r="U423" s="2"/>
      <c r="V423" s="2"/>
      <c r="W423" s="3">
        <v>60</v>
      </c>
      <c r="X423" s="1">
        <v>51</v>
      </c>
      <c r="Y423" s="4">
        <v>0.21818182</v>
      </c>
      <c r="Z423" s="3">
        <v>18</v>
      </c>
      <c r="AA423" s="3">
        <v>1</v>
      </c>
      <c r="AB423" s="3">
        <v>13</v>
      </c>
      <c r="AC423" s="3">
        <v>181</v>
      </c>
      <c r="AD423" s="3">
        <v>16</v>
      </c>
      <c r="AE423" s="3">
        <v>39</v>
      </c>
      <c r="AF423" s="3">
        <v>7</v>
      </c>
      <c r="AG423" s="3">
        <v>6</v>
      </c>
      <c r="AH423" s="3">
        <v>1</v>
      </c>
      <c r="AI423" s="29">
        <f t="shared" si="13"/>
        <v>1.254915</v>
      </c>
      <c r="AL423" s="1">
        <v>4.6800002999999997</v>
      </c>
      <c r="AM423" s="1">
        <v>5.7652710000000003</v>
      </c>
      <c r="AN423" s="5">
        <v>1.1200000000000001</v>
      </c>
      <c r="AO423" s="5">
        <v>1.3898299999999999</v>
      </c>
    </row>
    <row r="424" spans="1:41">
      <c r="A424" s="1" t="s">
        <v>334</v>
      </c>
      <c r="B424" s="1">
        <v>2013</v>
      </c>
      <c r="C424" s="20">
        <v>520000</v>
      </c>
      <c r="D424" s="17">
        <v>2350000</v>
      </c>
      <c r="E424" s="1">
        <v>2.1619999999999999</v>
      </c>
      <c r="F424" s="1">
        <v>351</v>
      </c>
      <c r="G424" s="1">
        <v>47</v>
      </c>
      <c r="H424" s="1">
        <v>0.23980424</v>
      </c>
      <c r="I424" s="1">
        <v>154</v>
      </c>
      <c r="J424" s="1">
        <v>48</v>
      </c>
      <c r="K424" s="1">
        <v>144</v>
      </c>
      <c r="L424" s="1">
        <v>1351</v>
      </c>
      <c r="M424" s="1">
        <v>96</v>
      </c>
      <c r="N424" s="1">
        <v>289</v>
      </c>
      <c r="O424" s="1">
        <v>60</v>
      </c>
      <c r="P424" s="1">
        <v>6</v>
      </c>
      <c r="Q424" s="1">
        <v>-36</v>
      </c>
      <c r="R424" s="29">
        <f t="shared" si="12"/>
        <v>6.7</v>
      </c>
      <c r="S424" s="2" t="s">
        <v>278</v>
      </c>
      <c r="T424" s="2"/>
      <c r="U424" s="2"/>
      <c r="V424" s="2"/>
      <c r="W424" s="3">
        <v>129</v>
      </c>
      <c r="X424" s="1">
        <v>24</v>
      </c>
      <c r="Y424" s="4">
        <v>0.25366875999999999</v>
      </c>
      <c r="Z424" s="3">
        <v>44</v>
      </c>
      <c r="AA424" s="3">
        <v>14</v>
      </c>
      <c r="AB424" s="3">
        <v>52</v>
      </c>
      <c r="AC424" s="3">
        <v>522</v>
      </c>
      <c r="AD424" s="3">
        <v>34</v>
      </c>
      <c r="AE424" s="3">
        <v>112</v>
      </c>
      <c r="AF424" s="3">
        <v>22</v>
      </c>
      <c r="AG424" s="3">
        <v>2</v>
      </c>
      <c r="AH424" s="3">
        <v>-7</v>
      </c>
      <c r="AI424" s="29">
        <f t="shared" si="13"/>
        <v>1.2181655</v>
      </c>
      <c r="AL424" s="1">
        <v>7.7</v>
      </c>
      <c r="AM424" s="1">
        <v>5.6585159999999997</v>
      </c>
      <c r="AN424" s="5">
        <v>1.44</v>
      </c>
      <c r="AO424" s="5">
        <v>0.99633099999999997</v>
      </c>
    </row>
    <row r="425" spans="1:41">
      <c r="A425" s="1" t="s">
        <v>638</v>
      </c>
      <c r="B425" s="1">
        <v>2018</v>
      </c>
      <c r="C425" s="20">
        <v>630000</v>
      </c>
      <c r="D425" s="17">
        <v>5000000</v>
      </c>
      <c r="E425" s="1">
        <v>3</v>
      </c>
      <c r="F425" s="1">
        <v>399</v>
      </c>
      <c r="G425" s="1">
        <v>77</v>
      </c>
      <c r="H425" s="1">
        <v>0.26816022</v>
      </c>
      <c r="I425" s="1">
        <v>223</v>
      </c>
      <c r="J425" s="1">
        <v>88</v>
      </c>
      <c r="K425" s="1">
        <v>262</v>
      </c>
      <c r="L425" s="1">
        <v>1626</v>
      </c>
      <c r="M425" s="1">
        <v>131</v>
      </c>
      <c r="N425" s="1">
        <v>489</v>
      </c>
      <c r="O425" s="1">
        <v>95</v>
      </c>
      <c r="P425" s="1">
        <v>42</v>
      </c>
      <c r="Q425" s="1">
        <v>26</v>
      </c>
      <c r="R425" s="29">
        <f t="shared" si="12"/>
        <v>0.7</v>
      </c>
      <c r="S425" s="2" t="s">
        <v>639</v>
      </c>
      <c r="T425" s="1" t="s">
        <v>640</v>
      </c>
      <c r="U425" s="1" t="s">
        <v>641</v>
      </c>
      <c r="V425" s="2"/>
      <c r="W425" s="3">
        <v>157</v>
      </c>
      <c r="X425" s="1">
        <v>0</v>
      </c>
      <c r="Y425" s="4">
        <v>0.2909699</v>
      </c>
      <c r="Z425" s="3">
        <v>88</v>
      </c>
      <c r="AA425" s="3">
        <v>37</v>
      </c>
      <c r="AB425" s="3">
        <v>108</v>
      </c>
      <c r="AC425" s="3">
        <v>656</v>
      </c>
      <c r="AD425" s="3">
        <v>47</v>
      </c>
      <c r="AE425" s="3">
        <v>168</v>
      </c>
      <c r="AF425" s="3">
        <v>42</v>
      </c>
      <c r="AG425" s="3">
        <v>27</v>
      </c>
      <c r="AH425" s="3">
        <v>1</v>
      </c>
      <c r="AI425" s="29">
        <f t="shared" si="13"/>
        <v>-3.6670811499999997E-2</v>
      </c>
      <c r="AL425" s="1">
        <v>0.39999994999999999</v>
      </c>
      <c r="AM425" s="1">
        <v>1.0740596</v>
      </c>
      <c r="AN425" s="5">
        <v>-6.0000009999999999E-2</v>
      </c>
      <c r="AO425" s="5">
        <v>-1.3341613E-2</v>
      </c>
    </row>
    <row r="426" spans="1:41">
      <c r="A426" s="1" t="s">
        <v>779</v>
      </c>
      <c r="B426" s="1">
        <v>2019</v>
      </c>
      <c r="C426" s="20">
        <v>575500</v>
      </c>
      <c r="D426" s="17">
        <v>4750000</v>
      </c>
      <c r="E426" s="1">
        <v>3.0150000000000001</v>
      </c>
      <c r="F426" s="1">
        <v>462</v>
      </c>
      <c r="G426" s="1">
        <v>0</v>
      </c>
      <c r="H426" s="1">
        <v>0.27570359999999999</v>
      </c>
      <c r="I426" s="1">
        <v>243</v>
      </c>
      <c r="J426" s="1">
        <v>86</v>
      </c>
      <c r="K426" s="1">
        <v>238</v>
      </c>
      <c r="L426" s="1">
        <v>1916</v>
      </c>
      <c r="M426" s="1">
        <v>140</v>
      </c>
      <c r="N426" s="1">
        <v>439</v>
      </c>
      <c r="O426" s="1">
        <v>88</v>
      </c>
      <c r="P426" s="1">
        <v>2</v>
      </c>
      <c r="Q426" s="1">
        <v>-20</v>
      </c>
      <c r="R426" s="29">
        <f t="shared" si="12"/>
        <v>11.9</v>
      </c>
      <c r="S426" s="2"/>
      <c r="T426" s="2"/>
      <c r="U426" s="1" t="s">
        <v>45</v>
      </c>
      <c r="V426" s="2"/>
      <c r="W426" s="3">
        <v>154</v>
      </c>
      <c r="X426" s="1">
        <v>0</v>
      </c>
      <c r="Y426" s="4">
        <v>0.29069766000000002</v>
      </c>
      <c r="Z426" s="3">
        <v>106</v>
      </c>
      <c r="AA426" s="3">
        <v>35</v>
      </c>
      <c r="AB426" s="3">
        <v>97</v>
      </c>
      <c r="AC426" s="3">
        <v>679</v>
      </c>
      <c r="AD426" s="3">
        <v>63</v>
      </c>
      <c r="AE426" s="3">
        <v>143</v>
      </c>
      <c r="AF426" s="3">
        <v>38</v>
      </c>
      <c r="AG426" s="3">
        <v>1</v>
      </c>
      <c r="AH426" s="3">
        <v>-8</v>
      </c>
      <c r="AI426" s="29">
        <f t="shared" si="13"/>
        <v>1.0660205</v>
      </c>
      <c r="AL426" s="1">
        <v>13.58</v>
      </c>
      <c r="AM426" s="1">
        <v>10.243907999999999</v>
      </c>
      <c r="AN426" s="5">
        <v>1.35</v>
      </c>
      <c r="AO426" s="5">
        <v>0.78204099999999999</v>
      </c>
    </row>
    <row r="427" spans="1:41">
      <c r="A427" s="16" t="s">
        <v>492</v>
      </c>
      <c r="B427" s="1">
        <v>2017</v>
      </c>
      <c r="C427" s="20">
        <v>575000</v>
      </c>
      <c r="D427" s="17">
        <v>4562500</v>
      </c>
      <c r="E427" s="1">
        <v>3.0750000000000002</v>
      </c>
      <c r="F427" s="1">
        <v>338</v>
      </c>
      <c r="G427" s="1">
        <v>0</v>
      </c>
      <c r="H427" s="1">
        <v>0.25695109999999999</v>
      </c>
      <c r="I427" s="1">
        <v>86</v>
      </c>
      <c r="J427" s="1">
        <v>18</v>
      </c>
      <c r="K427" s="1">
        <v>114</v>
      </c>
      <c r="L427" s="1">
        <v>1177</v>
      </c>
      <c r="M427" s="1">
        <v>107</v>
      </c>
      <c r="N427" s="1">
        <v>195</v>
      </c>
      <c r="O427" s="1">
        <v>56</v>
      </c>
      <c r="P427" s="1">
        <v>5</v>
      </c>
      <c r="Q427" s="1">
        <v>12</v>
      </c>
      <c r="R427" s="29">
        <f t="shared" si="12"/>
        <v>-0.5</v>
      </c>
      <c r="S427" s="2" t="s">
        <v>493</v>
      </c>
      <c r="T427" s="1" t="s">
        <v>494</v>
      </c>
      <c r="U427" s="2"/>
      <c r="V427" s="2"/>
      <c r="W427" s="3">
        <v>121</v>
      </c>
      <c r="X427" s="1">
        <v>0</v>
      </c>
      <c r="Y427" s="4">
        <v>0.27027025999999998</v>
      </c>
      <c r="Z427" s="3">
        <v>26</v>
      </c>
      <c r="AA427" s="3">
        <v>7</v>
      </c>
      <c r="AB427" s="3">
        <v>44</v>
      </c>
      <c r="AC427" s="3">
        <v>423</v>
      </c>
      <c r="AD427" s="3">
        <v>42</v>
      </c>
      <c r="AE427" s="3">
        <v>68</v>
      </c>
      <c r="AF427" s="3">
        <v>24</v>
      </c>
      <c r="AG427" s="3">
        <v>4</v>
      </c>
      <c r="AH427" s="3">
        <v>14</v>
      </c>
      <c r="AI427" s="29">
        <f t="shared" si="13"/>
        <v>0.76756350000000007</v>
      </c>
      <c r="AL427" s="1">
        <v>-0.71</v>
      </c>
      <c r="AM427" s="1">
        <v>-0.28917399999999999</v>
      </c>
      <c r="AN427" s="5">
        <v>0.8</v>
      </c>
      <c r="AO427" s="5">
        <v>0.73512699999999997</v>
      </c>
    </row>
    <row r="428" spans="1:41">
      <c r="A428" s="16" t="s">
        <v>587</v>
      </c>
      <c r="B428" s="1">
        <v>2019</v>
      </c>
      <c r="C428" s="20">
        <v>568600</v>
      </c>
      <c r="E428" s="1">
        <v>2.1509999999999998</v>
      </c>
      <c r="F428" s="1">
        <v>209</v>
      </c>
      <c r="G428" s="1">
        <v>107</v>
      </c>
      <c r="H428" s="1">
        <v>0.21880997999999999</v>
      </c>
      <c r="I428" s="1">
        <v>75</v>
      </c>
      <c r="J428" s="1">
        <v>33</v>
      </c>
      <c r="K428" s="1">
        <v>91</v>
      </c>
      <c r="L428" s="1">
        <v>583</v>
      </c>
      <c r="M428" s="1">
        <v>54</v>
      </c>
      <c r="N428" s="1">
        <v>215</v>
      </c>
      <c r="O428" s="1">
        <v>20</v>
      </c>
      <c r="P428" s="1">
        <v>4</v>
      </c>
      <c r="Q428" s="1">
        <v>-3</v>
      </c>
      <c r="R428" s="29">
        <f t="shared" si="12"/>
        <v>2</v>
      </c>
      <c r="S428" s="2"/>
      <c r="T428" s="2"/>
      <c r="U428" s="2"/>
      <c r="V428" s="2"/>
      <c r="W428" s="3">
        <v>89</v>
      </c>
      <c r="X428" s="1">
        <v>0</v>
      </c>
      <c r="Y428" s="4">
        <v>0.18831168000000001</v>
      </c>
      <c r="Z428" s="3">
        <v>30</v>
      </c>
      <c r="AA428" s="3">
        <v>9</v>
      </c>
      <c r="AB428" s="3">
        <v>24</v>
      </c>
      <c r="AC428" s="3">
        <v>179</v>
      </c>
      <c r="AD428" s="3">
        <v>24</v>
      </c>
      <c r="AE428" s="3">
        <v>67</v>
      </c>
      <c r="AF428" s="3">
        <v>5</v>
      </c>
      <c r="AG428" s="3">
        <v>2</v>
      </c>
      <c r="AH428" s="3">
        <v>1</v>
      </c>
      <c r="AI428" s="29">
        <f t="shared" si="13"/>
        <v>0.51662249999999998</v>
      </c>
      <c r="AL428" s="1">
        <v>2.1</v>
      </c>
      <c r="AM428" s="1">
        <v>1.9129536</v>
      </c>
      <c r="AN428" s="5">
        <v>0.67</v>
      </c>
      <c r="AO428" s="5">
        <v>0.36324499999999998</v>
      </c>
    </row>
    <row r="429" spans="1:41">
      <c r="A429" s="1" t="s">
        <v>224</v>
      </c>
      <c r="B429" s="1">
        <v>2012</v>
      </c>
      <c r="C429" s="20">
        <v>481000</v>
      </c>
      <c r="D429" s="17">
        <v>2275000</v>
      </c>
      <c r="E429" s="1">
        <v>2.1389999999999998</v>
      </c>
      <c r="F429" s="1">
        <v>357</v>
      </c>
      <c r="G429" s="1">
        <v>14</v>
      </c>
      <c r="H429" s="1">
        <v>0.24675325000000001</v>
      </c>
      <c r="I429" s="1">
        <v>140</v>
      </c>
      <c r="J429" s="1">
        <v>44</v>
      </c>
      <c r="K429" s="1">
        <v>150</v>
      </c>
      <c r="L429" s="1">
        <v>1089</v>
      </c>
      <c r="M429" s="1">
        <v>67</v>
      </c>
      <c r="N429" s="1">
        <v>280</v>
      </c>
      <c r="O429" s="1">
        <v>53</v>
      </c>
      <c r="P429" s="1">
        <v>13</v>
      </c>
      <c r="Q429" s="1">
        <v>6</v>
      </c>
      <c r="R429" s="29">
        <f t="shared" si="12"/>
        <v>0.9</v>
      </c>
      <c r="S429" s="2"/>
      <c r="T429" s="2"/>
      <c r="U429" s="2"/>
      <c r="V429" s="2"/>
      <c r="W429" s="3">
        <v>136</v>
      </c>
      <c r="X429" s="1">
        <v>0</v>
      </c>
      <c r="Y429" s="4">
        <v>0.29047620000000002</v>
      </c>
      <c r="Z429" s="3">
        <v>62</v>
      </c>
      <c r="AA429" s="3">
        <v>18</v>
      </c>
      <c r="AB429" s="3">
        <v>72</v>
      </c>
      <c r="AC429" s="3">
        <v>452</v>
      </c>
      <c r="AD429" s="3">
        <v>21</v>
      </c>
      <c r="AE429" s="3">
        <v>117</v>
      </c>
      <c r="AF429" s="3">
        <v>27</v>
      </c>
      <c r="AG429" s="3">
        <v>7</v>
      </c>
      <c r="AH429" s="3">
        <v>3</v>
      </c>
      <c r="AI429" s="29">
        <f t="shared" si="13"/>
        <v>0.58797300000000008</v>
      </c>
      <c r="AL429" s="1">
        <v>1.25</v>
      </c>
      <c r="AM429" s="1">
        <v>0.59953970000000001</v>
      </c>
      <c r="AN429" s="5">
        <v>0.92</v>
      </c>
      <c r="AO429" s="5">
        <v>0.25594600000000001</v>
      </c>
    </row>
    <row r="430" spans="1:41">
      <c r="A430" s="1" t="s">
        <v>397</v>
      </c>
      <c r="B430" s="1">
        <v>2013</v>
      </c>
      <c r="C430" s="20">
        <v>510000</v>
      </c>
      <c r="D430" s="17">
        <v>950000</v>
      </c>
      <c r="E430" s="1">
        <v>2.1480000000000001</v>
      </c>
      <c r="F430" s="1">
        <v>192</v>
      </c>
      <c r="G430" s="1">
        <v>28</v>
      </c>
      <c r="H430" s="1">
        <v>0.20037807999999999</v>
      </c>
      <c r="I430" s="1">
        <v>61</v>
      </c>
      <c r="J430" s="1">
        <v>22</v>
      </c>
      <c r="K430" s="1">
        <v>53</v>
      </c>
      <c r="L430" s="1">
        <v>592</v>
      </c>
      <c r="M430" s="1">
        <v>47</v>
      </c>
      <c r="N430" s="1">
        <v>201</v>
      </c>
      <c r="O430" s="1">
        <v>23</v>
      </c>
      <c r="P430" s="1">
        <v>2</v>
      </c>
      <c r="Q430" s="1">
        <v>18</v>
      </c>
      <c r="R430" s="29">
        <f t="shared" si="12"/>
        <v>1.9</v>
      </c>
      <c r="S430" s="2"/>
      <c r="T430" s="2"/>
      <c r="U430" s="2"/>
      <c r="V430" s="2"/>
      <c r="W430" s="3">
        <v>84</v>
      </c>
      <c r="X430" s="1">
        <v>28</v>
      </c>
      <c r="Y430" s="4">
        <v>0.1953125</v>
      </c>
      <c r="Z430" s="3">
        <v>24</v>
      </c>
      <c r="AA430" s="3">
        <v>10</v>
      </c>
      <c r="AB430" s="3">
        <v>24</v>
      </c>
      <c r="AC430" s="3">
        <v>275</v>
      </c>
      <c r="AD430" s="3">
        <v>14</v>
      </c>
      <c r="AE430" s="3">
        <v>94</v>
      </c>
      <c r="AF430" s="3">
        <v>11</v>
      </c>
      <c r="AG430" s="3">
        <v>0</v>
      </c>
      <c r="AH430" s="3">
        <v>1</v>
      </c>
      <c r="AI430" s="29">
        <f t="shared" si="13"/>
        <v>1.274751</v>
      </c>
      <c r="AL430" s="1">
        <v>2.5</v>
      </c>
      <c r="AM430" s="1">
        <v>1.367739</v>
      </c>
      <c r="AN430" s="5">
        <v>1.66</v>
      </c>
      <c r="AO430" s="5">
        <v>0.88950200000000001</v>
      </c>
    </row>
    <row r="431" spans="1:41">
      <c r="A431" s="1" t="s">
        <v>320</v>
      </c>
      <c r="B431" s="1">
        <v>2015</v>
      </c>
      <c r="C431" s="20">
        <v>518200</v>
      </c>
      <c r="D431" s="17">
        <v>900000</v>
      </c>
      <c r="E431" s="1">
        <v>3.0179999999999998</v>
      </c>
      <c r="F431" s="1">
        <v>277</v>
      </c>
      <c r="G431" s="1">
        <v>15</v>
      </c>
      <c r="H431" s="1">
        <v>0.2279534</v>
      </c>
      <c r="I431" s="1">
        <v>58</v>
      </c>
      <c r="J431" s="1">
        <v>24</v>
      </c>
      <c r="K431" s="1">
        <v>91</v>
      </c>
      <c r="L431" s="1">
        <v>649</v>
      </c>
      <c r="M431" s="1">
        <v>40</v>
      </c>
      <c r="N431" s="1">
        <v>178</v>
      </c>
      <c r="O431" s="1">
        <v>32</v>
      </c>
      <c r="P431" s="1">
        <v>3</v>
      </c>
      <c r="Q431" s="1">
        <v>-16</v>
      </c>
      <c r="R431" s="29">
        <f t="shared" si="12"/>
        <v>5.2</v>
      </c>
      <c r="S431" s="2"/>
      <c r="T431" s="2"/>
      <c r="U431" s="2"/>
      <c r="V431" s="2"/>
      <c r="W431" s="3">
        <v>97</v>
      </c>
      <c r="X431" s="1">
        <v>15</v>
      </c>
      <c r="Y431" s="4">
        <v>0.20320854999999999</v>
      </c>
      <c r="Z431" s="3">
        <v>14</v>
      </c>
      <c r="AA431" s="3">
        <v>6</v>
      </c>
      <c r="AB431" s="3">
        <v>27</v>
      </c>
      <c r="AC431" s="3">
        <v>200</v>
      </c>
      <c r="AD431" s="3">
        <v>11</v>
      </c>
      <c r="AE431" s="3">
        <v>45</v>
      </c>
      <c r="AF431" s="3">
        <v>12</v>
      </c>
      <c r="AG431" s="3">
        <v>0</v>
      </c>
      <c r="AH431" s="3">
        <v>-5</v>
      </c>
      <c r="AI431" s="29">
        <f t="shared" si="13"/>
        <v>1.7535349999999998</v>
      </c>
      <c r="AL431" s="1">
        <v>4.72</v>
      </c>
      <c r="AM431" s="1">
        <v>5.6951489999999998</v>
      </c>
      <c r="AN431" s="5">
        <v>1.74</v>
      </c>
      <c r="AO431" s="5">
        <v>1.7670699999999999</v>
      </c>
    </row>
    <row r="432" spans="1:41">
      <c r="A432" s="1" t="s">
        <v>697</v>
      </c>
      <c r="B432" s="1">
        <v>2019</v>
      </c>
      <c r="C432" s="20">
        <v>574800</v>
      </c>
      <c r="D432" s="17">
        <v>1450000</v>
      </c>
      <c r="E432" s="1">
        <v>3.0329999999999999</v>
      </c>
      <c r="F432" s="1">
        <v>285</v>
      </c>
      <c r="G432" s="1">
        <v>155</v>
      </c>
      <c r="H432" s="1">
        <v>0.28287839999999997</v>
      </c>
      <c r="I432" s="1">
        <v>112</v>
      </c>
      <c r="J432" s="1">
        <v>27</v>
      </c>
      <c r="K432" s="1">
        <v>101</v>
      </c>
      <c r="L432" s="1">
        <v>882</v>
      </c>
      <c r="M432" s="1">
        <v>58</v>
      </c>
      <c r="N432" s="1">
        <v>229</v>
      </c>
      <c r="O432" s="1">
        <v>46</v>
      </c>
      <c r="P432" s="1">
        <v>11</v>
      </c>
      <c r="Q432" s="1">
        <v>3</v>
      </c>
      <c r="R432" s="29">
        <f t="shared" si="12"/>
        <v>-0.9</v>
      </c>
      <c r="S432" s="2" t="s">
        <v>168</v>
      </c>
      <c r="T432" s="2"/>
      <c r="U432" s="2"/>
      <c r="V432" s="1" t="s">
        <v>45</v>
      </c>
      <c r="W432" s="3">
        <v>89</v>
      </c>
      <c r="X432" s="1">
        <v>54</v>
      </c>
      <c r="Y432" s="4">
        <v>0.28832117000000002</v>
      </c>
      <c r="Z432" s="3">
        <v>34</v>
      </c>
      <c r="AA432" s="3">
        <v>10</v>
      </c>
      <c r="AB432" s="3">
        <v>34</v>
      </c>
      <c r="AC432" s="3">
        <v>294</v>
      </c>
      <c r="AD432" s="3">
        <v>14</v>
      </c>
      <c r="AE432" s="3">
        <v>66</v>
      </c>
      <c r="AF432" s="3">
        <v>19</v>
      </c>
      <c r="AG432" s="3">
        <v>4</v>
      </c>
      <c r="AH432" s="3">
        <v>9</v>
      </c>
      <c r="AI432" s="29">
        <f t="shared" si="13"/>
        <v>0.30733600000000005</v>
      </c>
      <c r="AL432" s="1">
        <v>-1.05</v>
      </c>
      <c r="AM432" s="1">
        <v>-0.72355294000000003</v>
      </c>
      <c r="AN432" s="5">
        <v>0.34</v>
      </c>
      <c r="AO432" s="5">
        <v>0.27467200000000003</v>
      </c>
    </row>
    <row r="433" spans="1:41">
      <c r="A433" s="1" t="s">
        <v>517</v>
      </c>
      <c r="B433" s="1">
        <v>2018</v>
      </c>
      <c r="C433" s="20">
        <v>565000</v>
      </c>
      <c r="D433" s="17">
        <v>887500</v>
      </c>
      <c r="E433" s="1">
        <v>3.0529999999999999</v>
      </c>
      <c r="F433" s="1">
        <v>298</v>
      </c>
      <c r="G433" s="1">
        <v>95</v>
      </c>
      <c r="H433" s="1">
        <v>0.23329683000000001</v>
      </c>
      <c r="I433" s="1">
        <v>102</v>
      </c>
      <c r="J433" s="1">
        <v>17</v>
      </c>
      <c r="K433" s="1">
        <v>84</v>
      </c>
      <c r="L433" s="1">
        <v>993</v>
      </c>
      <c r="M433" s="1">
        <v>57</v>
      </c>
      <c r="N433" s="1">
        <v>221</v>
      </c>
      <c r="O433" s="1">
        <v>33</v>
      </c>
      <c r="P433" s="1">
        <v>26</v>
      </c>
      <c r="Q433" s="1">
        <v>22</v>
      </c>
      <c r="R433" s="29">
        <f t="shared" si="12"/>
        <v>0.5</v>
      </c>
      <c r="S433" s="2"/>
      <c r="T433" s="2"/>
      <c r="U433" s="2"/>
      <c r="V433" s="1" t="s">
        <v>137</v>
      </c>
      <c r="W433" s="3">
        <v>58</v>
      </c>
      <c r="X433" s="1">
        <v>36</v>
      </c>
      <c r="Y433" s="4">
        <v>0.24603174999999999</v>
      </c>
      <c r="Z433" s="3">
        <v>13</v>
      </c>
      <c r="AA433" s="3">
        <v>5</v>
      </c>
      <c r="AB433" s="3">
        <v>16</v>
      </c>
      <c r="AC433" s="3">
        <v>139</v>
      </c>
      <c r="AD433" s="3">
        <v>9</v>
      </c>
      <c r="AE433" s="3">
        <v>41</v>
      </c>
      <c r="AF433" s="3">
        <v>4</v>
      </c>
      <c r="AG433" s="3">
        <v>2</v>
      </c>
      <c r="AH433" s="3">
        <v>2</v>
      </c>
      <c r="AI433" s="29">
        <f t="shared" si="13"/>
        <v>0.16292200000000001</v>
      </c>
      <c r="AL433" s="1">
        <v>-5.9999995E-2</v>
      </c>
      <c r="AM433" s="1">
        <v>1.0387993</v>
      </c>
      <c r="AN433" s="5">
        <v>-0.15</v>
      </c>
      <c r="AO433" s="5">
        <v>0.47584399999999999</v>
      </c>
    </row>
    <row r="434" spans="1:41">
      <c r="A434" s="1" t="s">
        <v>776</v>
      </c>
      <c r="B434" s="1">
        <v>2020</v>
      </c>
      <c r="C434" s="20">
        <v>592000</v>
      </c>
      <c r="D434" s="17">
        <v>1300000</v>
      </c>
      <c r="E434" s="1">
        <v>3.0510000000000002</v>
      </c>
      <c r="F434" s="1">
        <v>246</v>
      </c>
      <c r="G434" s="1">
        <v>34</v>
      </c>
      <c r="H434" s="1">
        <v>0.25</v>
      </c>
      <c r="I434" s="1">
        <v>68</v>
      </c>
      <c r="J434" s="1">
        <v>15</v>
      </c>
      <c r="K434" s="1">
        <v>73</v>
      </c>
      <c r="L434" s="1">
        <v>677</v>
      </c>
      <c r="M434" s="1">
        <v>57</v>
      </c>
      <c r="N434" s="1">
        <v>145</v>
      </c>
      <c r="O434" s="1">
        <v>28</v>
      </c>
      <c r="P434" s="1">
        <v>1</v>
      </c>
      <c r="Q434" s="1">
        <v>3</v>
      </c>
      <c r="R434" s="29">
        <f t="shared" si="12"/>
        <v>1.2</v>
      </c>
      <c r="S434" s="2"/>
      <c r="T434" s="2"/>
      <c r="U434" s="2"/>
      <c r="V434" s="2"/>
      <c r="W434" s="3">
        <v>44</v>
      </c>
      <c r="X434" s="2"/>
      <c r="Y434" s="4">
        <v>0.24137929999999999</v>
      </c>
      <c r="Z434" s="3">
        <v>10</v>
      </c>
      <c r="AA434" s="3">
        <v>1</v>
      </c>
      <c r="AB434" s="3">
        <v>16</v>
      </c>
      <c r="AC434" s="3">
        <v>132</v>
      </c>
      <c r="AD434" s="3">
        <v>12</v>
      </c>
      <c r="AE434" s="3">
        <v>31</v>
      </c>
      <c r="AF434" s="3">
        <v>7</v>
      </c>
      <c r="AG434" s="3">
        <v>0</v>
      </c>
      <c r="AH434" s="3">
        <v>1</v>
      </c>
      <c r="AI434" s="29">
        <f t="shared" si="13"/>
        <v>5.3675000000000014E-2</v>
      </c>
      <c r="AL434" s="1">
        <v>1.01</v>
      </c>
      <c r="AM434" s="1">
        <v>1.3707513</v>
      </c>
      <c r="AN434" s="5">
        <v>-0.15</v>
      </c>
      <c r="AO434" s="5">
        <v>0.25735000000000002</v>
      </c>
    </row>
    <row r="435" spans="1:41">
      <c r="A435" s="1" t="s">
        <v>105</v>
      </c>
      <c r="B435" s="1">
        <v>2014</v>
      </c>
      <c r="C435" s="20">
        <v>530000</v>
      </c>
      <c r="D435" s="17">
        <v>2100000</v>
      </c>
      <c r="E435" s="1">
        <v>3.0089999999999999</v>
      </c>
      <c r="F435" s="1">
        <v>286</v>
      </c>
      <c r="G435" s="1">
        <v>56</v>
      </c>
      <c r="H435" s="1">
        <v>0.25649013999999998</v>
      </c>
      <c r="I435" s="1">
        <v>88</v>
      </c>
      <c r="J435" s="1">
        <v>27</v>
      </c>
      <c r="K435" s="1">
        <v>105</v>
      </c>
      <c r="L435" s="1">
        <v>1069</v>
      </c>
      <c r="M435" s="1">
        <v>78</v>
      </c>
      <c r="N435" s="1">
        <v>261</v>
      </c>
      <c r="O435" s="1">
        <v>57</v>
      </c>
      <c r="P435" s="1">
        <v>2</v>
      </c>
      <c r="Q435" s="1">
        <v>-11</v>
      </c>
      <c r="R435" s="29">
        <f t="shared" si="12"/>
        <v>1.4</v>
      </c>
      <c r="S435" s="2" t="s">
        <v>91</v>
      </c>
      <c r="T435" s="1" t="s">
        <v>106</v>
      </c>
      <c r="U435" s="2"/>
      <c r="V435" s="2"/>
      <c r="W435" s="3">
        <v>110</v>
      </c>
      <c r="X435" s="1">
        <v>20</v>
      </c>
      <c r="Y435" s="4">
        <v>0.23684210999999999</v>
      </c>
      <c r="Z435" s="3">
        <v>28</v>
      </c>
      <c r="AA435" s="3">
        <v>13</v>
      </c>
      <c r="AB435" s="3">
        <v>46</v>
      </c>
      <c r="AC435" s="3">
        <v>417</v>
      </c>
      <c r="AD435" s="3">
        <v>26</v>
      </c>
      <c r="AE435" s="3">
        <v>102</v>
      </c>
      <c r="AF435" s="3">
        <v>19</v>
      </c>
      <c r="AG435" s="3">
        <v>0</v>
      </c>
      <c r="AH435" s="3">
        <v>-9</v>
      </c>
      <c r="AI435" s="29">
        <f t="shared" si="13"/>
        <v>0.36162899999999998</v>
      </c>
      <c r="AL435" s="1">
        <v>2.0299999999999998</v>
      </c>
      <c r="AM435" s="1">
        <v>0.76727179999999995</v>
      </c>
      <c r="AN435" s="5">
        <v>0.59</v>
      </c>
      <c r="AO435" s="5">
        <v>0.13325799999999999</v>
      </c>
    </row>
    <row r="436" spans="1:41">
      <c r="A436" s="16" t="s">
        <v>544</v>
      </c>
      <c r="B436" s="1">
        <v>2019</v>
      </c>
      <c r="C436" s="20">
        <v>1237500</v>
      </c>
      <c r="D436" s="17">
        <v>5187500</v>
      </c>
      <c r="E436" s="1">
        <v>3.101</v>
      </c>
      <c r="F436" s="1">
        <v>546</v>
      </c>
      <c r="G436" s="1">
        <v>0</v>
      </c>
      <c r="H436" s="1">
        <v>0.29624604999999998</v>
      </c>
      <c r="I436" s="1">
        <v>317</v>
      </c>
      <c r="J436" s="1">
        <v>49</v>
      </c>
      <c r="K436" s="1">
        <v>241</v>
      </c>
      <c r="L436" s="1">
        <v>2404</v>
      </c>
      <c r="M436" s="1">
        <v>154</v>
      </c>
      <c r="N436" s="1">
        <v>400</v>
      </c>
      <c r="O436" s="1">
        <v>138</v>
      </c>
      <c r="P436" s="1">
        <v>107</v>
      </c>
      <c r="Q436" s="1">
        <v>9</v>
      </c>
      <c r="R436" s="29">
        <f t="shared" si="12"/>
        <v>2.4</v>
      </c>
      <c r="S436" s="2" t="s">
        <v>545</v>
      </c>
      <c r="T436" s="1" t="s">
        <v>546</v>
      </c>
      <c r="U436" s="1" t="s">
        <v>75</v>
      </c>
      <c r="V436" s="2"/>
      <c r="W436" s="3">
        <v>162</v>
      </c>
      <c r="X436" s="1">
        <v>0</v>
      </c>
      <c r="Y436" s="4">
        <v>0.3024963</v>
      </c>
      <c r="Z436" s="3">
        <v>105</v>
      </c>
      <c r="AA436" s="3">
        <v>16</v>
      </c>
      <c r="AB436" s="3">
        <v>74</v>
      </c>
      <c r="AC436" s="3">
        <v>735</v>
      </c>
      <c r="AD436" s="3">
        <v>45</v>
      </c>
      <c r="AE436" s="3">
        <v>126</v>
      </c>
      <c r="AF436" s="3">
        <v>41</v>
      </c>
      <c r="AG436" s="3">
        <v>20</v>
      </c>
      <c r="AH436" s="3">
        <v>2</v>
      </c>
      <c r="AI436" s="29">
        <f t="shared" si="13"/>
        <v>0.56194500000000003</v>
      </c>
      <c r="AL436" s="1">
        <v>1.8199999</v>
      </c>
      <c r="AM436" s="1">
        <v>2.8800105999999999</v>
      </c>
      <c r="AN436" s="5">
        <v>0.32</v>
      </c>
      <c r="AO436" s="5">
        <v>0.80388999999999999</v>
      </c>
    </row>
    <row r="437" spans="1:41">
      <c r="A437" s="16" t="s">
        <v>475</v>
      </c>
      <c r="B437" s="1">
        <v>2016</v>
      </c>
      <c r="C437" s="20">
        <v>523900</v>
      </c>
      <c r="D437" s="17">
        <v>4666666</v>
      </c>
      <c r="E437" s="1">
        <v>3.1040000000000001</v>
      </c>
      <c r="F437" s="1">
        <v>392</v>
      </c>
      <c r="G437" s="1">
        <v>194</v>
      </c>
      <c r="H437" s="1">
        <v>0.25741239999999999</v>
      </c>
      <c r="I437" s="1">
        <v>226</v>
      </c>
      <c r="J437" s="1">
        <v>55</v>
      </c>
      <c r="K437" s="1">
        <v>211</v>
      </c>
      <c r="L437" s="1">
        <v>1663</v>
      </c>
      <c r="M437" s="1">
        <v>162</v>
      </c>
      <c r="N437" s="1">
        <v>396</v>
      </c>
      <c r="O437" s="1">
        <v>79</v>
      </c>
      <c r="P437" s="1">
        <v>44</v>
      </c>
      <c r="Q437" s="1">
        <v>-6</v>
      </c>
      <c r="R437" s="29">
        <f t="shared" si="12"/>
        <v>2.2000000000000002</v>
      </c>
      <c r="S437" s="2" t="s">
        <v>476</v>
      </c>
      <c r="T437" s="2"/>
      <c r="U437" s="2"/>
      <c r="V437" s="1" t="s">
        <v>477</v>
      </c>
      <c r="W437" s="3">
        <v>157</v>
      </c>
      <c r="X437" s="1">
        <v>0</v>
      </c>
      <c r="Y437" s="4">
        <v>0.25876460000000001</v>
      </c>
      <c r="Z437" s="3">
        <v>99</v>
      </c>
      <c r="AA437" s="3">
        <v>28</v>
      </c>
      <c r="AB437" s="3">
        <v>94</v>
      </c>
      <c r="AC437" s="3">
        <v>676</v>
      </c>
      <c r="AD437" s="3">
        <v>68</v>
      </c>
      <c r="AE437" s="3">
        <v>160</v>
      </c>
      <c r="AF437" s="3">
        <v>29</v>
      </c>
      <c r="AG437" s="3">
        <v>28</v>
      </c>
      <c r="AH437" s="3">
        <v>7</v>
      </c>
      <c r="AI437" s="29">
        <f t="shared" si="13"/>
        <v>0.525343</v>
      </c>
      <c r="AL437" s="1">
        <v>2.2599999999999998</v>
      </c>
      <c r="AM437" s="1">
        <v>2.1208627</v>
      </c>
      <c r="AN437" s="5">
        <v>0.5</v>
      </c>
      <c r="AO437" s="5">
        <v>0.55068600000000001</v>
      </c>
    </row>
    <row r="438" spans="1:41">
      <c r="A438" s="1" t="s">
        <v>356</v>
      </c>
      <c r="B438" s="1">
        <v>2014</v>
      </c>
      <c r="C438" s="20">
        <v>502000</v>
      </c>
      <c r="D438" s="17">
        <v>2800000</v>
      </c>
      <c r="E438" s="1">
        <v>3.0230000000000001</v>
      </c>
      <c r="F438" s="1">
        <v>360</v>
      </c>
      <c r="G438" s="1">
        <v>30</v>
      </c>
      <c r="H438" s="1">
        <v>0.27400469999999999</v>
      </c>
      <c r="I438" s="1">
        <v>182</v>
      </c>
      <c r="J438" s="1">
        <v>65</v>
      </c>
      <c r="K438" s="1">
        <v>212</v>
      </c>
      <c r="L438" s="1">
        <v>1359</v>
      </c>
      <c r="M438" s="1">
        <v>65</v>
      </c>
      <c r="N438" s="1">
        <v>298</v>
      </c>
      <c r="O438" s="1">
        <v>69</v>
      </c>
      <c r="P438" s="1">
        <v>9</v>
      </c>
      <c r="Q438" s="1">
        <v>-49</v>
      </c>
      <c r="R438" s="29">
        <f t="shared" si="12"/>
        <v>3.5</v>
      </c>
      <c r="S438" s="2"/>
      <c r="T438" s="2"/>
      <c r="U438" s="1" t="s">
        <v>111</v>
      </c>
      <c r="V438" s="2"/>
      <c r="W438" s="3">
        <v>106</v>
      </c>
      <c r="X438" s="1">
        <v>30</v>
      </c>
      <c r="Y438" s="4">
        <v>0.26701570000000002</v>
      </c>
      <c r="Z438" s="3">
        <v>46</v>
      </c>
      <c r="AA438" s="3">
        <v>13</v>
      </c>
      <c r="AB438" s="3">
        <v>54</v>
      </c>
      <c r="AC438" s="3">
        <v>410</v>
      </c>
      <c r="AD438" s="3">
        <v>23</v>
      </c>
      <c r="AE438" s="3">
        <v>70</v>
      </c>
      <c r="AF438" s="3">
        <v>25</v>
      </c>
      <c r="AG438" s="3">
        <v>1</v>
      </c>
      <c r="AH438" s="3">
        <v>-16</v>
      </c>
      <c r="AI438" s="29">
        <f t="shared" si="13"/>
        <v>1.3579699999999999</v>
      </c>
      <c r="AL438" s="1">
        <v>3.76</v>
      </c>
      <c r="AM438" s="1">
        <v>3.148326</v>
      </c>
      <c r="AN438" s="5">
        <v>1.64</v>
      </c>
      <c r="AO438" s="5">
        <v>1.0759399999999999</v>
      </c>
    </row>
    <row r="439" spans="1:41">
      <c r="A439" s="1" t="s">
        <v>310</v>
      </c>
      <c r="B439" s="1">
        <v>2015</v>
      </c>
      <c r="C439" s="20">
        <v>540500</v>
      </c>
      <c r="D439" s="17">
        <v>1200000</v>
      </c>
      <c r="E439" s="1">
        <v>3.0569999999999999</v>
      </c>
      <c r="F439" s="1">
        <v>315</v>
      </c>
      <c r="G439" s="1">
        <v>167</v>
      </c>
      <c r="H439" s="1">
        <v>0.2313364</v>
      </c>
      <c r="I439" s="1">
        <v>112</v>
      </c>
      <c r="J439" s="1">
        <v>43</v>
      </c>
      <c r="K439" s="1">
        <v>151</v>
      </c>
      <c r="L439" s="1">
        <v>1164</v>
      </c>
      <c r="M439" s="1">
        <v>59</v>
      </c>
      <c r="N439" s="1">
        <v>298</v>
      </c>
      <c r="O439" s="1">
        <v>49</v>
      </c>
      <c r="P439" s="1">
        <v>10</v>
      </c>
      <c r="Q439" s="1">
        <v>-13</v>
      </c>
      <c r="R439" s="29">
        <f t="shared" si="12"/>
        <v>3.4</v>
      </c>
      <c r="S439" s="2"/>
      <c r="T439" s="2"/>
      <c r="U439" s="2"/>
      <c r="V439" s="2"/>
      <c r="W439" s="3">
        <v>83</v>
      </c>
      <c r="X439" s="1">
        <v>0</v>
      </c>
      <c r="Y439" s="4">
        <v>0.21176470999999999</v>
      </c>
      <c r="Z439" s="3">
        <v>23</v>
      </c>
      <c r="AA439" s="3">
        <v>9</v>
      </c>
      <c r="AB439" s="3">
        <v>29</v>
      </c>
      <c r="AC439" s="3">
        <v>270</v>
      </c>
      <c r="AD439" s="3">
        <v>11</v>
      </c>
      <c r="AE439" s="3">
        <v>60</v>
      </c>
      <c r="AF439" s="3">
        <v>7</v>
      </c>
      <c r="AG439" s="3">
        <v>2</v>
      </c>
      <c r="AH439" s="3">
        <v>-4</v>
      </c>
      <c r="AI439" s="29">
        <f t="shared" si="13"/>
        <v>4.6614499999999989E-2</v>
      </c>
      <c r="AL439" s="1">
        <v>2.2599999999999998</v>
      </c>
      <c r="AM439" s="1">
        <v>4.5400299999999998</v>
      </c>
      <c r="AN439" s="5">
        <v>-0.04</v>
      </c>
      <c r="AO439" s="5">
        <v>0.13322899999999999</v>
      </c>
    </row>
    <row r="440" spans="1:41">
      <c r="A440" s="1" t="s">
        <v>37</v>
      </c>
      <c r="B440" s="1">
        <v>2011</v>
      </c>
      <c r="C440" s="20">
        <v>444400</v>
      </c>
      <c r="D440" s="17">
        <v>1475000</v>
      </c>
      <c r="E440" s="1">
        <v>2.1549999999999998</v>
      </c>
      <c r="F440" s="1">
        <v>375</v>
      </c>
      <c r="G440" s="1">
        <v>19</v>
      </c>
      <c r="H440" s="1">
        <v>0.24978541000000001</v>
      </c>
      <c r="I440" s="1">
        <v>163</v>
      </c>
      <c r="J440" s="1">
        <v>36</v>
      </c>
      <c r="K440" s="1">
        <v>143</v>
      </c>
      <c r="L440" s="1">
        <v>1304</v>
      </c>
      <c r="M440" s="1">
        <v>114</v>
      </c>
      <c r="N440" s="1">
        <v>330</v>
      </c>
      <c r="O440" s="1">
        <v>43</v>
      </c>
      <c r="P440" s="1">
        <v>62</v>
      </c>
      <c r="Q440" s="1">
        <v>21</v>
      </c>
      <c r="R440" s="29">
        <f t="shared" si="12"/>
        <v>1.4</v>
      </c>
      <c r="S440" s="2" t="s">
        <v>38</v>
      </c>
      <c r="T440" s="2"/>
      <c r="U440" s="2"/>
      <c r="V440" s="2"/>
      <c r="W440" s="3">
        <v>121</v>
      </c>
      <c r="X440" s="1">
        <v>0</v>
      </c>
      <c r="Y440" s="4">
        <v>0.24594595</v>
      </c>
      <c r="Z440" s="3">
        <v>49</v>
      </c>
      <c r="AA440" s="3">
        <v>9</v>
      </c>
      <c r="AB440" s="3">
        <v>44</v>
      </c>
      <c r="AC440" s="3">
        <v>411</v>
      </c>
      <c r="AD440" s="3">
        <v>31</v>
      </c>
      <c r="AE440" s="3">
        <v>92</v>
      </c>
      <c r="AF440" s="3">
        <v>14</v>
      </c>
      <c r="AG440" s="3">
        <v>26</v>
      </c>
      <c r="AH440" s="3">
        <v>5</v>
      </c>
      <c r="AI440" s="29">
        <f t="shared" si="13"/>
        <v>1.84575</v>
      </c>
      <c r="AL440" s="1">
        <v>1.23</v>
      </c>
      <c r="AM440" s="1">
        <v>1.5559559999999999</v>
      </c>
      <c r="AN440" s="5">
        <v>1.9</v>
      </c>
      <c r="AO440" s="5">
        <v>1.7915000000000001</v>
      </c>
    </row>
    <row r="441" spans="1:41">
      <c r="A441" s="1" t="s">
        <v>579</v>
      </c>
      <c r="B441" s="1">
        <v>2019</v>
      </c>
      <c r="C441" s="20">
        <v>684000</v>
      </c>
      <c r="D441" s="17">
        <v>4500000</v>
      </c>
      <c r="E441" s="1">
        <v>3.1080000000000001</v>
      </c>
      <c r="F441" s="1">
        <v>436</v>
      </c>
      <c r="G441" s="1">
        <v>71</v>
      </c>
      <c r="H441" s="1">
        <v>0.26725905999999999</v>
      </c>
      <c r="I441" s="1">
        <v>190</v>
      </c>
      <c r="J441" s="1">
        <v>67</v>
      </c>
      <c r="K441" s="1">
        <v>227</v>
      </c>
      <c r="L441" s="1">
        <v>1664</v>
      </c>
      <c r="M441" s="1">
        <v>162</v>
      </c>
      <c r="N441" s="1">
        <v>388</v>
      </c>
      <c r="O441" s="1">
        <v>80</v>
      </c>
      <c r="P441" s="1">
        <v>12</v>
      </c>
      <c r="Q441" s="1">
        <v>0</v>
      </c>
      <c r="R441" s="29">
        <f t="shared" si="12"/>
        <v>1.3</v>
      </c>
      <c r="S441" s="2" t="s">
        <v>557</v>
      </c>
      <c r="T441" s="1" t="s">
        <v>580</v>
      </c>
      <c r="U441" s="2"/>
      <c r="V441" s="2"/>
      <c r="W441" s="3">
        <v>105</v>
      </c>
      <c r="X441" s="1">
        <v>40</v>
      </c>
      <c r="Y441" s="4">
        <v>0.27222222000000001</v>
      </c>
      <c r="Z441" s="3">
        <v>57</v>
      </c>
      <c r="AA441" s="3">
        <v>24</v>
      </c>
      <c r="AB441" s="3">
        <v>64</v>
      </c>
      <c r="AC441" s="3">
        <v>409</v>
      </c>
      <c r="AD441" s="3">
        <v>38</v>
      </c>
      <c r="AE441" s="3">
        <v>102</v>
      </c>
      <c r="AF441" s="3">
        <v>18</v>
      </c>
      <c r="AG441" s="3">
        <v>1</v>
      </c>
      <c r="AH441" s="3">
        <v>-2</v>
      </c>
      <c r="AI441" s="29">
        <f t="shared" si="13"/>
        <v>1.5024799999999998</v>
      </c>
      <c r="AL441" s="1">
        <v>1.51</v>
      </c>
      <c r="AM441" s="1">
        <v>1.0412539999999999</v>
      </c>
      <c r="AN441" s="5">
        <v>1.67</v>
      </c>
      <c r="AO441" s="5">
        <v>1.3349599999999999</v>
      </c>
    </row>
    <row r="442" spans="1:41">
      <c r="A442" s="1" t="s">
        <v>752</v>
      </c>
      <c r="B442" s="1">
        <v>2019</v>
      </c>
      <c r="C442" s="20">
        <v>581100</v>
      </c>
      <c r="D442" s="17">
        <v>1000000</v>
      </c>
      <c r="E442" s="1">
        <v>3.016</v>
      </c>
      <c r="F442" s="1">
        <v>361</v>
      </c>
      <c r="G442" s="1">
        <v>0</v>
      </c>
      <c r="H442" s="1">
        <v>0.25</v>
      </c>
      <c r="I442" s="1">
        <v>132</v>
      </c>
      <c r="J442" s="1">
        <v>15</v>
      </c>
      <c r="K442" s="1">
        <v>78</v>
      </c>
      <c r="L442" s="1">
        <v>1042</v>
      </c>
      <c r="M442" s="1">
        <v>83</v>
      </c>
      <c r="N442" s="1">
        <v>199</v>
      </c>
      <c r="O442" s="1">
        <v>29</v>
      </c>
      <c r="P442" s="1">
        <v>23</v>
      </c>
      <c r="Q442" s="1">
        <v>-3</v>
      </c>
      <c r="R442" s="29">
        <f t="shared" si="12"/>
        <v>1.9</v>
      </c>
      <c r="S442" s="2"/>
      <c r="T442" s="1" t="s">
        <v>353</v>
      </c>
      <c r="U442" s="1" t="s">
        <v>137</v>
      </c>
      <c r="V442" s="2"/>
      <c r="W442" s="3">
        <v>43</v>
      </c>
      <c r="X442" s="1">
        <v>0</v>
      </c>
      <c r="Y442" s="4">
        <v>0.25190839999999998</v>
      </c>
      <c r="Z442" s="3">
        <v>15</v>
      </c>
      <c r="AA442" s="3">
        <v>2</v>
      </c>
      <c r="AB442" s="3">
        <v>8</v>
      </c>
      <c r="AC442" s="3">
        <v>144</v>
      </c>
      <c r="AD442" s="3">
        <v>12</v>
      </c>
      <c r="AE442" s="3">
        <v>29</v>
      </c>
      <c r="AF442" s="3">
        <v>2</v>
      </c>
      <c r="AG442" s="3">
        <v>0</v>
      </c>
      <c r="AH442" s="3">
        <v>-7</v>
      </c>
      <c r="AI442" s="29">
        <f t="shared" si="13"/>
        <v>1.06941</v>
      </c>
      <c r="AL442" s="1">
        <v>1.61</v>
      </c>
      <c r="AM442" s="1">
        <v>2.2442807999999999</v>
      </c>
      <c r="AN442" s="5">
        <v>0.96</v>
      </c>
      <c r="AO442" s="5">
        <v>1.17882</v>
      </c>
    </row>
    <row r="443" spans="1:41">
      <c r="A443" s="1" t="s">
        <v>264</v>
      </c>
      <c r="B443" s="1">
        <v>2016</v>
      </c>
      <c r="C443" s="20">
        <v>526014</v>
      </c>
      <c r="D443" s="17">
        <v>2200000</v>
      </c>
      <c r="E443" s="1">
        <v>3.0030000000000001</v>
      </c>
      <c r="F443" s="1">
        <v>345</v>
      </c>
      <c r="G443" s="1">
        <v>18</v>
      </c>
      <c r="H443" s="1">
        <v>0.25699300000000003</v>
      </c>
      <c r="I443" s="1">
        <v>129</v>
      </c>
      <c r="J443" s="1">
        <v>39</v>
      </c>
      <c r="K443" s="1">
        <v>150</v>
      </c>
      <c r="L443" s="1">
        <v>1220</v>
      </c>
      <c r="M443" s="1">
        <v>59</v>
      </c>
      <c r="N443" s="1">
        <v>165</v>
      </c>
      <c r="O443" s="1">
        <v>54</v>
      </c>
      <c r="P443" s="1">
        <v>2</v>
      </c>
      <c r="Q443" s="1">
        <v>-20</v>
      </c>
      <c r="R443" s="29">
        <f t="shared" si="12"/>
        <v>1.4</v>
      </c>
      <c r="S443" s="2"/>
      <c r="T443" s="2"/>
      <c r="U443" s="2"/>
      <c r="V443" s="2"/>
      <c r="W443" s="3">
        <v>103</v>
      </c>
      <c r="X443" s="1">
        <v>18</v>
      </c>
      <c r="Y443" s="4">
        <v>0.26710099999999998</v>
      </c>
      <c r="Z443" s="3">
        <v>38</v>
      </c>
      <c r="AA443" s="3">
        <v>16</v>
      </c>
      <c r="AB443" s="3">
        <v>49</v>
      </c>
      <c r="AC443" s="3">
        <v>335</v>
      </c>
      <c r="AD443" s="3">
        <v>23</v>
      </c>
      <c r="AE443" s="3">
        <v>48</v>
      </c>
      <c r="AF443" s="3">
        <v>14</v>
      </c>
      <c r="AG443" s="3">
        <v>1</v>
      </c>
      <c r="AH443" s="3">
        <v>-9</v>
      </c>
      <c r="AI443" s="29">
        <f t="shared" si="13"/>
        <v>0.28198899999999999</v>
      </c>
      <c r="AL443" s="1">
        <v>0.41</v>
      </c>
      <c r="AM443" s="1">
        <v>2.3159752</v>
      </c>
      <c r="AN443" s="5">
        <v>0.1</v>
      </c>
      <c r="AO443" s="5">
        <v>0.463978</v>
      </c>
    </row>
    <row r="444" spans="1:41">
      <c r="A444" s="1" t="s">
        <v>50</v>
      </c>
      <c r="B444" s="1">
        <v>2013</v>
      </c>
      <c r="C444" s="20">
        <v>501250</v>
      </c>
      <c r="D444" s="17">
        <v>2115000</v>
      </c>
      <c r="E444" s="1">
        <v>3.0470000000000002</v>
      </c>
      <c r="F444" s="1">
        <v>238</v>
      </c>
      <c r="G444" s="1">
        <v>208</v>
      </c>
      <c r="H444" s="1">
        <v>0.26968974000000001</v>
      </c>
      <c r="I444" s="1">
        <v>93</v>
      </c>
      <c r="J444" s="1">
        <v>35</v>
      </c>
      <c r="K444" s="1">
        <v>126</v>
      </c>
      <c r="L444" s="1">
        <v>916</v>
      </c>
      <c r="M444" s="1">
        <v>67</v>
      </c>
      <c r="N444" s="1">
        <v>149</v>
      </c>
      <c r="O444" s="1">
        <v>40</v>
      </c>
      <c r="P444" s="1">
        <v>0</v>
      </c>
      <c r="Q444" s="1">
        <v>22</v>
      </c>
      <c r="R444" s="29">
        <f t="shared" si="12"/>
        <v>6.8</v>
      </c>
      <c r="S444" s="2"/>
      <c r="T444" s="2"/>
      <c r="U444" s="1" t="s">
        <v>51</v>
      </c>
      <c r="V444" s="2"/>
      <c r="W444" s="3">
        <v>78</v>
      </c>
      <c r="X444" s="1">
        <v>64</v>
      </c>
      <c r="Y444" s="4">
        <v>0.27177699999999999</v>
      </c>
      <c r="Z444" s="3">
        <v>29</v>
      </c>
      <c r="AA444" s="3">
        <v>16</v>
      </c>
      <c r="AB444" s="3">
        <v>59</v>
      </c>
      <c r="AC444" s="3">
        <v>303</v>
      </c>
      <c r="AD444" s="3">
        <v>15</v>
      </c>
      <c r="AE444" s="3">
        <v>42</v>
      </c>
      <c r="AF444" s="3">
        <v>9</v>
      </c>
      <c r="AG444" s="3">
        <v>0</v>
      </c>
      <c r="AH444" s="3">
        <v>10</v>
      </c>
      <c r="AI444" s="29">
        <f t="shared" si="13"/>
        <v>0.89566750000000006</v>
      </c>
      <c r="AL444" s="1">
        <v>5.59</v>
      </c>
      <c r="AM444" s="1">
        <v>8.0937049999999999</v>
      </c>
      <c r="AN444" s="5">
        <v>0.91</v>
      </c>
      <c r="AO444" s="5">
        <v>0.88133499999999998</v>
      </c>
    </row>
    <row r="445" spans="1:41">
      <c r="A445" s="1" t="s">
        <v>52</v>
      </c>
      <c r="B445" s="1">
        <v>2011</v>
      </c>
      <c r="C445" s="20">
        <v>560000</v>
      </c>
      <c r="D445" s="17">
        <v>930000</v>
      </c>
      <c r="E445" s="1">
        <v>3.0960000000000001</v>
      </c>
      <c r="F445" s="1">
        <v>362</v>
      </c>
      <c r="G445" s="1">
        <v>0</v>
      </c>
      <c r="H445" s="1">
        <v>0.24261603000000001</v>
      </c>
      <c r="I445" s="1">
        <v>116</v>
      </c>
      <c r="J445" s="1">
        <v>6</v>
      </c>
      <c r="K445" s="1">
        <v>92</v>
      </c>
      <c r="L445" s="1">
        <v>1032</v>
      </c>
      <c r="M445" s="1">
        <v>61</v>
      </c>
      <c r="N445" s="1">
        <v>137</v>
      </c>
      <c r="O445" s="1">
        <v>43</v>
      </c>
      <c r="P445" s="1">
        <v>14</v>
      </c>
      <c r="Q445" s="1">
        <v>6</v>
      </c>
      <c r="R445" s="29">
        <f t="shared" si="12"/>
        <v>18.899999999999999</v>
      </c>
      <c r="S445" s="2"/>
      <c r="T445" s="2"/>
      <c r="U445" s="2"/>
      <c r="V445" s="2"/>
      <c r="W445" s="3">
        <v>99</v>
      </c>
      <c r="X445" s="1">
        <v>0</v>
      </c>
      <c r="Y445" s="4">
        <v>0.24908425000000001</v>
      </c>
      <c r="Z445" s="3">
        <v>39</v>
      </c>
      <c r="AA445" s="3">
        <v>1</v>
      </c>
      <c r="AB445" s="3">
        <v>30</v>
      </c>
      <c r="AC445" s="3">
        <v>300</v>
      </c>
      <c r="AD445" s="3">
        <v>18</v>
      </c>
      <c r="AE445" s="3">
        <v>41</v>
      </c>
      <c r="AF445" s="3">
        <v>14</v>
      </c>
      <c r="AG445" s="3">
        <v>3</v>
      </c>
      <c r="AH445" s="3">
        <v>-9</v>
      </c>
      <c r="AI445" s="29">
        <f t="shared" si="13"/>
        <v>1.197875</v>
      </c>
      <c r="AL445" s="1">
        <v>20.95</v>
      </c>
      <c r="AM445" s="1">
        <v>16.806239999999999</v>
      </c>
      <c r="AN445" s="5">
        <v>1.2</v>
      </c>
      <c r="AO445" s="5">
        <v>1.1957500000000001</v>
      </c>
    </row>
    <row r="446" spans="1:41">
      <c r="A446" s="1" t="s">
        <v>611</v>
      </c>
      <c r="B446" s="1">
        <v>2016</v>
      </c>
      <c r="C446" s="20">
        <v>650500</v>
      </c>
      <c r="D446" s="17">
        <v>4500000</v>
      </c>
      <c r="E446" s="1">
        <v>3.0419999999999998</v>
      </c>
      <c r="F446" s="1">
        <v>475</v>
      </c>
      <c r="G446" s="1">
        <v>7</v>
      </c>
      <c r="H446" s="1">
        <v>0.28586897</v>
      </c>
      <c r="I446" s="1">
        <v>266</v>
      </c>
      <c r="J446" s="1">
        <v>41</v>
      </c>
      <c r="K446" s="1">
        <v>221</v>
      </c>
      <c r="L446" s="1">
        <v>2017</v>
      </c>
      <c r="M446" s="1">
        <v>134</v>
      </c>
      <c r="N446" s="1">
        <v>375</v>
      </c>
      <c r="O446" s="1">
        <v>99</v>
      </c>
      <c r="P446" s="1">
        <v>26</v>
      </c>
      <c r="Q446" s="1">
        <v>-24</v>
      </c>
      <c r="R446" s="29">
        <f t="shared" si="12"/>
        <v>1.7</v>
      </c>
      <c r="S446" s="2" t="s">
        <v>612</v>
      </c>
      <c r="T446" s="1" t="s">
        <v>613</v>
      </c>
      <c r="U446" s="2"/>
      <c r="V446" s="2"/>
      <c r="W446" s="3">
        <v>157</v>
      </c>
      <c r="X446" s="1">
        <v>0</v>
      </c>
      <c r="Y446" s="4">
        <v>0.29447854000000001</v>
      </c>
      <c r="Z446" s="3">
        <v>115</v>
      </c>
      <c r="AA446" s="3">
        <v>21</v>
      </c>
      <c r="AB446" s="3">
        <v>89</v>
      </c>
      <c r="AC446" s="3">
        <v>719</v>
      </c>
      <c r="AD446" s="3">
        <v>58</v>
      </c>
      <c r="AE446" s="3">
        <v>123</v>
      </c>
      <c r="AF446" s="3">
        <v>34</v>
      </c>
      <c r="AG446" s="3">
        <v>13</v>
      </c>
      <c r="AH446" s="3">
        <v>-10</v>
      </c>
      <c r="AI446" s="29">
        <f t="shared" si="13"/>
        <v>1.3520909999999999</v>
      </c>
      <c r="AL446" s="1">
        <v>3.79</v>
      </c>
      <c r="AM446" s="1">
        <v>-0.29206242999999998</v>
      </c>
      <c r="AN446" s="5">
        <v>2.0299999999999998</v>
      </c>
      <c r="AO446" s="5">
        <v>0.67418199999999995</v>
      </c>
    </row>
    <row r="447" spans="1:41">
      <c r="A447" s="1" t="s">
        <v>273</v>
      </c>
      <c r="B447" s="1">
        <v>2013</v>
      </c>
      <c r="C447" s="20">
        <v>505000</v>
      </c>
      <c r="D447" s="17">
        <v>850000</v>
      </c>
      <c r="E447" s="1">
        <v>3.1190000000000002</v>
      </c>
      <c r="F447" s="1">
        <v>335</v>
      </c>
      <c r="G447" s="1">
        <v>137</v>
      </c>
      <c r="H447" s="1">
        <v>0.25408617</v>
      </c>
      <c r="I447" s="1">
        <v>81</v>
      </c>
      <c r="J447" s="1">
        <v>12</v>
      </c>
      <c r="K447" s="1">
        <v>71</v>
      </c>
      <c r="L447" s="1">
        <v>746</v>
      </c>
      <c r="M447" s="1">
        <v>59</v>
      </c>
      <c r="N447" s="1">
        <v>161</v>
      </c>
      <c r="O447" s="1">
        <v>32</v>
      </c>
      <c r="P447" s="1">
        <v>23</v>
      </c>
      <c r="Q447" s="1">
        <v>-15</v>
      </c>
      <c r="R447" s="29">
        <f t="shared" si="12"/>
        <v>11.2</v>
      </c>
      <c r="S447" s="2"/>
      <c r="T447" s="2"/>
      <c r="U447" s="2"/>
      <c r="V447" s="2"/>
      <c r="W447" s="3">
        <v>97</v>
      </c>
      <c r="X447" s="1">
        <v>0</v>
      </c>
      <c r="Y447" s="4">
        <v>0.24401914</v>
      </c>
      <c r="Z447" s="3">
        <v>24</v>
      </c>
      <c r="AA447" s="3">
        <v>7</v>
      </c>
      <c r="AB447" s="3">
        <v>32</v>
      </c>
      <c r="AC447" s="3">
        <v>239</v>
      </c>
      <c r="AD447" s="3">
        <v>27</v>
      </c>
      <c r="AE447" s="3">
        <v>53</v>
      </c>
      <c r="AF447" s="3">
        <v>12</v>
      </c>
      <c r="AG447" s="3">
        <v>0</v>
      </c>
      <c r="AH447" s="3">
        <v>-10</v>
      </c>
      <c r="AI447" s="29">
        <f t="shared" si="13"/>
        <v>0.64729250000000005</v>
      </c>
      <c r="AL447" s="1">
        <v>11.72</v>
      </c>
      <c r="AM447" s="1">
        <v>10.773685</v>
      </c>
      <c r="AN447" s="5">
        <v>0.7</v>
      </c>
      <c r="AO447" s="5">
        <v>0.59458500000000003</v>
      </c>
    </row>
    <row r="448" spans="1:41">
      <c r="A448" s="16" t="s">
        <v>432</v>
      </c>
      <c r="B448" s="1">
        <v>2015</v>
      </c>
      <c r="C448" s="20">
        <v>1223655</v>
      </c>
      <c r="D448" s="17">
        <v>2732600</v>
      </c>
      <c r="E448" s="1">
        <v>3.0830000000000002</v>
      </c>
      <c r="F448" s="1">
        <v>361</v>
      </c>
      <c r="G448" s="1">
        <v>49</v>
      </c>
      <c r="H448" s="1">
        <v>0.26230829999999999</v>
      </c>
      <c r="I448" s="1">
        <v>153</v>
      </c>
      <c r="J448" s="1">
        <v>48</v>
      </c>
      <c r="K448" s="1">
        <v>170</v>
      </c>
      <c r="L448" s="1">
        <v>1340</v>
      </c>
      <c r="M448" s="1">
        <v>61</v>
      </c>
      <c r="N448" s="1">
        <v>323</v>
      </c>
      <c r="O448" s="1">
        <v>69</v>
      </c>
      <c r="P448" s="1">
        <v>2</v>
      </c>
      <c r="Q448" s="1">
        <v>33</v>
      </c>
      <c r="R448" s="29">
        <f t="shared" si="12"/>
        <v>0.5</v>
      </c>
      <c r="S448" s="2" t="s">
        <v>433</v>
      </c>
      <c r="T448" s="1" t="s">
        <v>434</v>
      </c>
      <c r="U448" s="1" t="s">
        <v>77</v>
      </c>
      <c r="V448" s="2"/>
      <c r="W448" s="3">
        <v>95</v>
      </c>
      <c r="X448" s="1">
        <v>42</v>
      </c>
      <c r="Y448" s="4">
        <v>0.23140495999999999</v>
      </c>
      <c r="Z448" s="3">
        <v>38</v>
      </c>
      <c r="AA448" s="3">
        <v>12</v>
      </c>
      <c r="AB448" s="3">
        <v>45</v>
      </c>
      <c r="AC448" s="3">
        <v>389</v>
      </c>
      <c r="AD448" s="3">
        <v>13</v>
      </c>
      <c r="AE448" s="3">
        <v>104</v>
      </c>
      <c r="AF448" s="3">
        <v>22</v>
      </c>
      <c r="AG448" s="3">
        <v>0</v>
      </c>
      <c r="AH448" s="3">
        <v>0</v>
      </c>
      <c r="AI448" s="29">
        <f t="shared" si="13"/>
        <v>0.54252600000000006</v>
      </c>
      <c r="AL448" s="1">
        <v>-5.9999972999999998E-2</v>
      </c>
      <c r="AM448" s="1">
        <v>1.0652033000000001</v>
      </c>
      <c r="AN448" s="5">
        <v>0.62</v>
      </c>
      <c r="AO448" s="5">
        <v>0.46505200000000002</v>
      </c>
    </row>
    <row r="449" spans="1:41">
      <c r="A449" s="16" t="s">
        <v>229</v>
      </c>
      <c r="B449" s="1">
        <v>2016</v>
      </c>
      <c r="C449" s="20">
        <v>525500</v>
      </c>
      <c r="D449" s="17">
        <v>3000000</v>
      </c>
      <c r="E449" s="1">
        <v>3</v>
      </c>
      <c r="F449" s="1">
        <v>392</v>
      </c>
      <c r="G449" s="1">
        <v>41</v>
      </c>
      <c r="H449" s="1">
        <v>0.27142859000000003</v>
      </c>
      <c r="I449" s="1">
        <v>174</v>
      </c>
      <c r="J449" s="1">
        <v>39</v>
      </c>
      <c r="K449" s="1">
        <v>182</v>
      </c>
      <c r="L449" s="1">
        <v>1549</v>
      </c>
      <c r="M449" s="1">
        <v>117</v>
      </c>
      <c r="N449" s="1">
        <v>177</v>
      </c>
      <c r="O449" s="1">
        <v>78</v>
      </c>
      <c r="P449" s="1">
        <v>2</v>
      </c>
      <c r="Q449" s="1">
        <v>-5</v>
      </c>
      <c r="R449" s="29">
        <f t="shared" si="12"/>
        <v>6.2</v>
      </c>
      <c r="S449" s="2"/>
      <c r="T449" s="2"/>
      <c r="U449" s="2"/>
      <c r="V449" s="2"/>
      <c r="W449" s="3">
        <v>109</v>
      </c>
      <c r="X449" s="1">
        <v>41</v>
      </c>
      <c r="Y449" s="4">
        <v>0.28641974999999997</v>
      </c>
      <c r="Z449" s="3">
        <v>55</v>
      </c>
      <c r="AA449" s="3">
        <v>15</v>
      </c>
      <c r="AB449" s="3">
        <v>71</v>
      </c>
      <c r="AC449" s="3">
        <v>443</v>
      </c>
      <c r="AD449" s="3">
        <v>30</v>
      </c>
      <c r="AE449" s="3">
        <v>63</v>
      </c>
      <c r="AF449" s="3">
        <v>26</v>
      </c>
      <c r="AG449" s="3">
        <v>1</v>
      </c>
      <c r="AH449" s="3">
        <v>3</v>
      </c>
      <c r="AI449" s="29">
        <f t="shared" si="13"/>
        <v>6.0958999999999999E-2</v>
      </c>
      <c r="AL449" s="1">
        <v>6.6099997000000004</v>
      </c>
      <c r="AM449" s="1">
        <v>5.762848</v>
      </c>
      <c r="AN449" s="5">
        <v>-0.04</v>
      </c>
      <c r="AO449" s="5">
        <v>0.16191800000000001</v>
      </c>
    </row>
    <row r="450" spans="1:41">
      <c r="A450" s="16" t="s">
        <v>747</v>
      </c>
      <c r="B450" s="1">
        <v>2016</v>
      </c>
      <c r="C450" s="20">
        <v>7466905</v>
      </c>
      <c r="D450" s="17">
        <v>8545581</v>
      </c>
      <c r="E450" s="1">
        <v>3.1019999999999999</v>
      </c>
      <c r="F450" s="1">
        <v>435</v>
      </c>
      <c r="G450" s="1">
        <v>96</v>
      </c>
      <c r="H450" s="1">
        <v>0.28727508000000002</v>
      </c>
      <c r="I450" s="1">
        <v>233</v>
      </c>
      <c r="J450" s="1">
        <v>57</v>
      </c>
      <c r="K450" s="1">
        <v>194</v>
      </c>
      <c r="L450" s="1">
        <v>1751</v>
      </c>
      <c r="M450" s="1">
        <v>153</v>
      </c>
      <c r="N450" s="1">
        <v>361</v>
      </c>
      <c r="O450" s="1">
        <v>84</v>
      </c>
      <c r="P450" s="1">
        <v>30</v>
      </c>
      <c r="Q450" s="1">
        <v>13</v>
      </c>
      <c r="R450" s="29">
        <f t="shared" ref="R450:R458" si="14">ROUND(AVERAGE(AL450,AM450),1)</f>
        <v>9.1999999999999993</v>
      </c>
      <c r="S450" s="2"/>
      <c r="T450" s="2"/>
      <c r="U450" s="1" t="s">
        <v>748</v>
      </c>
      <c r="V450" s="1" t="s">
        <v>749</v>
      </c>
      <c r="W450" s="3">
        <v>104</v>
      </c>
      <c r="X450" s="1">
        <v>18</v>
      </c>
      <c r="Y450" s="4">
        <v>0.26347305999999998</v>
      </c>
      <c r="Z450" s="3">
        <v>45</v>
      </c>
      <c r="AA450" s="3">
        <v>11</v>
      </c>
      <c r="AB450" s="3">
        <v>45</v>
      </c>
      <c r="AC450" s="3">
        <v>368</v>
      </c>
      <c r="AD450" s="3">
        <v>24</v>
      </c>
      <c r="AE450" s="3">
        <v>74</v>
      </c>
      <c r="AF450" s="3">
        <v>14</v>
      </c>
      <c r="AG450" s="3">
        <v>5</v>
      </c>
      <c r="AH450" s="3">
        <v>7</v>
      </c>
      <c r="AI450" s="29">
        <f t="shared" ref="AI450:AI458" si="15">AVERAGE(AN450,AO450)</f>
        <v>1.1751149999999999</v>
      </c>
      <c r="AL450" s="1">
        <v>8.08</v>
      </c>
      <c r="AM450" s="1">
        <v>10.344568000000001</v>
      </c>
      <c r="AN450" s="5">
        <v>0.74</v>
      </c>
      <c r="AO450" s="5">
        <v>1.6102300000000001</v>
      </c>
    </row>
    <row r="451" spans="1:41">
      <c r="A451" s="1" t="s">
        <v>551</v>
      </c>
      <c r="B451" s="1">
        <v>2015</v>
      </c>
      <c r="C451" s="20">
        <v>693000</v>
      </c>
      <c r="D451" s="17">
        <v>2800000</v>
      </c>
      <c r="E451" s="1">
        <v>3.1150000000000002</v>
      </c>
      <c r="F451" s="1">
        <v>331</v>
      </c>
      <c r="G451" s="1">
        <v>109</v>
      </c>
      <c r="H451" s="1">
        <v>0.24110672</v>
      </c>
      <c r="I451" s="1">
        <v>131</v>
      </c>
      <c r="J451" s="1">
        <v>40</v>
      </c>
      <c r="K451" s="1">
        <v>141</v>
      </c>
      <c r="L451" s="1">
        <v>1203</v>
      </c>
      <c r="M451" s="1">
        <v>172</v>
      </c>
      <c r="N451" s="1">
        <v>264</v>
      </c>
      <c r="O451" s="1">
        <v>46</v>
      </c>
      <c r="P451" s="1">
        <v>3</v>
      </c>
      <c r="Q451" s="1">
        <v>21</v>
      </c>
      <c r="R451" s="29">
        <f t="shared" si="14"/>
        <v>7.3</v>
      </c>
      <c r="S451" s="2" t="s">
        <v>552</v>
      </c>
      <c r="T451" s="2"/>
      <c r="U451" s="2"/>
      <c r="V451" s="2"/>
      <c r="W451" s="3">
        <v>115</v>
      </c>
      <c r="X451" s="1">
        <v>7</v>
      </c>
      <c r="Y451" s="4">
        <v>0.23380281</v>
      </c>
      <c r="Z451" s="3">
        <v>43</v>
      </c>
      <c r="AA451" s="3">
        <v>16</v>
      </c>
      <c r="AB451" s="3">
        <v>47</v>
      </c>
      <c r="AC451" s="3">
        <v>426</v>
      </c>
      <c r="AD451" s="3">
        <v>65</v>
      </c>
      <c r="AE451" s="3">
        <v>92</v>
      </c>
      <c r="AF451" s="3">
        <v>12</v>
      </c>
      <c r="AG451" s="3">
        <v>0</v>
      </c>
      <c r="AH451" s="3">
        <v>5</v>
      </c>
      <c r="AI451" s="29">
        <f t="shared" si="15"/>
        <v>0.55339549999999993</v>
      </c>
      <c r="AL451" s="1">
        <v>6.32</v>
      </c>
      <c r="AM451" s="1">
        <v>8.2419419999999999</v>
      </c>
      <c r="AN451" s="5">
        <v>0.56999999999999995</v>
      </c>
      <c r="AO451" s="5">
        <v>0.53679100000000002</v>
      </c>
    </row>
    <row r="452" spans="1:41">
      <c r="A452" s="16" t="s">
        <v>833</v>
      </c>
      <c r="B452" s="1">
        <v>2017</v>
      </c>
      <c r="C452" s="20">
        <v>8333333</v>
      </c>
      <c r="D452" s="17">
        <v>12333333</v>
      </c>
      <c r="E452" s="1">
        <v>3</v>
      </c>
      <c r="F452" s="1">
        <v>305</v>
      </c>
      <c r="G452" s="1">
        <v>121</v>
      </c>
      <c r="H452" s="1">
        <v>0.26769510000000002</v>
      </c>
      <c r="I452" s="1">
        <v>131</v>
      </c>
      <c r="J452" s="1">
        <v>48</v>
      </c>
      <c r="K452" s="1">
        <v>163</v>
      </c>
      <c r="L452" s="1">
        <v>1169</v>
      </c>
      <c r="M452" s="1">
        <v>61</v>
      </c>
      <c r="N452" s="1">
        <v>296</v>
      </c>
      <c r="O452" s="1">
        <v>60</v>
      </c>
      <c r="P452" s="1">
        <v>7</v>
      </c>
      <c r="Q452" s="1">
        <v>-36</v>
      </c>
      <c r="R452" s="29">
        <f t="shared" si="14"/>
        <v>5.7</v>
      </c>
      <c r="S452" s="2"/>
      <c r="T452" s="2"/>
      <c r="U452" s="2"/>
      <c r="V452" s="2"/>
      <c r="W452" s="3">
        <v>47</v>
      </c>
      <c r="X452" s="1">
        <v>121</v>
      </c>
      <c r="Y452" s="4">
        <v>0.24096386</v>
      </c>
      <c r="Z452" s="3">
        <v>19</v>
      </c>
      <c r="AA452" s="3">
        <v>8</v>
      </c>
      <c r="AB452" s="3">
        <v>32</v>
      </c>
      <c r="AC452" s="3">
        <v>180</v>
      </c>
      <c r="AD452" s="3">
        <v>13</v>
      </c>
      <c r="AE452" s="3">
        <v>50</v>
      </c>
      <c r="AF452" s="3">
        <v>11</v>
      </c>
      <c r="AG452" s="3">
        <v>0</v>
      </c>
      <c r="AH452" s="3">
        <v>-6</v>
      </c>
      <c r="AI452" s="29">
        <f t="shared" si="15"/>
        <v>1.6307</v>
      </c>
      <c r="AL452" s="1">
        <v>4.6399999999999997</v>
      </c>
      <c r="AM452" s="1">
        <v>6.7593899999999998</v>
      </c>
      <c r="AN452" s="5">
        <v>1.36</v>
      </c>
      <c r="AO452" s="5">
        <v>1.9014</v>
      </c>
    </row>
    <row r="453" spans="1:41">
      <c r="A453" s="16" t="s">
        <v>835</v>
      </c>
      <c r="B453" s="1">
        <v>2020</v>
      </c>
      <c r="C453" s="20">
        <v>627000</v>
      </c>
      <c r="D453" s="17">
        <v>7800000</v>
      </c>
      <c r="E453" s="1">
        <v>3.1059999999999999</v>
      </c>
      <c r="F453" s="1">
        <v>395</v>
      </c>
      <c r="G453" s="1">
        <v>43</v>
      </c>
      <c r="H453" s="1">
        <v>0.26011943999999998</v>
      </c>
      <c r="I453" s="1">
        <v>218</v>
      </c>
      <c r="J453" s="1">
        <v>56</v>
      </c>
      <c r="K453" s="1">
        <v>187</v>
      </c>
      <c r="L453" s="1">
        <v>1691</v>
      </c>
      <c r="M453" s="1">
        <v>165</v>
      </c>
      <c r="N453" s="1">
        <v>529</v>
      </c>
      <c r="O453" s="1">
        <v>83</v>
      </c>
      <c r="P453" s="1">
        <v>25</v>
      </c>
      <c r="Q453" s="1">
        <v>-14</v>
      </c>
      <c r="R453" s="29">
        <f t="shared" si="14"/>
        <v>1.5</v>
      </c>
      <c r="S453" s="2" t="s">
        <v>836</v>
      </c>
      <c r="T453" s="1" t="s">
        <v>801</v>
      </c>
      <c r="U453" s="2"/>
      <c r="V453" s="2"/>
      <c r="W453" s="3">
        <v>52</v>
      </c>
      <c r="X453" s="1">
        <v>0</v>
      </c>
      <c r="Y453" s="4">
        <v>0.22500000000000001</v>
      </c>
      <c r="Z453" s="3">
        <v>28</v>
      </c>
      <c r="AA453" s="3">
        <v>6</v>
      </c>
      <c r="AB453" s="3">
        <v>24</v>
      </c>
      <c r="AC453" s="3">
        <v>231</v>
      </c>
      <c r="AD453" s="3">
        <v>28</v>
      </c>
      <c r="AE453" s="3">
        <v>72</v>
      </c>
      <c r="AF453" s="3">
        <v>8</v>
      </c>
      <c r="AG453" s="3">
        <v>0</v>
      </c>
      <c r="AH453" s="3">
        <v>-2</v>
      </c>
      <c r="AI453" s="29">
        <f t="shared" si="15"/>
        <v>-0.69529949999999996</v>
      </c>
      <c r="AL453" s="1">
        <v>1.01</v>
      </c>
      <c r="AM453" s="1">
        <v>2.0373424999999998</v>
      </c>
      <c r="AN453" s="5">
        <v>-0.77</v>
      </c>
      <c r="AO453" s="5">
        <v>-0.62059900000000001</v>
      </c>
    </row>
    <row r="454" spans="1:41">
      <c r="A454" s="16" t="s">
        <v>677</v>
      </c>
      <c r="B454" s="1">
        <v>2014</v>
      </c>
      <c r="C454" s="20">
        <v>10550000</v>
      </c>
      <c r="D454" s="17">
        <v>10550000</v>
      </c>
      <c r="E454" s="1">
        <v>3</v>
      </c>
      <c r="F454" s="1">
        <v>416</v>
      </c>
      <c r="G454" s="1">
        <v>40</v>
      </c>
      <c r="H454" s="1">
        <v>0.26299506</v>
      </c>
      <c r="I454" s="1">
        <v>233</v>
      </c>
      <c r="J454" s="1">
        <v>71</v>
      </c>
      <c r="K454" s="1">
        <v>262</v>
      </c>
      <c r="L454" s="1">
        <v>1759</v>
      </c>
      <c r="M454" s="1">
        <v>115</v>
      </c>
      <c r="N454" s="1">
        <v>367</v>
      </c>
      <c r="O454" s="1">
        <v>82</v>
      </c>
      <c r="P454" s="1">
        <v>30</v>
      </c>
      <c r="Q454" s="1">
        <v>6</v>
      </c>
      <c r="R454" s="29">
        <f t="shared" si="14"/>
        <v>6.6</v>
      </c>
      <c r="S454" s="2" t="s">
        <v>678</v>
      </c>
      <c r="T454" s="1" t="s">
        <v>679</v>
      </c>
      <c r="U454" s="1" t="s">
        <v>680</v>
      </c>
      <c r="V454" s="2"/>
      <c r="W454" s="3">
        <v>152</v>
      </c>
      <c r="X454" s="1">
        <v>0</v>
      </c>
      <c r="Y454" s="4">
        <v>0.26</v>
      </c>
      <c r="Z454" s="3">
        <v>89</v>
      </c>
      <c r="AA454" s="3">
        <v>22</v>
      </c>
      <c r="AB454" s="3">
        <v>100</v>
      </c>
      <c r="AC454" s="3">
        <v>645</v>
      </c>
      <c r="AD454" s="3">
        <v>35</v>
      </c>
      <c r="AE454" s="3">
        <v>128</v>
      </c>
      <c r="AF454" s="3">
        <v>36</v>
      </c>
      <c r="AG454" s="3">
        <v>7</v>
      </c>
      <c r="AH454" s="3">
        <v>13</v>
      </c>
      <c r="AI454" s="29">
        <f t="shared" si="15"/>
        <v>0.98406850000000001</v>
      </c>
      <c r="AL454" s="1">
        <v>6.62</v>
      </c>
      <c r="AM454" s="1">
        <v>6.5163799999999998</v>
      </c>
      <c r="AN454" s="5">
        <v>0.98</v>
      </c>
      <c r="AO454" s="5">
        <v>0.98813700000000004</v>
      </c>
    </row>
    <row r="455" spans="1:41">
      <c r="A455" s="1" t="s">
        <v>576</v>
      </c>
      <c r="B455" s="1">
        <v>2017</v>
      </c>
      <c r="C455" s="20">
        <v>546000</v>
      </c>
      <c r="D455" s="17">
        <v>2350000</v>
      </c>
      <c r="E455" s="1">
        <v>2.1339999999999999</v>
      </c>
      <c r="F455" s="1">
        <v>342</v>
      </c>
      <c r="G455" s="1">
        <v>0</v>
      </c>
      <c r="H455" s="1">
        <v>0.24223602</v>
      </c>
      <c r="I455" s="1">
        <v>124</v>
      </c>
      <c r="J455" s="1">
        <v>21</v>
      </c>
      <c r="K455" s="1">
        <v>116</v>
      </c>
      <c r="L455" s="1">
        <v>1221</v>
      </c>
      <c r="M455" s="1">
        <v>62</v>
      </c>
      <c r="N455" s="1">
        <v>259</v>
      </c>
      <c r="O455" s="1">
        <v>56</v>
      </c>
      <c r="P455" s="1">
        <v>11</v>
      </c>
      <c r="Q455" s="1">
        <v>8</v>
      </c>
      <c r="R455" s="29">
        <f t="shared" si="14"/>
        <v>8.1999999999999993</v>
      </c>
      <c r="S455" s="2" t="s">
        <v>577</v>
      </c>
      <c r="T455" s="2"/>
      <c r="U455" s="1" t="s">
        <v>578</v>
      </c>
      <c r="V455" s="2"/>
      <c r="W455" s="3">
        <v>141</v>
      </c>
      <c r="X455" s="1">
        <v>0</v>
      </c>
      <c r="Y455" s="4">
        <v>0.26652893</v>
      </c>
      <c r="Z455" s="3">
        <v>63</v>
      </c>
      <c r="AA455" s="3">
        <v>12</v>
      </c>
      <c r="AB455" s="3">
        <v>59</v>
      </c>
      <c r="AC455" s="3">
        <v>534</v>
      </c>
      <c r="AD455" s="3">
        <v>35</v>
      </c>
      <c r="AE455" s="3">
        <v>111</v>
      </c>
      <c r="AF455" s="3">
        <v>19</v>
      </c>
      <c r="AG455" s="3">
        <v>8</v>
      </c>
      <c r="AH455" s="3">
        <v>12</v>
      </c>
      <c r="AI455" s="29">
        <f t="shared" si="15"/>
        <v>1.5709499999999998</v>
      </c>
      <c r="AL455" s="1">
        <v>8.65</v>
      </c>
      <c r="AM455" s="1">
        <v>7.8002050000000001</v>
      </c>
      <c r="AN455" s="5">
        <v>1.95</v>
      </c>
      <c r="AO455" s="5">
        <v>1.1919</v>
      </c>
    </row>
    <row r="456" spans="1:41">
      <c r="A456" s="1" t="s">
        <v>76</v>
      </c>
      <c r="B456" s="1">
        <v>2014</v>
      </c>
      <c r="C456" s="20">
        <v>980000</v>
      </c>
      <c r="D456" s="17">
        <v>1650000</v>
      </c>
      <c r="E456" s="1">
        <v>3.1160000000000001</v>
      </c>
      <c r="F456" s="1">
        <v>405</v>
      </c>
      <c r="G456" s="1">
        <v>127</v>
      </c>
      <c r="H456" s="1">
        <v>0.27071824999999999</v>
      </c>
      <c r="I456" s="1">
        <v>119</v>
      </c>
      <c r="J456" s="1">
        <v>27</v>
      </c>
      <c r="K456" s="1">
        <v>152</v>
      </c>
      <c r="L456" s="1">
        <v>1409</v>
      </c>
      <c r="M456" s="1">
        <v>121</v>
      </c>
      <c r="N456" s="1">
        <v>215</v>
      </c>
      <c r="O456" s="1">
        <v>75</v>
      </c>
      <c r="P456" s="1">
        <v>15</v>
      </c>
      <c r="Q456" s="1">
        <v>9</v>
      </c>
      <c r="R456" s="29">
        <f t="shared" si="14"/>
        <v>11.9</v>
      </c>
      <c r="S456" s="2" t="s">
        <v>77</v>
      </c>
      <c r="T456" s="2"/>
      <c r="U456" s="1" t="s">
        <v>78</v>
      </c>
      <c r="V456" s="2"/>
      <c r="W456" s="3">
        <v>84</v>
      </c>
      <c r="X456" s="1">
        <v>86</v>
      </c>
      <c r="Y456" s="4">
        <v>0.23970037999999999</v>
      </c>
      <c r="Z456" s="3">
        <v>27</v>
      </c>
      <c r="AA456" s="3">
        <v>7</v>
      </c>
      <c r="AB456" s="3">
        <v>27</v>
      </c>
      <c r="AC456" s="3">
        <v>288</v>
      </c>
      <c r="AD456" s="3">
        <v>17</v>
      </c>
      <c r="AE456" s="3">
        <v>36</v>
      </c>
      <c r="AF456" s="3">
        <v>19</v>
      </c>
      <c r="AG456" s="3">
        <v>6</v>
      </c>
      <c r="AH456" s="3">
        <v>9</v>
      </c>
      <c r="AI456" s="29">
        <f t="shared" si="15"/>
        <v>2.3324050000000001</v>
      </c>
      <c r="AL456" s="1">
        <v>12.129999</v>
      </c>
      <c r="AM456" s="1">
        <v>11.651949999999999</v>
      </c>
      <c r="AN456" s="5">
        <v>2.27</v>
      </c>
      <c r="AO456" s="5">
        <v>2.3948100000000001</v>
      </c>
    </row>
    <row r="457" spans="1:41">
      <c r="A457" s="16" t="s">
        <v>865</v>
      </c>
      <c r="B457" s="1">
        <v>2019</v>
      </c>
      <c r="C457" s="20">
        <v>10000000</v>
      </c>
      <c r="D457" s="17">
        <v>8000000</v>
      </c>
      <c r="E457" s="1">
        <v>3.0430000000000001</v>
      </c>
      <c r="F457" s="1">
        <v>455</v>
      </c>
      <c r="G457" s="1">
        <v>10</v>
      </c>
      <c r="H457" s="1">
        <v>0.29318179999999999</v>
      </c>
      <c r="I457" s="1">
        <v>237</v>
      </c>
      <c r="J457" s="1">
        <v>65</v>
      </c>
      <c r="K457" s="1">
        <v>279</v>
      </c>
      <c r="L457" s="1">
        <v>1886</v>
      </c>
      <c r="M457" s="1">
        <v>87</v>
      </c>
      <c r="N457" s="1">
        <v>202</v>
      </c>
      <c r="O457" s="1">
        <v>123</v>
      </c>
      <c r="P457" s="1">
        <v>14</v>
      </c>
      <c r="Q457" s="1">
        <v>6</v>
      </c>
      <c r="R457" s="29">
        <f t="shared" si="14"/>
        <v>4.9000000000000004</v>
      </c>
      <c r="S457" s="2" t="s">
        <v>866</v>
      </c>
      <c r="T457" s="1" t="s">
        <v>140</v>
      </c>
      <c r="U457" s="1" t="s">
        <v>111</v>
      </c>
      <c r="V457" s="2"/>
      <c r="W457" s="3">
        <v>144</v>
      </c>
      <c r="X457" s="1">
        <v>0</v>
      </c>
      <c r="Y457" s="4">
        <v>0.29787233000000002</v>
      </c>
      <c r="Z457" s="3">
        <v>85</v>
      </c>
      <c r="AA457" s="3">
        <v>31</v>
      </c>
      <c r="AB457" s="3">
        <v>104</v>
      </c>
      <c r="AC457" s="3">
        <v>612</v>
      </c>
      <c r="AD457" s="3">
        <v>37</v>
      </c>
      <c r="AE457" s="3">
        <v>65</v>
      </c>
      <c r="AF457" s="3">
        <v>40</v>
      </c>
      <c r="AG457" s="3">
        <v>5</v>
      </c>
      <c r="AH457" s="3">
        <v>3</v>
      </c>
      <c r="AI457" s="29">
        <f t="shared" si="15"/>
        <v>3.72445E-2</v>
      </c>
      <c r="AL457" s="1">
        <v>5.29</v>
      </c>
      <c r="AM457" s="1">
        <v>4.4219889999999999</v>
      </c>
      <c r="AN457" s="5">
        <v>0.06</v>
      </c>
      <c r="AO457" s="5">
        <v>1.4489E-2</v>
      </c>
    </row>
    <row r="458" spans="1:41" ht="14" thickBot="1">
      <c r="A458" s="6" t="s">
        <v>81</v>
      </c>
      <c r="B458" s="6">
        <v>2014</v>
      </c>
      <c r="C458" s="22">
        <v>600000</v>
      </c>
      <c r="D458" s="19">
        <v>2350000</v>
      </c>
      <c r="E458" s="6">
        <v>3.0840000000000001</v>
      </c>
      <c r="F458" s="6">
        <v>447</v>
      </c>
      <c r="G458" s="6">
        <v>67</v>
      </c>
      <c r="H458" s="6">
        <v>0.24296828000000001</v>
      </c>
      <c r="I458" s="6">
        <v>200</v>
      </c>
      <c r="J458" s="6">
        <v>33</v>
      </c>
      <c r="K458" s="6">
        <v>139</v>
      </c>
      <c r="L458" s="6">
        <v>1799</v>
      </c>
      <c r="M458" s="6">
        <v>82</v>
      </c>
      <c r="N458" s="6">
        <v>300</v>
      </c>
      <c r="O458" s="6">
        <v>81</v>
      </c>
      <c r="P458" s="6">
        <v>11</v>
      </c>
      <c r="Q458" s="6">
        <v>30</v>
      </c>
      <c r="R458" s="29">
        <f t="shared" si="14"/>
        <v>10.3</v>
      </c>
      <c r="S458" s="7" t="s">
        <v>82</v>
      </c>
      <c r="T458" s="6" t="s">
        <v>83</v>
      </c>
      <c r="U458" s="6" t="s">
        <v>84</v>
      </c>
      <c r="V458" s="7"/>
      <c r="W458" s="8">
        <v>147</v>
      </c>
      <c r="X458" s="6">
        <v>0</v>
      </c>
      <c r="Y458" s="9">
        <v>0.22134387</v>
      </c>
      <c r="Z458" s="8">
        <v>48</v>
      </c>
      <c r="AA458" s="8">
        <v>4</v>
      </c>
      <c r="AB458" s="8">
        <v>38</v>
      </c>
      <c r="AC458" s="8">
        <v>543</v>
      </c>
      <c r="AD458" s="8">
        <v>25</v>
      </c>
      <c r="AE458" s="8">
        <v>79</v>
      </c>
      <c r="AF458" s="8">
        <v>18</v>
      </c>
      <c r="AG458" s="8">
        <v>7</v>
      </c>
      <c r="AH458" s="8">
        <v>16</v>
      </c>
      <c r="AI458" s="29">
        <f t="shared" si="15"/>
        <v>2.3548200000000001</v>
      </c>
      <c r="AL458" s="6">
        <v>9.68</v>
      </c>
      <c r="AM458" s="6">
        <v>10.982839999999999</v>
      </c>
      <c r="AN458" s="10">
        <v>2.27</v>
      </c>
      <c r="AO458" s="10">
        <v>2.4396399999999998</v>
      </c>
    </row>
  </sheetData>
  <autoFilter ref="A1:AI458" xr:uid="{A2BA4230-74E5-3642-954D-4BC38B607B14}">
    <sortState xmlns:xlrd2="http://schemas.microsoft.com/office/spreadsheetml/2017/richdata2" ref="A2:AI458">
      <sortCondition ref="A1:A458"/>
    </sortState>
  </autoFilter>
  <sortState xmlns:xlrd2="http://schemas.microsoft.com/office/spreadsheetml/2017/richdata2" ref="A2:AH460">
    <sortCondition descending="1" ref="Q1:Q46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971-F682-2349-8D1A-C975BBCF9815}">
  <dimension ref="A1:BA466"/>
  <sheetViews>
    <sheetView topLeftCell="C1" workbookViewId="0">
      <pane ySplit="1" topLeftCell="A2" activePane="bottomLeft" state="frozen"/>
      <selection activeCell="I10" sqref="I10"/>
      <selection pane="bottomLeft" activeCell="I10" sqref="I10"/>
    </sheetView>
  </sheetViews>
  <sheetFormatPr baseColWidth="10" defaultRowHeight="13"/>
  <cols>
    <col min="1" max="1" width="25" style="2" customWidth="1"/>
    <col min="2" max="2" width="10.83203125" style="2"/>
    <col min="3" max="3" width="11.1640625" style="23" bestFit="1" customWidth="1"/>
    <col min="4" max="4" width="11.1640625" style="17" bestFit="1" customWidth="1"/>
    <col min="5" max="17" width="10.83203125" style="2"/>
    <col min="18" max="18" width="14" style="30" bestFit="1" customWidth="1"/>
    <col min="19" max="20" width="37.33203125" style="2" bestFit="1" customWidth="1"/>
    <col min="21" max="21" width="42.1640625" style="2" bestFit="1" customWidth="1"/>
    <col min="22" max="22" width="22.1640625" style="2" bestFit="1" customWidth="1"/>
    <col min="23" max="23" width="10.83203125" style="2"/>
    <col min="24" max="24" width="10.83203125" style="42"/>
    <col min="25" max="34" width="10.83203125" style="2"/>
    <col min="35" max="35" width="10.83203125" style="50"/>
    <col min="36" max="36" width="10.83203125" style="56"/>
    <col min="37" max="38" width="10.83203125" style="12"/>
    <col min="39" max="39" width="10.83203125" style="57"/>
    <col min="40" max="40" width="16.33203125" style="2" customWidth="1"/>
    <col min="41" max="16384" width="10.83203125" style="2"/>
  </cols>
  <sheetData>
    <row r="1" spans="1:53" s="27" customFormat="1">
      <c r="A1" s="24" t="s">
        <v>0</v>
      </c>
      <c r="B1" s="24" t="s">
        <v>1</v>
      </c>
      <c r="C1" s="25" t="s">
        <v>14</v>
      </c>
      <c r="D1" s="26" t="s">
        <v>2</v>
      </c>
      <c r="E1" s="24" t="s">
        <v>3</v>
      </c>
      <c r="F1" s="24" t="s">
        <v>4</v>
      </c>
      <c r="G1" s="24" t="s">
        <v>20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22</v>
      </c>
      <c r="M1" s="24" t="s">
        <v>24</v>
      </c>
      <c r="N1" s="24" t="s">
        <v>36</v>
      </c>
      <c r="O1" s="24" t="s">
        <v>26</v>
      </c>
      <c r="P1" s="24" t="s">
        <v>28</v>
      </c>
      <c r="Q1" s="47" t="s">
        <v>30</v>
      </c>
      <c r="R1" s="46" t="s">
        <v>872</v>
      </c>
      <c r="S1" s="24" t="s">
        <v>9</v>
      </c>
      <c r="T1" s="24" t="s">
        <v>10</v>
      </c>
      <c r="U1" s="24" t="s">
        <v>11</v>
      </c>
      <c r="V1" s="24" t="s">
        <v>12</v>
      </c>
      <c r="W1" s="24" t="s">
        <v>13</v>
      </c>
      <c r="X1" s="41" t="s">
        <v>19</v>
      </c>
      <c r="Y1" s="24" t="s">
        <v>15</v>
      </c>
      <c r="Z1" s="24" t="s">
        <v>16</v>
      </c>
      <c r="AA1" s="24" t="s">
        <v>17</v>
      </c>
      <c r="AB1" s="24" t="s">
        <v>18</v>
      </c>
      <c r="AC1" s="24" t="s">
        <v>21</v>
      </c>
      <c r="AD1" s="24" t="s">
        <v>23</v>
      </c>
      <c r="AE1" s="24" t="s">
        <v>35</v>
      </c>
      <c r="AF1" s="24" t="s">
        <v>25</v>
      </c>
      <c r="AG1" s="24" t="s">
        <v>27</v>
      </c>
      <c r="AH1" s="44" t="s">
        <v>29</v>
      </c>
      <c r="AI1" s="48" t="s">
        <v>871</v>
      </c>
      <c r="AJ1" s="51" t="s">
        <v>32</v>
      </c>
      <c r="AK1" s="52" t="s">
        <v>34</v>
      </c>
      <c r="AL1" s="52" t="s">
        <v>31</v>
      </c>
      <c r="AM1" s="53" t="s">
        <v>33</v>
      </c>
      <c r="AN1" s="45" t="s">
        <v>873</v>
      </c>
      <c r="AO1" s="24" t="s">
        <v>13</v>
      </c>
      <c r="AP1" s="24" t="s">
        <v>19</v>
      </c>
      <c r="AQ1" s="24" t="s">
        <v>16</v>
      </c>
      <c r="AR1" s="24" t="s">
        <v>17</v>
      </c>
      <c r="AS1" s="24" t="s">
        <v>18</v>
      </c>
      <c r="AT1" s="24" t="s">
        <v>21</v>
      </c>
      <c r="AU1" s="24" t="s">
        <v>23</v>
      </c>
      <c r="AV1" s="24" t="s">
        <v>35</v>
      </c>
      <c r="AW1" s="24" t="s">
        <v>25</v>
      </c>
      <c r="AX1" s="24" t="s">
        <v>27</v>
      </c>
      <c r="AY1" s="24" t="s">
        <v>29</v>
      </c>
      <c r="BA1" s="27" t="s">
        <v>875</v>
      </c>
    </row>
    <row r="2" spans="1:53">
      <c r="A2" s="1" t="s">
        <v>728</v>
      </c>
      <c r="B2" s="1">
        <v>2020</v>
      </c>
      <c r="C2" s="20">
        <v>604500</v>
      </c>
      <c r="D2" s="17">
        <v>2525000</v>
      </c>
      <c r="E2" s="1">
        <v>3.0880000000000001</v>
      </c>
      <c r="F2" s="1">
        <v>308</v>
      </c>
      <c r="G2" s="36">
        <v>91</v>
      </c>
      <c r="H2" s="38">
        <v>0.25068370000000001</v>
      </c>
      <c r="I2" s="1">
        <v>158</v>
      </c>
      <c r="J2" s="1">
        <v>32</v>
      </c>
      <c r="K2" s="1">
        <v>137</v>
      </c>
      <c r="L2" s="1">
        <v>1176</v>
      </c>
      <c r="M2" s="1">
        <v>50</v>
      </c>
      <c r="N2" s="1">
        <v>349</v>
      </c>
      <c r="O2" s="1">
        <v>46</v>
      </c>
      <c r="P2" s="1">
        <v>113</v>
      </c>
      <c r="Q2" s="1">
        <v>4</v>
      </c>
      <c r="R2" s="29">
        <f t="shared" ref="R2:R65" si="0">ROUND(AVERAGE(AJ2,AK2),1)</f>
        <v>5.2</v>
      </c>
      <c r="T2" s="1" t="s">
        <v>729</v>
      </c>
      <c r="W2" s="3">
        <v>59</v>
      </c>
      <c r="Y2" s="4">
        <v>0.25570777</v>
      </c>
      <c r="Z2" s="3">
        <f t="shared" ref="Z2:Z44" si="1">AQ2/$BA$2</f>
        <v>89.100089100089107</v>
      </c>
      <c r="AA2" s="3">
        <f t="shared" ref="AA2:AA44" si="2">AR2/$BA$2</f>
        <v>16.200016200016201</v>
      </c>
      <c r="AB2" s="3">
        <f t="shared" ref="AB2:AB44" si="3">AS2/$BA$2</f>
        <v>59.400059400059405</v>
      </c>
      <c r="AC2" s="3">
        <f t="shared" ref="AC2:AC44" si="4">AT2/$BA$2</f>
        <v>629.10062910062913</v>
      </c>
      <c r="AD2" s="3">
        <f t="shared" ref="AD2:AD44" si="5">AU2/$BA$2</f>
        <v>29.700029700029702</v>
      </c>
      <c r="AE2" s="3">
        <f t="shared" ref="AE2:AE44" si="6">AV2/$BA$2</f>
        <v>189.00018900018901</v>
      </c>
      <c r="AF2" s="3">
        <f t="shared" ref="AF2:AF44" si="7">AW2/$BA$2</f>
        <v>29.700029700029702</v>
      </c>
      <c r="AG2" s="3">
        <f t="shared" ref="AG2:AG44" si="8">AX2/$BA$2</f>
        <v>64.800064800064803</v>
      </c>
      <c r="AH2" s="3">
        <f t="shared" ref="AH2:AH44" si="9">AY2/$BA$2</f>
        <v>5.4000054000054005</v>
      </c>
      <c r="AI2" s="49">
        <f t="shared" ref="AI2:AI44" si="10">AVERAGE(AL2,AM2)/$BA$2</f>
        <v>3.3882738882738885</v>
      </c>
      <c r="AJ2" s="54">
        <v>4.6800002999999997</v>
      </c>
      <c r="AK2" s="15">
        <v>5.7652710000000003</v>
      </c>
      <c r="AL2" s="15">
        <v>1.1200000000000001</v>
      </c>
      <c r="AM2" s="55">
        <v>1.3898299999999999</v>
      </c>
      <c r="AN2" s="1">
        <v>377</v>
      </c>
      <c r="AO2" s="3">
        <v>59</v>
      </c>
      <c r="AQ2" s="3">
        <v>33</v>
      </c>
      <c r="AR2" s="3">
        <v>6</v>
      </c>
      <c r="AS2" s="3">
        <v>22</v>
      </c>
      <c r="AT2" s="3">
        <v>233</v>
      </c>
      <c r="AU2" s="3">
        <v>11</v>
      </c>
      <c r="AV2" s="3">
        <v>70</v>
      </c>
      <c r="AW2" s="3">
        <v>11</v>
      </c>
      <c r="AX2" s="3">
        <v>24</v>
      </c>
      <c r="AY2" s="3">
        <v>2</v>
      </c>
      <c r="BA2" s="2">
        <f>0.37037</f>
        <v>0.37036999999999998</v>
      </c>
    </row>
    <row r="3" spans="1:53">
      <c r="A3" s="1" t="s">
        <v>794</v>
      </c>
      <c r="B3" s="1">
        <v>2020</v>
      </c>
      <c r="C3" s="20">
        <v>608780</v>
      </c>
      <c r="D3" s="17">
        <v>2400000</v>
      </c>
      <c r="E3" s="1">
        <v>3.0619999999999998</v>
      </c>
      <c r="F3" s="1">
        <v>403</v>
      </c>
      <c r="G3" s="36">
        <v>0</v>
      </c>
      <c r="H3" s="38">
        <v>0.26792964000000002</v>
      </c>
      <c r="I3" s="1">
        <v>187</v>
      </c>
      <c r="J3" s="1">
        <v>32</v>
      </c>
      <c r="K3" s="1">
        <v>148</v>
      </c>
      <c r="L3" s="1">
        <v>1564</v>
      </c>
      <c r="M3" s="1">
        <v>67</v>
      </c>
      <c r="N3" s="1">
        <v>326</v>
      </c>
      <c r="O3" s="1">
        <v>63</v>
      </c>
      <c r="P3" s="1">
        <v>50</v>
      </c>
      <c r="Q3" s="1">
        <v>-35</v>
      </c>
      <c r="R3" s="29">
        <f t="shared" si="0"/>
        <v>3.4</v>
      </c>
      <c r="W3" s="3">
        <v>46</v>
      </c>
      <c r="Y3" s="4">
        <v>0.25174826</v>
      </c>
      <c r="Z3" s="3">
        <f t="shared" si="1"/>
        <v>54.000054000054</v>
      </c>
      <c r="AA3" s="3">
        <f t="shared" si="2"/>
        <v>10.800010800010801</v>
      </c>
      <c r="AB3" s="3">
        <f t="shared" si="3"/>
        <v>40.500040500040505</v>
      </c>
      <c r="AC3" s="3">
        <f t="shared" si="4"/>
        <v>396.90039690039691</v>
      </c>
      <c r="AD3" s="3">
        <f t="shared" si="5"/>
        <v>10.800010800010801</v>
      </c>
      <c r="AE3" s="3">
        <f t="shared" si="6"/>
        <v>91.800091800091806</v>
      </c>
      <c r="AF3" s="3">
        <f t="shared" si="7"/>
        <v>8.1000081000081003</v>
      </c>
      <c r="AG3" s="3">
        <f t="shared" si="8"/>
        <v>0</v>
      </c>
      <c r="AH3" s="3">
        <f t="shared" si="9"/>
        <v>-8.1000081000081003</v>
      </c>
      <c r="AI3" s="49">
        <f t="shared" si="10"/>
        <v>0.12585927585927584</v>
      </c>
      <c r="AJ3" s="54">
        <v>2.2599999999999998</v>
      </c>
      <c r="AK3" s="15">
        <v>4.5400299999999998</v>
      </c>
      <c r="AL3" s="15">
        <v>-0.04</v>
      </c>
      <c r="AM3" s="55">
        <v>0.13322899999999999</v>
      </c>
      <c r="AN3" s="1">
        <v>297</v>
      </c>
      <c r="AO3" s="3">
        <v>46</v>
      </c>
      <c r="AQ3" s="3">
        <v>20</v>
      </c>
      <c r="AR3" s="3">
        <v>4</v>
      </c>
      <c r="AS3" s="3">
        <v>15</v>
      </c>
      <c r="AT3" s="3">
        <v>147</v>
      </c>
      <c r="AU3" s="3">
        <v>4</v>
      </c>
      <c r="AV3" s="3">
        <v>34</v>
      </c>
      <c r="AW3" s="3">
        <v>3</v>
      </c>
      <c r="AX3" s="3">
        <v>0</v>
      </c>
      <c r="AY3" s="3">
        <v>-3</v>
      </c>
    </row>
    <row r="4" spans="1:53">
      <c r="A4" s="1" t="s">
        <v>760</v>
      </c>
      <c r="B4" s="1">
        <v>2020</v>
      </c>
      <c r="C4" s="20">
        <v>572500</v>
      </c>
      <c r="D4" s="17">
        <v>2100000</v>
      </c>
      <c r="E4" s="1">
        <v>2.1619999999999999</v>
      </c>
      <c r="F4" s="1">
        <v>176</v>
      </c>
      <c r="G4" s="36">
        <v>159</v>
      </c>
      <c r="H4" s="38">
        <v>0.25150602999999999</v>
      </c>
      <c r="I4" s="1">
        <v>79</v>
      </c>
      <c r="J4" s="1">
        <v>32</v>
      </c>
      <c r="K4" s="1">
        <v>99</v>
      </c>
      <c r="L4" s="1">
        <v>709</v>
      </c>
      <c r="M4" s="1">
        <v>35</v>
      </c>
      <c r="N4" s="1">
        <v>140</v>
      </c>
      <c r="O4" s="1">
        <v>41</v>
      </c>
      <c r="P4" s="1">
        <v>2</v>
      </c>
      <c r="Q4" s="1">
        <v>8</v>
      </c>
      <c r="R4" s="29">
        <f t="shared" si="0"/>
        <v>1.9</v>
      </c>
      <c r="S4" s="2" t="s">
        <v>761</v>
      </c>
      <c r="W4" s="3">
        <v>37</v>
      </c>
      <c r="X4" s="36">
        <v>23</v>
      </c>
      <c r="Y4" s="4">
        <v>0.26143791999999999</v>
      </c>
      <c r="Z4" s="3">
        <f t="shared" si="1"/>
        <v>64.800064800064803</v>
      </c>
      <c r="AA4" s="3">
        <f t="shared" si="2"/>
        <v>29.700029700029702</v>
      </c>
      <c r="AB4" s="3">
        <f t="shared" si="3"/>
        <v>86.400086400086408</v>
      </c>
      <c r="AC4" s="3">
        <f t="shared" si="4"/>
        <v>445.50044550044555</v>
      </c>
      <c r="AD4" s="3">
        <f t="shared" si="5"/>
        <v>27.000027000027</v>
      </c>
      <c r="AE4" s="3">
        <f t="shared" si="6"/>
        <v>67.500067500067502</v>
      </c>
      <c r="AF4" s="3">
        <f t="shared" si="7"/>
        <v>35.1000351000351</v>
      </c>
      <c r="AG4" s="3">
        <f t="shared" si="8"/>
        <v>0</v>
      </c>
      <c r="AH4" s="3">
        <f t="shared" si="9"/>
        <v>21.600021600021602</v>
      </c>
      <c r="AI4" s="49">
        <f t="shared" si="10"/>
        <v>3.441831141831142</v>
      </c>
      <c r="AJ4" s="54">
        <v>2.5</v>
      </c>
      <c r="AK4" s="15">
        <v>1.367739</v>
      </c>
      <c r="AL4" s="15">
        <v>1.66</v>
      </c>
      <c r="AM4" s="55">
        <v>0.88950200000000001</v>
      </c>
      <c r="AN4" s="1">
        <v>293</v>
      </c>
      <c r="AO4" s="3">
        <v>37</v>
      </c>
      <c r="AP4" s="1">
        <v>23</v>
      </c>
      <c r="AQ4" s="3">
        <v>24</v>
      </c>
      <c r="AR4" s="3">
        <v>11</v>
      </c>
      <c r="AS4" s="3">
        <v>32</v>
      </c>
      <c r="AT4" s="3">
        <v>165</v>
      </c>
      <c r="AU4" s="3">
        <v>10</v>
      </c>
      <c r="AV4" s="3">
        <v>25</v>
      </c>
      <c r="AW4" s="3">
        <v>13</v>
      </c>
      <c r="AX4" s="3">
        <v>0</v>
      </c>
      <c r="AY4" s="3">
        <v>8</v>
      </c>
    </row>
    <row r="5" spans="1:53">
      <c r="A5" s="1" t="s">
        <v>811</v>
      </c>
      <c r="B5" s="1">
        <v>2020</v>
      </c>
      <c r="C5" s="20">
        <v>576000</v>
      </c>
      <c r="D5" s="17">
        <v>1150000</v>
      </c>
      <c r="E5" s="1">
        <v>2.1469999999999998</v>
      </c>
      <c r="F5" s="1">
        <v>207</v>
      </c>
      <c r="G5" s="36">
        <v>73</v>
      </c>
      <c r="H5" s="38">
        <v>0.25834800000000002</v>
      </c>
      <c r="I5" s="1">
        <v>74</v>
      </c>
      <c r="J5" s="1">
        <v>14</v>
      </c>
      <c r="K5" s="1">
        <v>67</v>
      </c>
      <c r="L5" s="1">
        <v>648</v>
      </c>
      <c r="M5" s="1">
        <v>66</v>
      </c>
      <c r="N5" s="1">
        <v>179</v>
      </c>
      <c r="O5" s="1">
        <v>20</v>
      </c>
      <c r="P5" s="1">
        <v>16</v>
      </c>
      <c r="Q5" s="1">
        <v>-1</v>
      </c>
      <c r="R5" s="29">
        <f t="shared" si="0"/>
        <v>1.9</v>
      </c>
      <c r="W5" s="3">
        <v>31</v>
      </c>
      <c r="X5" s="36">
        <v>14</v>
      </c>
      <c r="Y5" s="4">
        <v>0.28235294999999999</v>
      </c>
      <c r="Z5" s="3">
        <f t="shared" si="1"/>
        <v>48.600048600048602</v>
      </c>
      <c r="AA5" s="3">
        <f t="shared" si="2"/>
        <v>13.5000135000135</v>
      </c>
      <c r="AB5" s="3">
        <f t="shared" si="3"/>
        <v>18.9000189000189</v>
      </c>
      <c r="AC5" s="3">
        <f t="shared" si="4"/>
        <v>280.8002808002808</v>
      </c>
      <c r="AD5" s="3">
        <f t="shared" si="5"/>
        <v>43.200043200043204</v>
      </c>
      <c r="AE5" s="3">
        <f t="shared" si="6"/>
        <v>59.400059400059405</v>
      </c>
      <c r="AF5" s="3">
        <f t="shared" si="7"/>
        <v>5.4000054000054005</v>
      </c>
      <c r="AG5" s="3">
        <f t="shared" si="8"/>
        <v>21.600021600021602</v>
      </c>
      <c r="AH5" s="3">
        <f t="shared" si="9"/>
        <v>0</v>
      </c>
      <c r="AI5" s="49">
        <f t="shared" si="10"/>
        <v>2.8874098874098877</v>
      </c>
      <c r="AJ5" s="54">
        <v>1.61</v>
      </c>
      <c r="AK5" s="15">
        <v>2.2442807999999999</v>
      </c>
      <c r="AL5" s="15">
        <v>0.96</v>
      </c>
      <c r="AM5" s="55">
        <v>1.17882</v>
      </c>
      <c r="AN5" s="1">
        <v>313</v>
      </c>
      <c r="AO5" s="3">
        <v>31</v>
      </c>
      <c r="AP5" s="1">
        <v>14</v>
      </c>
      <c r="AQ5" s="3">
        <v>18</v>
      </c>
      <c r="AR5" s="3">
        <v>5</v>
      </c>
      <c r="AS5" s="3">
        <v>7</v>
      </c>
      <c r="AT5" s="3">
        <v>104</v>
      </c>
      <c r="AU5" s="3">
        <v>16</v>
      </c>
      <c r="AV5" s="3">
        <v>22</v>
      </c>
      <c r="AW5" s="3">
        <v>2</v>
      </c>
      <c r="AX5" s="3">
        <v>8</v>
      </c>
      <c r="AY5" s="3">
        <v>0</v>
      </c>
    </row>
    <row r="6" spans="1:53">
      <c r="A6" s="31" t="s">
        <v>854</v>
      </c>
      <c r="B6" s="1">
        <v>2020</v>
      </c>
      <c r="C6" s="20">
        <v>615000</v>
      </c>
      <c r="D6" s="17">
        <v>3800000</v>
      </c>
      <c r="E6" s="1">
        <v>3.0310000000000001</v>
      </c>
      <c r="F6" s="1">
        <v>366</v>
      </c>
      <c r="G6" s="36">
        <v>37</v>
      </c>
      <c r="H6" s="38">
        <v>0.26556637999999999</v>
      </c>
      <c r="I6" s="1">
        <v>182</v>
      </c>
      <c r="J6" s="1">
        <v>42</v>
      </c>
      <c r="K6" s="1">
        <v>177</v>
      </c>
      <c r="L6" s="1">
        <v>1514</v>
      </c>
      <c r="M6" s="1">
        <v>138</v>
      </c>
      <c r="N6" s="1">
        <v>337</v>
      </c>
      <c r="O6" s="1">
        <v>81</v>
      </c>
      <c r="P6" s="1">
        <v>7</v>
      </c>
      <c r="Q6" s="1">
        <v>12</v>
      </c>
      <c r="R6" s="29">
        <f t="shared" si="0"/>
        <v>8.1999999999999993</v>
      </c>
      <c r="S6" s="2" t="s">
        <v>836</v>
      </c>
      <c r="T6" s="1" t="s">
        <v>855</v>
      </c>
      <c r="U6" s="1" t="s">
        <v>856</v>
      </c>
      <c r="W6" s="3">
        <v>59</v>
      </c>
      <c r="Y6" s="4">
        <v>0.255</v>
      </c>
      <c r="Z6" s="3">
        <f t="shared" si="1"/>
        <v>72.9000729000729</v>
      </c>
      <c r="AA6" s="3">
        <f t="shared" si="2"/>
        <v>29.700029700029702</v>
      </c>
      <c r="AB6" s="3">
        <f t="shared" si="3"/>
        <v>102.6001026001026</v>
      </c>
      <c r="AC6" s="3">
        <f t="shared" si="4"/>
        <v>618.30061830061834</v>
      </c>
      <c r="AD6" s="3">
        <f t="shared" si="5"/>
        <v>59.400059400059405</v>
      </c>
      <c r="AE6" s="3">
        <f t="shared" si="6"/>
        <v>178.20017820017821</v>
      </c>
      <c r="AF6" s="3">
        <f t="shared" si="7"/>
        <v>18.9000189000189</v>
      </c>
      <c r="AG6" s="3">
        <f t="shared" si="8"/>
        <v>0</v>
      </c>
      <c r="AH6" s="3">
        <f t="shared" si="9"/>
        <v>10.800010800010801</v>
      </c>
      <c r="AI6" s="49">
        <f t="shared" si="10"/>
        <v>4.2415692415692412</v>
      </c>
      <c r="AJ6" s="54">
        <v>8.65</v>
      </c>
      <c r="AK6" s="15">
        <v>7.8002050000000001</v>
      </c>
      <c r="AL6" s="15">
        <v>1.95</v>
      </c>
      <c r="AM6" s="55">
        <v>1.1919</v>
      </c>
      <c r="AN6" s="1">
        <v>452</v>
      </c>
      <c r="AO6" s="3">
        <v>59</v>
      </c>
      <c r="AQ6" s="3">
        <v>27</v>
      </c>
      <c r="AR6" s="3">
        <v>11</v>
      </c>
      <c r="AS6" s="3">
        <v>38</v>
      </c>
      <c r="AT6" s="3">
        <v>229</v>
      </c>
      <c r="AU6" s="3">
        <v>22</v>
      </c>
      <c r="AV6" s="3">
        <v>66</v>
      </c>
      <c r="AW6" s="3">
        <v>7</v>
      </c>
      <c r="AX6" s="3">
        <v>0</v>
      </c>
      <c r="AY6" s="3">
        <v>4</v>
      </c>
    </row>
    <row r="7" spans="1:53">
      <c r="A7" s="1" t="s">
        <v>714</v>
      </c>
      <c r="B7" s="1">
        <v>2020</v>
      </c>
      <c r="C7" s="20">
        <v>581700</v>
      </c>
      <c r="D7" s="17">
        <v>1700000</v>
      </c>
      <c r="E7" s="1">
        <v>2.161</v>
      </c>
      <c r="F7" s="1">
        <v>213</v>
      </c>
      <c r="G7" s="36">
        <v>10</v>
      </c>
      <c r="H7" s="38">
        <v>0.22061484000000001</v>
      </c>
      <c r="I7" s="1">
        <v>64</v>
      </c>
      <c r="J7" s="1">
        <v>23</v>
      </c>
      <c r="K7" s="1">
        <v>76</v>
      </c>
      <c r="L7" s="1">
        <v>625</v>
      </c>
      <c r="M7" s="1">
        <v>62</v>
      </c>
      <c r="N7" s="1">
        <v>128</v>
      </c>
      <c r="O7" s="1">
        <v>28</v>
      </c>
      <c r="P7" s="1">
        <v>0</v>
      </c>
      <c r="Q7" s="1">
        <v>-2</v>
      </c>
      <c r="R7" s="29">
        <f t="shared" si="0"/>
        <v>0.8</v>
      </c>
      <c r="T7" s="1" t="s">
        <v>715</v>
      </c>
      <c r="W7" s="3">
        <v>39</v>
      </c>
      <c r="Y7" s="4">
        <v>0.22131148</v>
      </c>
      <c r="Z7" s="3">
        <f t="shared" si="1"/>
        <v>29.700029700029702</v>
      </c>
      <c r="AA7" s="3">
        <f t="shared" si="2"/>
        <v>13.5000135000135</v>
      </c>
      <c r="AB7" s="3">
        <f t="shared" si="3"/>
        <v>51.300051300051301</v>
      </c>
      <c r="AC7" s="3">
        <f t="shared" si="4"/>
        <v>348.30034830034833</v>
      </c>
      <c r="AD7" s="3">
        <f t="shared" si="5"/>
        <v>16.200016200016201</v>
      </c>
      <c r="AE7" s="3">
        <f t="shared" si="6"/>
        <v>78.300078300078312</v>
      </c>
      <c r="AF7" s="3">
        <f t="shared" si="7"/>
        <v>13.5000135000135</v>
      </c>
      <c r="AG7" s="3">
        <f t="shared" si="8"/>
        <v>0</v>
      </c>
      <c r="AH7" s="3">
        <f t="shared" si="9"/>
        <v>-5.4000054000054005</v>
      </c>
      <c r="AI7" s="49">
        <f t="shared" si="10"/>
        <v>-0.15118665118665117</v>
      </c>
      <c r="AJ7" s="54">
        <v>0.45999997999999997</v>
      </c>
      <c r="AK7" s="15">
        <v>1.2324109000000001</v>
      </c>
      <c r="AL7" s="15">
        <v>-0.37</v>
      </c>
      <c r="AM7" s="55">
        <v>0.25801000000000002</v>
      </c>
      <c r="AN7" s="1">
        <v>285</v>
      </c>
      <c r="AO7" s="3">
        <v>39</v>
      </c>
      <c r="AQ7" s="3">
        <v>11</v>
      </c>
      <c r="AR7" s="3">
        <v>5</v>
      </c>
      <c r="AS7" s="3">
        <v>19</v>
      </c>
      <c r="AT7" s="3">
        <v>129</v>
      </c>
      <c r="AU7" s="3">
        <v>6</v>
      </c>
      <c r="AV7" s="3">
        <v>29</v>
      </c>
      <c r="AW7" s="3">
        <v>5</v>
      </c>
      <c r="AX7" s="3">
        <v>0</v>
      </c>
      <c r="AY7" s="3">
        <v>-2</v>
      </c>
    </row>
    <row r="8" spans="1:53">
      <c r="A8" s="1" t="s">
        <v>805</v>
      </c>
      <c r="B8" s="1">
        <v>2020</v>
      </c>
      <c r="C8" s="20">
        <v>588100</v>
      </c>
      <c r="D8" s="17">
        <v>2100000</v>
      </c>
      <c r="E8" s="1">
        <v>2.149</v>
      </c>
      <c r="F8" s="1">
        <v>162</v>
      </c>
      <c r="G8" s="36">
        <v>157</v>
      </c>
      <c r="H8" s="38">
        <v>0.25763360000000002</v>
      </c>
      <c r="I8" s="1">
        <v>80</v>
      </c>
      <c r="J8" s="1">
        <v>24</v>
      </c>
      <c r="K8" s="1">
        <v>82</v>
      </c>
      <c r="L8" s="1">
        <v>589</v>
      </c>
      <c r="M8" s="1">
        <v>53</v>
      </c>
      <c r="N8" s="1">
        <v>170</v>
      </c>
      <c r="O8" s="1">
        <v>32</v>
      </c>
      <c r="P8" s="1">
        <v>5</v>
      </c>
      <c r="Q8" s="1">
        <v>-9</v>
      </c>
      <c r="R8" s="29">
        <f t="shared" si="0"/>
        <v>1.3</v>
      </c>
      <c r="S8" s="2" t="s">
        <v>806</v>
      </c>
      <c r="W8" s="3">
        <v>39</v>
      </c>
      <c r="Y8" s="4">
        <v>0.26717559000000002</v>
      </c>
      <c r="Z8" s="3">
        <f t="shared" si="1"/>
        <v>64.800064800064803</v>
      </c>
      <c r="AA8" s="3">
        <f t="shared" si="2"/>
        <v>21.600021600021602</v>
      </c>
      <c r="AB8" s="3">
        <f t="shared" si="3"/>
        <v>70.200070200070201</v>
      </c>
      <c r="AC8" s="3">
        <f t="shared" si="4"/>
        <v>432.000432000432</v>
      </c>
      <c r="AD8" s="3">
        <f t="shared" si="5"/>
        <v>67.500067500067502</v>
      </c>
      <c r="AE8" s="3">
        <f t="shared" si="6"/>
        <v>118.80011880011881</v>
      </c>
      <c r="AF8" s="3">
        <f t="shared" si="7"/>
        <v>16.200016200016201</v>
      </c>
      <c r="AG8" s="3">
        <f t="shared" si="8"/>
        <v>8.1000081000081003</v>
      </c>
      <c r="AH8" s="3">
        <f t="shared" si="9"/>
        <v>5.4000054000054005</v>
      </c>
      <c r="AI8" s="49">
        <f t="shared" si="10"/>
        <v>4.0567000567000564</v>
      </c>
      <c r="AJ8" s="54">
        <v>1.51</v>
      </c>
      <c r="AK8" s="15">
        <v>1.0412539999999999</v>
      </c>
      <c r="AL8" s="15">
        <v>1.67</v>
      </c>
      <c r="AM8" s="55">
        <v>1.3349599999999999</v>
      </c>
      <c r="AN8" s="1">
        <v>503</v>
      </c>
      <c r="AO8" s="3">
        <v>39</v>
      </c>
      <c r="AQ8" s="3">
        <v>24</v>
      </c>
      <c r="AR8" s="3">
        <v>8</v>
      </c>
      <c r="AS8" s="3">
        <v>26</v>
      </c>
      <c r="AT8" s="3">
        <v>160</v>
      </c>
      <c r="AU8" s="3">
        <v>25</v>
      </c>
      <c r="AV8" s="3">
        <v>44</v>
      </c>
      <c r="AW8" s="3">
        <v>6</v>
      </c>
      <c r="AX8" s="3">
        <v>3</v>
      </c>
      <c r="AY8" s="3">
        <v>2</v>
      </c>
    </row>
    <row r="9" spans="1:53">
      <c r="A9" s="1" t="s">
        <v>829</v>
      </c>
      <c r="B9" s="1">
        <v>2020</v>
      </c>
      <c r="C9" s="20">
        <v>593500</v>
      </c>
      <c r="D9" s="17">
        <v>2800000</v>
      </c>
      <c r="E9" s="1">
        <v>3.1070000000000002</v>
      </c>
      <c r="F9" s="1">
        <v>361</v>
      </c>
      <c r="G9" s="36">
        <v>63</v>
      </c>
      <c r="H9" s="38">
        <v>0.26989937000000003</v>
      </c>
      <c r="I9" s="1">
        <v>127</v>
      </c>
      <c r="J9" s="1">
        <v>35</v>
      </c>
      <c r="K9" s="1">
        <v>166</v>
      </c>
      <c r="L9" s="1">
        <v>1205</v>
      </c>
      <c r="M9" s="1">
        <v>90</v>
      </c>
      <c r="N9" s="1">
        <v>260</v>
      </c>
      <c r="O9" s="1">
        <v>60</v>
      </c>
      <c r="P9" s="1">
        <v>0</v>
      </c>
      <c r="Q9" s="1">
        <v>-33</v>
      </c>
      <c r="R9" s="29">
        <f t="shared" si="0"/>
        <v>0.5</v>
      </c>
      <c r="W9" s="3">
        <v>52</v>
      </c>
      <c r="X9" s="36">
        <v>7</v>
      </c>
      <c r="Y9" s="4">
        <v>0.24719100999999999</v>
      </c>
      <c r="Z9" s="3">
        <f t="shared" si="1"/>
        <v>75.600075600075598</v>
      </c>
      <c r="AA9" s="3">
        <f t="shared" si="2"/>
        <v>27.000027000027</v>
      </c>
      <c r="AB9" s="3">
        <f t="shared" si="3"/>
        <v>62.100062100062104</v>
      </c>
      <c r="AC9" s="3">
        <f t="shared" si="4"/>
        <v>540.00054000054001</v>
      </c>
      <c r="AD9" s="3">
        <f t="shared" si="5"/>
        <v>51.300051300051301</v>
      </c>
      <c r="AE9" s="3">
        <f t="shared" si="6"/>
        <v>140.4001404001404</v>
      </c>
      <c r="AF9" s="3">
        <f t="shared" si="7"/>
        <v>27.000027000027</v>
      </c>
      <c r="AG9" s="3">
        <f t="shared" si="8"/>
        <v>0</v>
      </c>
      <c r="AH9" s="3">
        <f t="shared" si="9"/>
        <v>0</v>
      </c>
      <c r="AI9" s="49">
        <f t="shared" si="10"/>
        <v>1.464821664821665</v>
      </c>
      <c r="AJ9" s="54">
        <v>-5.9999972999999998E-2</v>
      </c>
      <c r="AK9" s="15">
        <v>1.0652033000000001</v>
      </c>
      <c r="AL9" s="15">
        <v>0.62</v>
      </c>
      <c r="AM9" s="55">
        <v>0.46505200000000002</v>
      </c>
      <c r="AN9" s="1">
        <v>398</v>
      </c>
      <c r="AO9" s="3">
        <v>52</v>
      </c>
      <c r="AP9" s="1">
        <v>7</v>
      </c>
      <c r="AQ9" s="3">
        <v>28</v>
      </c>
      <c r="AR9" s="3">
        <v>10</v>
      </c>
      <c r="AS9" s="3">
        <v>23</v>
      </c>
      <c r="AT9" s="3">
        <v>200</v>
      </c>
      <c r="AU9" s="3">
        <v>19</v>
      </c>
      <c r="AV9" s="3">
        <v>52</v>
      </c>
      <c r="AW9" s="3">
        <v>10</v>
      </c>
      <c r="AX9" s="3">
        <v>0</v>
      </c>
      <c r="AY9" s="3">
        <v>0</v>
      </c>
    </row>
    <row r="10" spans="1:53">
      <c r="A10" s="1" t="s">
        <v>740</v>
      </c>
      <c r="B10" s="1">
        <v>2020</v>
      </c>
      <c r="C10" s="20">
        <v>580900</v>
      </c>
      <c r="D10" s="17">
        <v>1400000</v>
      </c>
      <c r="E10" s="1">
        <v>2.1379999999999999</v>
      </c>
      <c r="F10" s="1">
        <v>244</v>
      </c>
      <c r="G10" s="36">
        <v>0</v>
      </c>
      <c r="H10" s="38">
        <v>0.20596590000000001</v>
      </c>
      <c r="I10" s="1">
        <v>98</v>
      </c>
      <c r="J10" s="1">
        <v>40</v>
      </c>
      <c r="K10" s="1">
        <v>107</v>
      </c>
      <c r="L10" s="1">
        <v>840</v>
      </c>
      <c r="M10" s="1">
        <v>129</v>
      </c>
      <c r="N10" s="1">
        <v>223</v>
      </c>
      <c r="O10" s="1">
        <v>23</v>
      </c>
      <c r="P10" s="1">
        <v>0</v>
      </c>
      <c r="Q10" s="1">
        <v>-10</v>
      </c>
      <c r="R10" s="29">
        <f t="shared" si="0"/>
        <v>0.7</v>
      </c>
      <c r="T10" s="1" t="s">
        <v>104</v>
      </c>
      <c r="W10" s="3">
        <v>39</v>
      </c>
      <c r="Y10" s="4">
        <v>0.20869565000000001</v>
      </c>
      <c r="Z10" s="3">
        <f t="shared" si="1"/>
        <v>43.200043200043204</v>
      </c>
      <c r="AA10" s="3">
        <f t="shared" si="2"/>
        <v>16.200016200016201</v>
      </c>
      <c r="AB10" s="3">
        <f t="shared" si="3"/>
        <v>43.200043200043204</v>
      </c>
      <c r="AC10" s="3">
        <f t="shared" si="4"/>
        <v>367.20036720036722</v>
      </c>
      <c r="AD10" s="3">
        <f t="shared" si="5"/>
        <v>54.000054000054</v>
      </c>
      <c r="AE10" s="3">
        <f t="shared" si="6"/>
        <v>89.100089100089107</v>
      </c>
      <c r="AF10" s="3">
        <f t="shared" si="7"/>
        <v>8.1000081000081003</v>
      </c>
      <c r="AG10" s="3">
        <f t="shared" si="8"/>
        <v>0</v>
      </c>
      <c r="AH10" s="3">
        <f t="shared" si="9"/>
        <v>0</v>
      </c>
      <c r="AI10" s="49">
        <f t="shared" si="10"/>
        <v>-9.9011290061290058E-2</v>
      </c>
      <c r="AJ10" s="54">
        <v>0.39999994999999999</v>
      </c>
      <c r="AK10" s="15">
        <v>1.0740596</v>
      </c>
      <c r="AL10" s="15">
        <v>-6.0000009999999999E-2</v>
      </c>
      <c r="AM10" s="55">
        <v>-1.3341613E-2</v>
      </c>
      <c r="AN10" s="1">
        <v>176</v>
      </c>
      <c r="AO10" s="3">
        <v>39</v>
      </c>
      <c r="AQ10" s="3">
        <v>16</v>
      </c>
      <c r="AR10" s="3">
        <v>6</v>
      </c>
      <c r="AS10" s="3">
        <v>16</v>
      </c>
      <c r="AT10" s="3">
        <v>136</v>
      </c>
      <c r="AU10" s="3">
        <v>20</v>
      </c>
      <c r="AV10" s="3">
        <v>33</v>
      </c>
      <c r="AW10" s="3">
        <v>3</v>
      </c>
      <c r="AX10" s="3">
        <v>0</v>
      </c>
      <c r="AY10" s="3">
        <v>0</v>
      </c>
    </row>
    <row r="11" spans="1:53">
      <c r="A11" s="1" t="s">
        <v>798</v>
      </c>
      <c r="B11" s="1">
        <v>2020</v>
      </c>
      <c r="C11" s="20">
        <v>576826</v>
      </c>
      <c r="D11" s="17">
        <v>2550000</v>
      </c>
      <c r="E11" s="1">
        <v>2.1459999999999999</v>
      </c>
      <c r="F11" s="1">
        <v>244</v>
      </c>
      <c r="G11" s="36">
        <v>78</v>
      </c>
      <c r="H11" s="38">
        <v>0.25753011999999997</v>
      </c>
      <c r="I11" s="1">
        <v>93</v>
      </c>
      <c r="J11" s="1">
        <v>35</v>
      </c>
      <c r="K11" s="1">
        <v>104</v>
      </c>
      <c r="L11" s="1">
        <v>728</v>
      </c>
      <c r="M11" s="1">
        <v>51</v>
      </c>
      <c r="N11" s="1">
        <v>185</v>
      </c>
      <c r="O11" s="1">
        <v>48</v>
      </c>
      <c r="P11" s="1">
        <v>1</v>
      </c>
      <c r="Q11" s="1">
        <v>-13</v>
      </c>
      <c r="R11" s="29">
        <f t="shared" si="0"/>
        <v>1.4</v>
      </c>
      <c r="S11" s="2" t="s">
        <v>799</v>
      </c>
      <c r="W11" s="3">
        <v>50</v>
      </c>
      <c r="Y11" s="4">
        <v>0.31638417000000002</v>
      </c>
      <c r="Z11" s="3">
        <f t="shared" si="1"/>
        <v>72.9000729000729</v>
      </c>
      <c r="AA11" s="3">
        <f t="shared" si="2"/>
        <v>27.000027000027</v>
      </c>
      <c r="AB11" s="3">
        <f t="shared" si="3"/>
        <v>113.40011340011341</v>
      </c>
      <c r="AC11" s="3">
        <f t="shared" si="4"/>
        <v>537.30053730053737</v>
      </c>
      <c r="AD11" s="3">
        <f t="shared" si="5"/>
        <v>37.800037800037799</v>
      </c>
      <c r="AE11" s="3">
        <f t="shared" si="6"/>
        <v>121.50012150012151</v>
      </c>
      <c r="AF11" s="3">
        <f t="shared" si="7"/>
        <v>56.700056700056706</v>
      </c>
      <c r="AG11" s="3">
        <f t="shared" si="8"/>
        <v>0</v>
      </c>
      <c r="AH11" s="3">
        <f t="shared" si="9"/>
        <v>-5.4000054000054005</v>
      </c>
      <c r="AI11" s="49">
        <f t="shared" si="10"/>
        <v>4.9835299835299836</v>
      </c>
      <c r="AJ11" s="54">
        <v>1.23</v>
      </c>
      <c r="AK11" s="15">
        <v>1.5559559999999999</v>
      </c>
      <c r="AL11" s="15">
        <v>1.9</v>
      </c>
      <c r="AM11" s="55">
        <v>1.7915000000000001</v>
      </c>
      <c r="AN11" s="1">
        <v>474</v>
      </c>
      <c r="AO11" s="3">
        <v>50</v>
      </c>
      <c r="AQ11" s="3">
        <v>27</v>
      </c>
      <c r="AR11" s="3">
        <v>10</v>
      </c>
      <c r="AS11" s="3">
        <v>42</v>
      </c>
      <c r="AT11" s="3">
        <v>199</v>
      </c>
      <c r="AU11" s="3">
        <v>14</v>
      </c>
      <c r="AV11" s="3">
        <v>45</v>
      </c>
      <c r="AW11" s="3">
        <v>21</v>
      </c>
      <c r="AX11" s="3">
        <v>0</v>
      </c>
      <c r="AY11" s="3">
        <v>-2</v>
      </c>
    </row>
    <row r="12" spans="1:53">
      <c r="A12" s="1" t="s">
        <v>784</v>
      </c>
      <c r="B12" s="1">
        <v>2020</v>
      </c>
      <c r="C12" s="20">
        <v>580000</v>
      </c>
      <c r="D12" s="17">
        <v>1800000</v>
      </c>
      <c r="E12" s="1">
        <v>3.0529999999999999</v>
      </c>
      <c r="F12" s="1">
        <v>168</v>
      </c>
      <c r="G12" s="36">
        <v>262</v>
      </c>
      <c r="H12" s="38">
        <v>0.28076255</v>
      </c>
      <c r="I12" s="1">
        <v>77</v>
      </c>
      <c r="J12" s="1">
        <v>21</v>
      </c>
      <c r="K12" s="1">
        <v>78</v>
      </c>
      <c r="L12" s="1">
        <v>637</v>
      </c>
      <c r="M12" s="1">
        <v>49</v>
      </c>
      <c r="N12" s="1">
        <v>165</v>
      </c>
      <c r="O12" s="1">
        <v>30</v>
      </c>
      <c r="P12" s="1">
        <v>0</v>
      </c>
      <c r="Q12" s="1">
        <v>3</v>
      </c>
      <c r="R12" s="29">
        <f t="shared" si="0"/>
        <v>2.2000000000000002</v>
      </c>
      <c r="T12" s="1" t="s">
        <v>98</v>
      </c>
      <c r="W12" s="3">
        <v>34</v>
      </c>
      <c r="X12" s="36">
        <v>32</v>
      </c>
      <c r="Y12" s="4">
        <v>0.28333332999999999</v>
      </c>
      <c r="Z12" s="3">
        <f t="shared" si="1"/>
        <v>54.000054000054</v>
      </c>
      <c r="AA12" s="3">
        <f t="shared" si="2"/>
        <v>16.200016200016201</v>
      </c>
      <c r="AB12" s="3">
        <f t="shared" si="3"/>
        <v>54.000054000054</v>
      </c>
      <c r="AC12" s="3">
        <f t="shared" si="4"/>
        <v>359.10035910035913</v>
      </c>
      <c r="AD12" s="3">
        <f t="shared" si="5"/>
        <v>29.700029700029702</v>
      </c>
      <c r="AE12" s="3">
        <f t="shared" si="6"/>
        <v>83.700083700083709</v>
      </c>
      <c r="AF12" s="3">
        <f t="shared" si="7"/>
        <v>21.600021600021602</v>
      </c>
      <c r="AG12" s="3">
        <f t="shared" si="8"/>
        <v>0</v>
      </c>
      <c r="AH12" s="3">
        <f t="shared" si="9"/>
        <v>-5.4000054000054005</v>
      </c>
      <c r="AI12" s="49">
        <f t="shared" si="10"/>
        <v>1.4184275184275186</v>
      </c>
      <c r="AJ12" s="54">
        <v>2.2599999999999998</v>
      </c>
      <c r="AK12" s="15">
        <v>2.1208627</v>
      </c>
      <c r="AL12" s="15">
        <v>0.5</v>
      </c>
      <c r="AM12" s="55">
        <v>0.55068600000000001</v>
      </c>
      <c r="AN12" s="1">
        <v>415</v>
      </c>
      <c r="AO12" s="3">
        <v>34</v>
      </c>
      <c r="AP12" s="1">
        <v>32</v>
      </c>
      <c r="AQ12" s="3">
        <v>20</v>
      </c>
      <c r="AR12" s="3">
        <v>6</v>
      </c>
      <c r="AS12" s="3">
        <v>20</v>
      </c>
      <c r="AT12" s="3">
        <v>133</v>
      </c>
      <c r="AU12" s="3">
        <v>11</v>
      </c>
      <c r="AV12" s="3">
        <v>31</v>
      </c>
      <c r="AW12" s="3">
        <v>8</v>
      </c>
      <c r="AX12" s="3">
        <v>0</v>
      </c>
      <c r="AY12" s="3">
        <v>-2</v>
      </c>
    </row>
    <row r="13" spans="1:53">
      <c r="A13" s="1" t="s">
        <v>830</v>
      </c>
      <c r="B13" s="1">
        <v>2020</v>
      </c>
      <c r="C13" s="20">
        <v>675600</v>
      </c>
      <c r="D13" s="17">
        <v>4000000</v>
      </c>
      <c r="E13" s="1">
        <v>2.1619999999999999</v>
      </c>
      <c r="F13" s="1">
        <v>309</v>
      </c>
      <c r="G13" s="36">
        <v>35</v>
      </c>
      <c r="H13" s="38">
        <v>0.27133872999999997</v>
      </c>
      <c r="I13" s="1">
        <v>167</v>
      </c>
      <c r="J13" s="1">
        <v>65</v>
      </c>
      <c r="K13" s="1">
        <v>183</v>
      </c>
      <c r="L13" s="1">
        <v>1248</v>
      </c>
      <c r="M13" s="1">
        <v>112</v>
      </c>
      <c r="N13" s="1">
        <v>279</v>
      </c>
      <c r="O13" s="1">
        <v>50</v>
      </c>
      <c r="P13" s="1">
        <v>12</v>
      </c>
      <c r="Q13" s="1">
        <v>-19</v>
      </c>
      <c r="R13" s="29">
        <f t="shared" si="0"/>
        <v>6.2</v>
      </c>
      <c r="T13" s="1" t="s">
        <v>831</v>
      </c>
      <c r="U13" s="1" t="s">
        <v>832</v>
      </c>
      <c r="W13" s="3">
        <v>42</v>
      </c>
      <c r="X13" s="36">
        <v>15</v>
      </c>
      <c r="Y13" s="4">
        <v>0.24264705</v>
      </c>
      <c r="Z13" s="3">
        <f t="shared" si="1"/>
        <v>45.900045900045903</v>
      </c>
      <c r="AA13" s="3">
        <f t="shared" si="2"/>
        <v>8.1000081000081003</v>
      </c>
      <c r="AB13" s="3">
        <f t="shared" si="3"/>
        <v>43.200043200043204</v>
      </c>
      <c r="AC13" s="3">
        <f t="shared" si="4"/>
        <v>432.000432000432</v>
      </c>
      <c r="AD13" s="3">
        <f t="shared" si="5"/>
        <v>59.400059400059405</v>
      </c>
      <c r="AE13" s="3">
        <f t="shared" si="6"/>
        <v>75.600075600075598</v>
      </c>
      <c r="AF13" s="3">
        <f t="shared" si="7"/>
        <v>21.600021600021602</v>
      </c>
      <c r="AG13" s="3">
        <f t="shared" si="8"/>
        <v>2.7000027000027003</v>
      </c>
      <c r="AH13" s="3">
        <f t="shared" si="9"/>
        <v>-24.300024300024301</v>
      </c>
      <c r="AI13" s="49">
        <f t="shared" si="10"/>
        <v>0.16458946458946461</v>
      </c>
      <c r="AJ13" s="54">
        <v>6.6099997000000004</v>
      </c>
      <c r="AK13" s="15">
        <v>5.762848</v>
      </c>
      <c r="AL13" s="15">
        <v>-0.04</v>
      </c>
      <c r="AM13" s="55">
        <v>0.16191800000000001</v>
      </c>
      <c r="AN13" s="1">
        <v>383</v>
      </c>
      <c r="AO13" s="3">
        <v>42</v>
      </c>
      <c r="AP13" s="1">
        <v>15</v>
      </c>
      <c r="AQ13" s="3">
        <v>17</v>
      </c>
      <c r="AR13" s="3">
        <v>3</v>
      </c>
      <c r="AS13" s="3">
        <v>16</v>
      </c>
      <c r="AT13" s="3">
        <v>160</v>
      </c>
      <c r="AU13" s="3">
        <v>22</v>
      </c>
      <c r="AV13" s="3">
        <v>28</v>
      </c>
      <c r="AW13" s="3">
        <v>8</v>
      </c>
      <c r="AX13" s="3">
        <v>1</v>
      </c>
      <c r="AY13" s="3">
        <v>-9</v>
      </c>
    </row>
    <row r="14" spans="1:53">
      <c r="A14" s="1" t="s">
        <v>852</v>
      </c>
      <c r="B14" s="1">
        <v>2020</v>
      </c>
      <c r="C14" s="20">
        <v>590100</v>
      </c>
      <c r="D14" s="17">
        <v>2000000</v>
      </c>
      <c r="E14" s="1">
        <v>3.03</v>
      </c>
      <c r="F14" s="1">
        <v>348</v>
      </c>
      <c r="G14" s="36">
        <v>10</v>
      </c>
      <c r="H14" s="38">
        <v>0.23446019000000001</v>
      </c>
      <c r="I14" s="1">
        <v>146</v>
      </c>
      <c r="J14" s="1">
        <v>31</v>
      </c>
      <c r="K14" s="1">
        <v>97</v>
      </c>
      <c r="L14" s="1">
        <v>1050</v>
      </c>
      <c r="M14" s="1">
        <v>95</v>
      </c>
      <c r="N14" s="1">
        <v>306</v>
      </c>
      <c r="O14" s="1">
        <v>44</v>
      </c>
      <c r="P14" s="1">
        <v>31</v>
      </c>
      <c r="Q14" s="1">
        <v>34</v>
      </c>
      <c r="R14" s="29">
        <f t="shared" si="0"/>
        <v>6.6</v>
      </c>
      <c r="T14" s="1" t="s">
        <v>461</v>
      </c>
      <c r="U14" s="1" t="s">
        <v>853</v>
      </c>
      <c r="W14" s="3">
        <v>50</v>
      </c>
      <c r="Y14" s="4">
        <v>0.22641510000000001</v>
      </c>
      <c r="Z14" s="3">
        <f t="shared" si="1"/>
        <v>56.700056700056706</v>
      </c>
      <c r="AA14" s="3">
        <f t="shared" si="2"/>
        <v>10.800010800010801</v>
      </c>
      <c r="AB14" s="3">
        <f t="shared" si="3"/>
        <v>29.700029700029702</v>
      </c>
      <c r="AC14" s="3">
        <f t="shared" si="4"/>
        <v>337.50033750033754</v>
      </c>
      <c r="AD14" s="3">
        <f t="shared" si="5"/>
        <v>35.1000351000351</v>
      </c>
      <c r="AE14" s="3">
        <f t="shared" si="6"/>
        <v>108.000108000108</v>
      </c>
      <c r="AF14" s="3">
        <f t="shared" si="7"/>
        <v>18.9000189000189</v>
      </c>
      <c r="AG14" s="3">
        <f t="shared" si="8"/>
        <v>8.1000081000081003</v>
      </c>
      <c r="AH14" s="3">
        <f t="shared" si="9"/>
        <v>2.7000027000027003</v>
      </c>
      <c r="AI14" s="49">
        <f t="shared" si="10"/>
        <v>2.6569876069876073</v>
      </c>
      <c r="AJ14" s="54">
        <v>6.62</v>
      </c>
      <c r="AK14" s="15">
        <v>6.5163799999999998</v>
      </c>
      <c r="AL14" s="15">
        <v>0.98</v>
      </c>
      <c r="AM14" s="55">
        <v>0.98813700000000004</v>
      </c>
      <c r="AN14" s="1">
        <v>342</v>
      </c>
      <c r="AO14" s="3">
        <v>50</v>
      </c>
      <c r="AQ14" s="3">
        <v>21</v>
      </c>
      <c r="AR14" s="3">
        <v>4</v>
      </c>
      <c r="AS14" s="3">
        <v>11</v>
      </c>
      <c r="AT14" s="3">
        <v>125</v>
      </c>
      <c r="AU14" s="3">
        <v>13</v>
      </c>
      <c r="AV14" s="3">
        <v>40</v>
      </c>
      <c r="AW14" s="3">
        <v>7</v>
      </c>
      <c r="AX14" s="3">
        <v>3</v>
      </c>
      <c r="AY14" s="3">
        <v>1</v>
      </c>
    </row>
    <row r="15" spans="1:53">
      <c r="A15" s="31" t="s">
        <v>778</v>
      </c>
      <c r="B15" s="1">
        <v>2020</v>
      </c>
      <c r="C15" s="20">
        <v>610500</v>
      </c>
      <c r="D15" s="17">
        <v>2720000</v>
      </c>
      <c r="E15" s="1">
        <v>3.06</v>
      </c>
      <c r="F15" s="1">
        <v>293</v>
      </c>
      <c r="G15" s="36">
        <v>98</v>
      </c>
      <c r="H15" s="38">
        <v>0.25329565999999998</v>
      </c>
      <c r="I15" s="1">
        <v>144</v>
      </c>
      <c r="J15" s="1">
        <v>43</v>
      </c>
      <c r="K15" s="1">
        <v>131</v>
      </c>
      <c r="L15" s="1">
        <v>1181</v>
      </c>
      <c r="M15" s="1">
        <v>108</v>
      </c>
      <c r="N15" s="1">
        <v>313</v>
      </c>
      <c r="O15" s="1">
        <v>53</v>
      </c>
      <c r="P15" s="1">
        <v>8</v>
      </c>
      <c r="Q15" s="1">
        <v>-22</v>
      </c>
      <c r="R15" s="29">
        <f t="shared" si="0"/>
        <v>2.4</v>
      </c>
      <c r="W15" s="3">
        <v>44</v>
      </c>
      <c r="X15" s="36">
        <v>17</v>
      </c>
      <c r="Y15" s="4">
        <v>0.2278481</v>
      </c>
      <c r="Z15" s="3">
        <f t="shared" si="1"/>
        <v>78.300078300078312</v>
      </c>
      <c r="AA15" s="3">
        <f t="shared" si="2"/>
        <v>16.200016200016201</v>
      </c>
      <c r="AB15" s="3">
        <f t="shared" si="3"/>
        <v>32.400032400032401</v>
      </c>
      <c r="AC15" s="3">
        <f t="shared" si="4"/>
        <v>502.20050220050223</v>
      </c>
      <c r="AD15" s="3">
        <f t="shared" si="5"/>
        <v>72.9000729000729</v>
      </c>
      <c r="AE15" s="3">
        <f t="shared" si="6"/>
        <v>129.60012960012961</v>
      </c>
      <c r="AF15" s="3">
        <f t="shared" si="7"/>
        <v>10.800010800010801</v>
      </c>
      <c r="AG15" s="3">
        <f t="shared" si="8"/>
        <v>10.800010800010801</v>
      </c>
      <c r="AH15" s="3">
        <f t="shared" si="9"/>
        <v>-10.800010800010801</v>
      </c>
      <c r="AI15" s="49">
        <f t="shared" si="10"/>
        <v>1.5172530172530174</v>
      </c>
      <c r="AJ15" s="54">
        <v>1.8199999</v>
      </c>
      <c r="AK15" s="15">
        <v>2.8800105999999999</v>
      </c>
      <c r="AL15" s="15">
        <v>0.32</v>
      </c>
      <c r="AM15" s="55">
        <v>0.80388999999999999</v>
      </c>
      <c r="AN15" s="1">
        <v>398</v>
      </c>
      <c r="AO15" s="3">
        <v>44</v>
      </c>
      <c r="AP15" s="1">
        <v>17</v>
      </c>
      <c r="AQ15" s="3">
        <v>29</v>
      </c>
      <c r="AR15" s="3">
        <v>6</v>
      </c>
      <c r="AS15" s="3">
        <v>12</v>
      </c>
      <c r="AT15" s="3">
        <v>186</v>
      </c>
      <c r="AU15" s="3">
        <v>27</v>
      </c>
      <c r="AV15" s="3">
        <v>48</v>
      </c>
      <c r="AW15" s="3">
        <v>4</v>
      </c>
      <c r="AX15" s="3">
        <v>4</v>
      </c>
      <c r="AY15" s="3">
        <v>-4</v>
      </c>
    </row>
    <row r="16" spans="1:53">
      <c r="A16" s="1" t="s">
        <v>846</v>
      </c>
      <c r="B16" s="1">
        <v>2020</v>
      </c>
      <c r="C16" s="20">
        <v>624000</v>
      </c>
      <c r="D16" s="17">
        <v>4100000</v>
      </c>
      <c r="E16" s="1">
        <v>3.036</v>
      </c>
      <c r="F16" s="1">
        <v>372</v>
      </c>
      <c r="G16" s="36">
        <v>0</v>
      </c>
      <c r="H16" s="38">
        <v>0.24793388</v>
      </c>
      <c r="I16" s="1">
        <v>170</v>
      </c>
      <c r="J16" s="1">
        <v>62</v>
      </c>
      <c r="K16" s="1">
        <v>170</v>
      </c>
      <c r="L16" s="1">
        <v>1262</v>
      </c>
      <c r="M16" s="1">
        <v>154</v>
      </c>
      <c r="N16" s="1">
        <v>398</v>
      </c>
      <c r="O16" s="1">
        <v>54</v>
      </c>
      <c r="P16" s="1">
        <v>19</v>
      </c>
      <c r="Q16" s="1">
        <v>-8</v>
      </c>
      <c r="R16" s="29">
        <f t="shared" si="0"/>
        <v>5.7</v>
      </c>
      <c r="S16" s="2" t="s">
        <v>847</v>
      </c>
      <c r="V16" s="1" t="s">
        <v>154</v>
      </c>
      <c r="W16" s="3">
        <v>57</v>
      </c>
      <c r="Y16" s="4">
        <v>0.25757574999999999</v>
      </c>
      <c r="Z16" s="3">
        <f t="shared" si="1"/>
        <v>72.9000729000729</v>
      </c>
      <c r="AA16" s="3">
        <f t="shared" si="2"/>
        <v>32.400032400032401</v>
      </c>
      <c r="AB16" s="3">
        <f t="shared" si="3"/>
        <v>75.600075600075598</v>
      </c>
      <c r="AC16" s="3">
        <f t="shared" si="4"/>
        <v>623.70062370062374</v>
      </c>
      <c r="AD16" s="3">
        <f t="shared" si="5"/>
        <v>81.000081000081011</v>
      </c>
      <c r="AE16" s="3">
        <f t="shared" si="6"/>
        <v>170.10017010017012</v>
      </c>
      <c r="AF16" s="3">
        <f t="shared" si="7"/>
        <v>29.700029700029702</v>
      </c>
      <c r="AG16" s="3">
        <f t="shared" si="8"/>
        <v>2.7000027000027003</v>
      </c>
      <c r="AH16" s="3">
        <f t="shared" si="9"/>
        <v>-5.4000054000054005</v>
      </c>
      <c r="AI16" s="49">
        <f t="shared" si="10"/>
        <v>4.402894402894403</v>
      </c>
      <c r="AJ16" s="54">
        <v>4.6399999999999997</v>
      </c>
      <c r="AK16" s="15">
        <v>6.7593899999999998</v>
      </c>
      <c r="AL16" s="15">
        <v>1.36</v>
      </c>
      <c r="AM16" s="55">
        <v>1.9014</v>
      </c>
      <c r="AN16" s="1">
        <v>471</v>
      </c>
      <c r="AO16" s="3">
        <v>57</v>
      </c>
      <c r="AQ16" s="3">
        <v>27</v>
      </c>
      <c r="AR16" s="3">
        <v>12</v>
      </c>
      <c r="AS16" s="3">
        <v>28</v>
      </c>
      <c r="AT16" s="3">
        <v>231</v>
      </c>
      <c r="AU16" s="3">
        <v>30</v>
      </c>
      <c r="AV16" s="3">
        <v>63</v>
      </c>
      <c r="AW16" s="3">
        <v>11</v>
      </c>
      <c r="AX16" s="3">
        <v>1</v>
      </c>
      <c r="AY16" s="3">
        <v>-2</v>
      </c>
    </row>
    <row r="17" spans="1:51">
      <c r="A17" s="1" t="s">
        <v>823</v>
      </c>
      <c r="B17" s="1">
        <v>2020</v>
      </c>
      <c r="C17" s="20">
        <v>587000</v>
      </c>
      <c r="D17" s="17">
        <v>2000000</v>
      </c>
      <c r="E17" s="1">
        <v>3</v>
      </c>
      <c r="F17" s="1">
        <v>234</v>
      </c>
      <c r="G17" s="36">
        <v>43</v>
      </c>
      <c r="H17" s="38">
        <v>0.26007799999999998</v>
      </c>
      <c r="I17" s="1">
        <v>94</v>
      </c>
      <c r="J17" s="1">
        <v>8</v>
      </c>
      <c r="K17" s="1">
        <v>65</v>
      </c>
      <c r="L17" s="1">
        <v>846</v>
      </c>
      <c r="M17" s="1">
        <v>56</v>
      </c>
      <c r="N17" s="1">
        <v>143</v>
      </c>
      <c r="O17" s="1">
        <v>34</v>
      </c>
      <c r="P17" s="1">
        <v>18</v>
      </c>
      <c r="Q17" s="1">
        <v>12</v>
      </c>
      <c r="R17" s="29">
        <f t="shared" si="0"/>
        <v>1.7</v>
      </c>
      <c r="S17" s="2" t="s">
        <v>824</v>
      </c>
      <c r="U17" s="1" t="s">
        <v>825</v>
      </c>
      <c r="W17" s="3">
        <v>58</v>
      </c>
      <c r="Y17" s="4">
        <v>0.27962086000000003</v>
      </c>
      <c r="Z17" s="3">
        <f t="shared" si="1"/>
        <v>75.600075600075598</v>
      </c>
      <c r="AA17" s="3">
        <f t="shared" si="2"/>
        <v>8.1000081000081003</v>
      </c>
      <c r="AB17" s="3">
        <f t="shared" si="3"/>
        <v>27.000027000027</v>
      </c>
      <c r="AC17" s="3">
        <f t="shared" si="4"/>
        <v>615.60061560061558</v>
      </c>
      <c r="AD17" s="3">
        <f t="shared" si="5"/>
        <v>37.800037800037799</v>
      </c>
      <c r="AE17" s="3">
        <f t="shared" si="6"/>
        <v>86.400086400086408</v>
      </c>
      <c r="AF17" s="3">
        <f t="shared" si="7"/>
        <v>10.800010800010801</v>
      </c>
      <c r="AG17" s="3">
        <f t="shared" si="8"/>
        <v>21.600021600021602</v>
      </c>
      <c r="AH17" s="3">
        <f t="shared" si="9"/>
        <v>32.400032400032401</v>
      </c>
      <c r="AI17" s="49">
        <f t="shared" si="10"/>
        <v>3.6506493506493505</v>
      </c>
      <c r="AJ17" s="54">
        <v>3.79</v>
      </c>
      <c r="AK17" s="15">
        <v>-0.29206242999999998</v>
      </c>
      <c r="AL17" s="15">
        <v>2.0299999999999998</v>
      </c>
      <c r="AM17" s="55">
        <v>0.67418199999999995</v>
      </c>
      <c r="AN17" s="1">
        <v>413</v>
      </c>
      <c r="AO17" s="3">
        <v>58</v>
      </c>
      <c r="AQ17" s="3">
        <v>28</v>
      </c>
      <c r="AR17" s="3">
        <v>3</v>
      </c>
      <c r="AS17" s="3">
        <v>10</v>
      </c>
      <c r="AT17" s="3">
        <v>228</v>
      </c>
      <c r="AU17" s="3">
        <v>14</v>
      </c>
      <c r="AV17" s="3">
        <v>32</v>
      </c>
      <c r="AW17" s="3">
        <v>4</v>
      </c>
      <c r="AX17" s="3">
        <v>8</v>
      </c>
      <c r="AY17" s="3">
        <v>12</v>
      </c>
    </row>
    <row r="18" spans="1:51">
      <c r="A18" s="1" t="s">
        <v>812</v>
      </c>
      <c r="B18" s="1">
        <v>2020</v>
      </c>
      <c r="C18" s="20">
        <v>592463</v>
      </c>
      <c r="D18" s="17">
        <v>2100000</v>
      </c>
      <c r="E18" s="1">
        <v>2.137</v>
      </c>
      <c r="F18" s="1">
        <v>262</v>
      </c>
      <c r="G18" s="36">
        <v>0</v>
      </c>
      <c r="H18" s="38">
        <v>0.26797387</v>
      </c>
      <c r="I18" s="1">
        <v>108</v>
      </c>
      <c r="J18" s="1">
        <v>33</v>
      </c>
      <c r="K18" s="1">
        <v>88</v>
      </c>
      <c r="L18" s="1">
        <v>863</v>
      </c>
      <c r="M18" s="1">
        <v>83</v>
      </c>
      <c r="N18" s="1">
        <v>202</v>
      </c>
      <c r="O18" s="1">
        <v>37</v>
      </c>
      <c r="P18" s="1">
        <v>4</v>
      </c>
      <c r="Q18" s="1">
        <v>-32</v>
      </c>
      <c r="R18" s="29">
        <f t="shared" si="0"/>
        <v>1.4</v>
      </c>
      <c r="W18" s="3">
        <v>56</v>
      </c>
      <c r="Y18" s="4">
        <v>0.24736843</v>
      </c>
      <c r="Z18" s="3">
        <f t="shared" si="1"/>
        <v>70.200070200070201</v>
      </c>
      <c r="AA18" s="3">
        <f t="shared" si="2"/>
        <v>16.200016200016201</v>
      </c>
      <c r="AB18" s="3">
        <f t="shared" si="3"/>
        <v>51.300051300051301</v>
      </c>
      <c r="AC18" s="3">
        <f t="shared" si="4"/>
        <v>618.30061830061834</v>
      </c>
      <c r="AD18" s="3">
        <f t="shared" si="5"/>
        <v>83.700083700083709</v>
      </c>
      <c r="AE18" s="3">
        <f t="shared" si="6"/>
        <v>151.2001512001512</v>
      </c>
      <c r="AF18" s="3">
        <f t="shared" si="7"/>
        <v>24.300024300024301</v>
      </c>
      <c r="AG18" s="3">
        <f t="shared" si="8"/>
        <v>0</v>
      </c>
      <c r="AH18" s="3">
        <f t="shared" si="9"/>
        <v>-24.300024300024301</v>
      </c>
      <c r="AI18" s="49">
        <f t="shared" si="10"/>
        <v>0.76137106137106136</v>
      </c>
      <c r="AJ18" s="54">
        <v>0.41</v>
      </c>
      <c r="AK18" s="15">
        <v>2.3159752</v>
      </c>
      <c r="AL18" s="15">
        <v>0.1</v>
      </c>
      <c r="AM18" s="55">
        <v>0.463978</v>
      </c>
      <c r="AN18" s="11">
        <v>495</v>
      </c>
      <c r="AO18" s="3">
        <v>56</v>
      </c>
      <c r="AQ18" s="3">
        <v>26</v>
      </c>
      <c r="AR18" s="3">
        <v>6</v>
      </c>
      <c r="AS18" s="3">
        <v>19</v>
      </c>
      <c r="AT18" s="3">
        <v>229</v>
      </c>
      <c r="AU18" s="3">
        <v>31</v>
      </c>
      <c r="AV18" s="3">
        <v>56</v>
      </c>
      <c r="AW18" s="3">
        <v>9</v>
      </c>
      <c r="AX18" s="3">
        <v>0</v>
      </c>
      <c r="AY18" s="3">
        <v>-9</v>
      </c>
    </row>
    <row r="19" spans="1:51">
      <c r="A19" s="1" t="s">
        <v>792</v>
      </c>
      <c r="B19" s="1">
        <v>2020</v>
      </c>
      <c r="C19" s="20">
        <v>575800</v>
      </c>
      <c r="D19" s="17">
        <v>2050000</v>
      </c>
      <c r="E19" s="1">
        <v>2.1629999999999998</v>
      </c>
      <c r="F19" s="1">
        <v>218</v>
      </c>
      <c r="G19" s="36">
        <v>105</v>
      </c>
      <c r="H19" s="38">
        <v>0.23097827000000001</v>
      </c>
      <c r="I19" s="1">
        <v>101</v>
      </c>
      <c r="J19" s="1">
        <v>12</v>
      </c>
      <c r="K19" s="1">
        <v>88</v>
      </c>
      <c r="L19" s="1">
        <v>853</v>
      </c>
      <c r="M19" s="1">
        <v>95</v>
      </c>
      <c r="N19" s="1">
        <v>181</v>
      </c>
      <c r="O19" s="1">
        <v>38</v>
      </c>
      <c r="P19" s="1">
        <v>14</v>
      </c>
      <c r="Q19" s="1">
        <v>5</v>
      </c>
      <c r="R19" s="29">
        <f t="shared" si="0"/>
        <v>3.5</v>
      </c>
      <c r="S19" s="2" t="s">
        <v>793</v>
      </c>
      <c r="W19" s="3">
        <v>53</v>
      </c>
      <c r="Y19" s="4">
        <v>0.25490197999999997</v>
      </c>
      <c r="Z19" s="3">
        <f t="shared" si="1"/>
        <v>89.100089100089107</v>
      </c>
      <c r="AA19" s="3">
        <f t="shared" si="2"/>
        <v>5.4000054000054005</v>
      </c>
      <c r="AB19" s="3">
        <f t="shared" si="3"/>
        <v>64.800064800064803</v>
      </c>
      <c r="AC19" s="3">
        <f t="shared" si="4"/>
        <v>626.40062640062649</v>
      </c>
      <c r="AD19" s="3">
        <f t="shared" si="5"/>
        <v>62.100062100062104</v>
      </c>
      <c r="AE19" s="3">
        <f t="shared" si="6"/>
        <v>105.3001053001053</v>
      </c>
      <c r="AF19" s="3">
        <f t="shared" si="7"/>
        <v>18.9000189000189</v>
      </c>
      <c r="AG19" s="3">
        <f t="shared" si="8"/>
        <v>16.200016200016201</v>
      </c>
      <c r="AH19" s="3">
        <f t="shared" si="9"/>
        <v>18.9000189000189</v>
      </c>
      <c r="AI19" s="49">
        <f t="shared" si="10"/>
        <v>3.6665226665226665</v>
      </c>
      <c r="AJ19" s="54">
        <v>3.76</v>
      </c>
      <c r="AK19" s="15">
        <v>3.148326</v>
      </c>
      <c r="AL19" s="15">
        <v>1.64</v>
      </c>
      <c r="AM19" s="55">
        <v>1.0759399999999999</v>
      </c>
      <c r="AN19" s="1">
        <v>456</v>
      </c>
      <c r="AO19" s="3">
        <v>53</v>
      </c>
      <c r="AQ19" s="3">
        <v>33</v>
      </c>
      <c r="AR19" s="3">
        <v>2</v>
      </c>
      <c r="AS19" s="3">
        <v>24</v>
      </c>
      <c r="AT19" s="3">
        <v>232</v>
      </c>
      <c r="AU19" s="3">
        <v>23</v>
      </c>
      <c r="AV19" s="3">
        <v>39</v>
      </c>
      <c r="AW19" s="3">
        <v>7</v>
      </c>
      <c r="AX19" s="3">
        <v>6</v>
      </c>
      <c r="AY19" s="3">
        <v>7</v>
      </c>
    </row>
    <row r="20" spans="1:51">
      <c r="A20" s="1" t="s">
        <v>720</v>
      </c>
      <c r="B20" s="1">
        <v>2020</v>
      </c>
      <c r="C20" s="20">
        <v>586500</v>
      </c>
      <c r="D20" s="17">
        <v>1300000</v>
      </c>
      <c r="E20" s="1">
        <v>2.149</v>
      </c>
      <c r="F20" s="1">
        <v>137</v>
      </c>
      <c r="G20" s="36">
        <v>30</v>
      </c>
      <c r="H20" s="38">
        <v>0.26178010000000002</v>
      </c>
      <c r="I20" s="1">
        <v>44</v>
      </c>
      <c r="J20" s="1">
        <v>9</v>
      </c>
      <c r="K20" s="1">
        <v>41</v>
      </c>
      <c r="L20" s="1">
        <v>425</v>
      </c>
      <c r="M20" s="1">
        <v>36</v>
      </c>
      <c r="N20" s="1">
        <v>95</v>
      </c>
      <c r="O20" s="1">
        <v>15</v>
      </c>
      <c r="P20" s="1">
        <v>1</v>
      </c>
      <c r="Q20" s="1">
        <v>20</v>
      </c>
      <c r="R20" s="29">
        <f t="shared" si="0"/>
        <v>2.7</v>
      </c>
      <c r="S20" s="2" t="s">
        <v>721</v>
      </c>
      <c r="W20" s="3">
        <v>42</v>
      </c>
      <c r="X20" s="36">
        <v>1</v>
      </c>
      <c r="Y20" s="4">
        <v>0.248</v>
      </c>
      <c r="Z20" s="3">
        <f t="shared" si="1"/>
        <v>35.1000351000351</v>
      </c>
      <c r="AA20" s="3">
        <f t="shared" si="2"/>
        <v>8.1000081000081003</v>
      </c>
      <c r="AB20" s="3">
        <f t="shared" si="3"/>
        <v>48.600048600048602</v>
      </c>
      <c r="AC20" s="3">
        <f t="shared" si="4"/>
        <v>386.10038610038612</v>
      </c>
      <c r="AD20" s="3">
        <f t="shared" si="5"/>
        <v>40.500040500040505</v>
      </c>
      <c r="AE20" s="3">
        <f t="shared" si="6"/>
        <v>108.000108000108</v>
      </c>
      <c r="AF20" s="3">
        <f t="shared" si="7"/>
        <v>18.9000189000189</v>
      </c>
      <c r="AG20" s="3">
        <f t="shared" si="8"/>
        <v>0</v>
      </c>
      <c r="AH20" s="3">
        <f t="shared" si="9"/>
        <v>18.9000189000189</v>
      </c>
      <c r="AI20" s="49">
        <f t="shared" si="10"/>
        <v>2.8409968409968416</v>
      </c>
      <c r="AJ20" s="54">
        <v>3</v>
      </c>
      <c r="AK20" s="15">
        <v>2.4358270000000002</v>
      </c>
      <c r="AL20" s="15">
        <v>1.06</v>
      </c>
      <c r="AM20" s="55">
        <v>1.04444</v>
      </c>
      <c r="AN20" s="1">
        <v>371</v>
      </c>
      <c r="AO20" s="3">
        <v>42</v>
      </c>
      <c r="AP20" s="1">
        <v>1</v>
      </c>
      <c r="AQ20" s="3">
        <v>13</v>
      </c>
      <c r="AR20" s="3">
        <v>3</v>
      </c>
      <c r="AS20" s="3">
        <v>18</v>
      </c>
      <c r="AT20" s="3">
        <v>143</v>
      </c>
      <c r="AU20" s="3">
        <v>15</v>
      </c>
      <c r="AV20" s="3">
        <v>40</v>
      </c>
      <c r="AW20" s="3">
        <v>7</v>
      </c>
      <c r="AX20" s="3">
        <v>0</v>
      </c>
      <c r="AY20" s="3">
        <v>7</v>
      </c>
    </row>
    <row r="21" spans="1:51">
      <c r="A21" s="1" t="s">
        <v>716</v>
      </c>
      <c r="B21" s="1">
        <v>2020</v>
      </c>
      <c r="C21" s="20">
        <v>583300</v>
      </c>
      <c r="D21" s="17">
        <v>2850000</v>
      </c>
      <c r="E21" s="1">
        <v>3.0379999999999998</v>
      </c>
      <c r="F21" s="1">
        <v>333</v>
      </c>
      <c r="G21" s="36">
        <v>46</v>
      </c>
      <c r="H21" s="38">
        <v>0.23475355000000001</v>
      </c>
      <c r="I21" s="1">
        <v>159</v>
      </c>
      <c r="J21" s="1">
        <v>37</v>
      </c>
      <c r="K21" s="1">
        <v>131</v>
      </c>
      <c r="L21" s="1">
        <v>1367</v>
      </c>
      <c r="M21" s="1">
        <v>144</v>
      </c>
      <c r="N21" s="1">
        <v>343</v>
      </c>
      <c r="O21" s="1">
        <v>65</v>
      </c>
      <c r="P21" s="1">
        <v>7</v>
      </c>
      <c r="Q21" s="1">
        <v>0</v>
      </c>
      <c r="R21" s="29">
        <f t="shared" si="0"/>
        <v>4.4000000000000004</v>
      </c>
      <c r="W21" s="3">
        <v>52</v>
      </c>
      <c r="X21" s="36">
        <v>3</v>
      </c>
      <c r="Y21" s="4">
        <v>0.29729729999999999</v>
      </c>
      <c r="Z21" s="3">
        <f t="shared" si="1"/>
        <v>81.000081000081011</v>
      </c>
      <c r="AA21" s="3">
        <f t="shared" si="2"/>
        <v>18.9000189000189</v>
      </c>
      <c r="AB21" s="3">
        <f t="shared" si="3"/>
        <v>78.300078300078312</v>
      </c>
      <c r="AC21" s="3">
        <f t="shared" si="4"/>
        <v>556.20055620055621</v>
      </c>
      <c r="AD21" s="3">
        <f t="shared" si="5"/>
        <v>54.000054000054</v>
      </c>
      <c r="AE21" s="3">
        <f t="shared" si="6"/>
        <v>132.3001323001323</v>
      </c>
      <c r="AF21" s="3">
        <f t="shared" si="7"/>
        <v>29.700029700029702</v>
      </c>
      <c r="AG21" s="3">
        <f t="shared" si="8"/>
        <v>2.7000027000027003</v>
      </c>
      <c r="AH21" s="3">
        <f t="shared" si="9"/>
        <v>10.800010800010801</v>
      </c>
      <c r="AI21" s="49">
        <f t="shared" si="10"/>
        <v>4.5854955854955852</v>
      </c>
      <c r="AJ21" s="54">
        <v>4.26</v>
      </c>
      <c r="AK21" s="15">
        <v>4.4635860000000003</v>
      </c>
      <c r="AL21" s="15">
        <v>1.86</v>
      </c>
      <c r="AM21" s="55">
        <v>1.5366599999999999</v>
      </c>
      <c r="AN21" s="1">
        <v>342</v>
      </c>
      <c r="AO21" s="3">
        <v>52</v>
      </c>
      <c r="AP21" s="1">
        <v>3</v>
      </c>
      <c r="AQ21" s="3">
        <v>30</v>
      </c>
      <c r="AR21" s="3">
        <v>7</v>
      </c>
      <c r="AS21" s="3">
        <v>29</v>
      </c>
      <c r="AT21" s="3">
        <v>206</v>
      </c>
      <c r="AU21" s="3">
        <v>20</v>
      </c>
      <c r="AV21" s="3">
        <v>49</v>
      </c>
      <c r="AW21" s="3">
        <v>11</v>
      </c>
      <c r="AX21" s="3">
        <v>1</v>
      </c>
      <c r="AY21" s="3">
        <v>4</v>
      </c>
    </row>
    <row r="22" spans="1:51">
      <c r="A22" s="1" t="s">
        <v>704</v>
      </c>
      <c r="B22" s="1">
        <v>2020</v>
      </c>
      <c r="C22" s="20">
        <v>605000</v>
      </c>
      <c r="D22" s="17">
        <v>3150000</v>
      </c>
      <c r="E22" s="1">
        <v>3.08</v>
      </c>
      <c r="F22" s="1">
        <v>303</v>
      </c>
      <c r="G22" s="36">
        <v>129</v>
      </c>
      <c r="H22" s="38">
        <v>0.28008997000000002</v>
      </c>
      <c r="I22" s="1">
        <v>137</v>
      </c>
      <c r="J22" s="1">
        <v>42</v>
      </c>
      <c r="K22" s="1">
        <v>119</v>
      </c>
      <c r="L22" s="1">
        <v>1038</v>
      </c>
      <c r="M22" s="1">
        <v>130</v>
      </c>
      <c r="N22" s="1">
        <v>176</v>
      </c>
      <c r="O22" s="1">
        <v>47</v>
      </c>
      <c r="P22" s="1">
        <v>2</v>
      </c>
      <c r="Q22" s="1">
        <v>-21</v>
      </c>
      <c r="R22" s="29">
        <f t="shared" si="0"/>
        <v>3.1</v>
      </c>
      <c r="W22" s="3">
        <v>54</v>
      </c>
      <c r="Y22" s="4">
        <v>0.25503355</v>
      </c>
      <c r="Z22" s="3">
        <f t="shared" si="1"/>
        <v>72.9000729000729</v>
      </c>
      <c r="AA22" s="3">
        <f t="shared" si="2"/>
        <v>32.400032400032401</v>
      </c>
      <c r="AB22" s="3">
        <f t="shared" si="3"/>
        <v>62.100062100062104</v>
      </c>
      <c r="AC22" s="3">
        <f t="shared" si="4"/>
        <v>494.10049410049413</v>
      </c>
      <c r="AD22" s="3">
        <f t="shared" si="5"/>
        <v>75.600075600075598</v>
      </c>
      <c r="AE22" s="3">
        <f t="shared" si="6"/>
        <v>124.20012420012421</v>
      </c>
      <c r="AF22" s="3">
        <f t="shared" si="7"/>
        <v>18.9000189000189</v>
      </c>
      <c r="AG22" s="3">
        <f t="shared" si="8"/>
        <v>2.7000027000027003</v>
      </c>
      <c r="AH22" s="3">
        <f t="shared" si="9"/>
        <v>2.7000027000027003</v>
      </c>
      <c r="AI22" s="49">
        <f t="shared" si="10"/>
        <v>3.7899667899667904</v>
      </c>
      <c r="AJ22" s="54">
        <v>2.46</v>
      </c>
      <c r="AK22" s="15">
        <v>3.8139110000000001</v>
      </c>
      <c r="AL22" s="15">
        <v>1.32</v>
      </c>
      <c r="AM22" s="55">
        <v>1.4873799999999999</v>
      </c>
      <c r="AN22" s="1">
        <v>381</v>
      </c>
      <c r="AO22" s="3">
        <v>54</v>
      </c>
      <c r="AQ22" s="3">
        <v>27</v>
      </c>
      <c r="AR22" s="3">
        <v>12</v>
      </c>
      <c r="AS22" s="3">
        <v>23</v>
      </c>
      <c r="AT22" s="3">
        <v>183</v>
      </c>
      <c r="AU22" s="3">
        <v>28</v>
      </c>
      <c r="AV22" s="3">
        <v>46</v>
      </c>
      <c r="AW22" s="3">
        <v>7</v>
      </c>
      <c r="AX22" s="3">
        <v>1</v>
      </c>
      <c r="AY22" s="3">
        <v>1</v>
      </c>
    </row>
    <row r="23" spans="1:51">
      <c r="A23" s="1" t="s">
        <v>244</v>
      </c>
      <c r="B23" s="1">
        <v>2020</v>
      </c>
      <c r="C23" s="20">
        <v>1150000</v>
      </c>
      <c r="D23" s="17">
        <v>2450000</v>
      </c>
      <c r="E23" s="1">
        <v>3.0760000000000001</v>
      </c>
      <c r="F23" s="1">
        <v>290</v>
      </c>
      <c r="G23" s="36">
        <v>25</v>
      </c>
      <c r="H23" s="38">
        <v>0.24499409999999999</v>
      </c>
      <c r="I23" s="1">
        <v>106</v>
      </c>
      <c r="J23" s="1">
        <v>39</v>
      </c>
      <c r="K23" s="1">
        <v>128</v>
      </c>
      <c r="L23" s="1">
        <v>1000</v>
      </c>
      <c r="M23" s="1">
        <v>128</v>
      </c>
      <c r="N23" s="1">
        <v>231</v>
      </c>
      <c r="O23" s="1">
        <v>52</v>
      </c>
      <c r="P23" s="1">
        <v>6</v>
      </c>
      <c r="Q23" s="1">
        <v>-1</v>
      </c>
      <c r="R23" s="29">
        <f t="shared" si="0"/>
        <v>3</v>
      </c>
      <c r="W23" s="3">
        <v>42</v>
      </c>
      <c r="X23" s="36">
        <v>15</v>
      </c>
      <c r="Y23" s="4">
        <v>0.22950819</v>
      </c>
      <c r="Z23" s="3">
        <f t="shared" si="1"/>
        <v>43.200043200043204</v>
      </c>
      <c r="AA23" s="3">
        <f t="shared" si="2"/>
        <v>8.1000081000081003</v>
      </c>
      <c r="AB23" s="3">
        <f t="shared" si="3"/>
        <v>43.200043200043204</v>
      </c>
      <c r="AC23" s="3">
        <f t="shared" si="4"/>
        <v>391.50039150039152</v>
      </c>
      <c r="AD23" s="3">
        <f t="shared" si="5"/>
        <v>54.000054000054</v>
      </c>
      <c r="AE23" s="3">
        <f t="shared" si="6"/>
        <v>97.200097200097204</v>
      </c>
      <c r="AF23" s="3">
        <f t="shared" si="7"/>
        <v>35.1000351000351</v>
      </c>
      <c r="AG23" s="3">
        <f t="shared" si="8"/>
        <v>0</v>
      </c>
      <c r="AH23" s="3">
        <f t="shared" si="9"/>
        <v>2.7000027000027003</v>
      </c>
      <c r="AI23" s="49">
        <f t="shared" si="10"/>
        <v>0.84438804438804449</v>
      </c>
      <c r="AJ23" s="54">
        <v>2.92</v>
      </c>
      <c r="AK23" s="15">
        <v>3.0587105999999999</v>
      </c>
      <c r="AL23" s="15">
        <v>0.35</v>
      </c>
      <c r="AM23" s="55">
        <v>0.27547199999999999</v>
      </c>
      <c r="AN23" s="1">
        <v>394</v>
      </c>
      <c r="AO23" s="3">
        <v>42</v>
      </c>
      <c r="AP23" s="1">
        <v>15</v>
      </c>
      <c r="AQ23" s="3">
        <v>16</v>
      </c>
      <c r="AR23" s="3">
        <v>3</v>
      </c>
      <c r="AS23" s="3">
        <v>16</v>
      </c>
      <c r="AT23" s="3">
        <v>145</v>
      </c>
      <c r="AU23" s="3">
        <v>20</v>
      </c>
      <c r="AV23" s="3">
        <v>36</v>
      </c>
      <c r="AW23" s="3">
        <v>13</v>
      </c>
      <c r="AX23" s="3">
        <v>0</v>
      </c>
      <c r="AY23" s="3">
        <v>1</v>
      </c>
    </row>
    <row r="24" spans="1:51">
      <c r="A24" s="1" t="s">
        <v>731</v>
      </c>
      <c r="B24" s="1">
        <v>2020</v>
      </c>
      <c r="C24" s="20">
        <v>575600</v>
      </c>
      <c r="D24" s="17">
        <v>2250000</v>
      </c>
      <c r="E24" s="1">
        <v>3.0880000000000001</v>
      </c>
      <c r="F24" s="1">
        <v>300</v>
      </c>
      <c r="G24" s="36">
        <v>123</v>
      </c>
      <c r="H24" s="38">
        <v>0.2774451</v>
      </c>
      <c r="I24" s="1">
        <v>132</v>
      </c>
      <c r="J24" s="1">
        <v>16</v>
      </c>
      <c r="K24" s="1">
        <v>113</v>
      </c>
      <c r="L24" s="1">
        <v>1110</v>
      </c>
      <c r="M24" s="1">
        <v>68</v>
      </c>
      <c r="N24" s="1">
        <v>197</v>
      </c>
      <c r="O24" s="1">
        <v>57</v>
      </c>
      <c r="P24" s="1">
        <v>34</v>
      </c>
      <c r="Q24" s="1">
        <v>19</v>
      </c>
      <c r="R24" s="29">
        <f t="shared" si="0"/>
        <v>6.7</v>
      </c>
      <c r="U24" s="1" t="s">
        <v>732</v>
      </c>
      <c r="W24" s="3">
        <v>50</v>
      </c>
      <c r="Y24" s="4">
        <v>0.28571429999999998</v>
      </c>
      <c r="Z24" s="3">
        <f t="shared" si="1"/>
        <v>64.800064800064803</v>
      </c>
      <c r="AA24" s="3">
        <f t="shared" si="2"/>
        <v>10.800010800010801</v>
      </c>
      <c r="AB24" s="3">
        <f t="shared" si="3"/>
        <v>45.900045900045903</v>
      </c>
      <c r="AC24" s="3">
        <f t="shared" si="4"/>
        <v>496.80049680049683</v>
      </c>
      <c r="AD24" s="3">
        <f t="shared" si="5"/>
        <v>27.000027000027</v>
      </c>
      <c r="AE24" s="3">
        <f t="shared" si="6"/>
        <v>94.500094500094505</v>
      </c>
      <c r="AF24" s="3">
        <f t="shared" si="7"/>
        <v>24.300024300024301</v>
      </c>
      <c r="AG24" s="3">
        <f t="shared" si="8"/>
        <v>21.600021600021602</v>
      </c>
      <c r="AH24" s="3">
        <f t="shared" si="9"/>
        <v>5.4000054000054005</v>
      </c>
      <c r="AI24" s="49">
        <f t="shared" si="10"/>
        <v>3.2890501390501394</v>
      </c>
      <c r="AJ24" s="54">
        <v>7.7</v>
      </c>
      <c r="AK24" s="15">
        <v>5.6585159999999997</v>
      </c>
      <c r="AL24" s="15">
        <v>1.44</v>
      </c>
      <c r="AM24" s="55">
        <v>0.99633099999999997</v>
      </c>
      <c r="AN24" s="1">
        <v>526</v>
      </c>
      <c r="AO24" s="3">
        <v>50</v>
      </c>
      <c r="AQ24" s="3">
        <v>24</v>
      </c>
      <c r="AR24" s="3">
        <v>4</v>
      </c>
      <c r="AS24" s="3">
        <v>17</v>
      </c>
      <c r="AT24" s="3">
        <v>184</v>
      </c>
      <c r="AU24" s="3">
        <v>10</v>
      </c>
      <c r="AV24" s="3">
        <v>35</v>
      </c>
      <c r="AW24" s="3">
        <v>9</v>
      </c>
      <c r="AX24" s="3">
        <v>8</v>
      </c>
      <c r="AY24" s="3">
        <v>2</v>
      </c>
    </row>
    <row r="25" spans="1:51">
      <c r="A25" s="11" t="s">
        <v>868</v>
      </c>
      <c r="B25" s="11">
        <v>2020</v>
      </c>
      <c r="C25" s="21">
        <v>629400</v>
      </c>
      <c r="D25" s="18">
        <v>8500000</v>
      </c>
      <c r="E25" s="11">
        <v>2.1339999999999999</v>
      </c>
      <c r="F25" s="11">
        <v>313</v>
      </c>
      <c r="G25" s="37">
        <v>22</v>
      </c>
      <c r="H25" s="39">
        <v>0.29549550000000002</v>
      </c>
      <c r="I25" s="11">
        <v>226</v>
      </c>
      <c r="J25" s="11">
        <v>69</v>
      </c>
      <c r="K25" s="11">
        <v>217</v>
      </c>
      <c r="L25" s="11">
        <v>1349</v>
      </c>
      <c r="M25" s="11">
        <v>228</v>
      </c>
      <c r="N25" s="11">
        <v>259</v>
      </c>
      <c r="O25" s="11">
        <v>71</v>
      </c>
      <c r="P25" s="11">
        <v>23</v>
      </c>
      <c r="Q25" s="11">
        <v>-15</v>
      </c>
      <c r="R25" s="29">
        <f t="shared" si="0"/>
        <v>10.3</v>
      </c>
      <c r="S25" s="12" t="s">
        <v>869</v>
      </c>
      <c r="T25" s="11" t="s">
        <v>870</v>
      </c>
      <c r="U25" s="11" t="s">
        <v>559</v>
      </c>
      <c r="V25" s="12"/>
      <c r="W25" s="13">
        <v>47</v>
      </c>
      <c r="X25" s="37">
        <v>12</v>
      </c>
      <c r="Y25" s="14">
        <v>0.35064936000000002</v>
      </c>
      <c r="Z25" s="3">
        <f t="shared" si="1"/>
        <v>105.3001053001053</v>
      </c>
      <c r="AA25" s="3">
        <f t="shared" si="2"/>
        <v>35.1000351000351</v>
      </c>
      <c r="AB25" s="3">
        <f t="shared" si="3"/>
        <v>99.900099900099903</v>
      </c>
      <c r="AC25" s="3">
        <f t="shared" si="4"/>
        <v>529.20052920052922</v>
      </c>
      <c r="AD25" s="3">
        <f t="shared" si="5"/>
        <v>110.70011070011071</v>
      </c>
      <c r="AE25" s="3">
        <f t="shared" si="6"/>
        <v>75.600075600075598</v>
      </c>
      <c r="AF25" s="3">
        <f t="shared" si="7"/>
        <v>37.800037800037799</v>
      </c>
      <c r="AG25" s="3">
        <f t="shared" si="8"/>
        <v>16.200016200016201</v>
      </c>
      <c r="AH25" s="3">
        <f t="shared" si="9"/>
        <v>-24.300024300024301</v>
      </c>
      <c r="AI25" s="49">
        <f t="shared" si="10"/>
        <v>6.3580203580203589</v>
      </c>
      <c r="AJ25" s="54">
        <v>9.68</v>
      </c>
      <c r="AK25" s="15">
        <v>10.982839999999999</v>
      </c>
      <c r="AL25" s="15">
        <v>2.27</v>
      </c>
      <c r="AM25" s="55">
        <v>2.4396399999999998</v>
      </c>
      <c r="AN25" s="1">
        <v>274</v>
      </c>
      <c r="AO25" s="3">
        <v>47</v>
      </c>
      <c r="AP25" s="1">
        <v>12</v>
      </c>
      <c r="AQ25" s="3">
        <v>39</v>
      </c>
      <c r="AR25" s="3">
        <v>13</v>
      </c>
      <c r="AS25" s="3">
        <v>37</v>
      </c>
      <c r="AT25" s="3">
        <v>196</v>
      </c>
      <c r="AU25" s="3">
        <v>41</v>
      </c>
      <c r="AV25" s="3">
        <v>28</v>
      </c>
      <c r="AW25" s="3">
        <v>14</v>
      </c>
      <c r="AX25" s="3">
        <v>6</v>
      </c>
      <c r="AY25" s="3">
        <v>-9</v>
      </c>
    </row>
    <row r="26" spans="1:51">
      <c r="A26" s="1" t="s">
        <v>767</v>
      </c>
      <c r="B26" s="1">
        <v>2020</v>
      </c>
      <c r="C26" s="20">
        <v>634000</v>
      </c>
      <c r="D26" s="17">
        <v>4700000</v>
      </c>
      <c r="E26" s="1">
        <v>2.169</v>
      </c>
      <c r="F26" s="1">
        <v>283</v>
      </c>
      <c r="G26" s="36">
        <v>43</v>
      </c>
      <c r="H26" s="38">
        <v>0.27363737999999999</v>
      </c>
      <c r="I26" s="1">
        <v>161</v>
      </c>
      <c r="J26" s="1">
        <v>62</v>
      </c>
      <c r="K26" s="1">
        <v>168</v>
      </c>
      <c r="L26" s="1">
        <v>1029</v>
      </c>
      <c r="M26" s="1">
        <v>112</v>
      </c>
      <c r="N26" s="1">
        <v>270</v>
      </c>
      <c r="O26" s="1">
        <v>40</v>
      </c>
      <c r="P26" s="1">
        <v>0</v>
      </c>
      <c r="Q26" s="1">
        <v>-22</v>
      </c>
      <c r="R26" s="29">
        <f t="shared" si="0"/>
        <v>5.2</v>
      </c>
      <c r="S26" s="2" t="s">
        <v>768</v>
      </c>
      <c r="W26" s="3">
        <v>56</v>
      </c>
      <c r="Y26" s="4">
        <v>0.2769953</v>
      </c>
      <c r="Z26" s="3">
        <f t="shared" si="1"/>
        <v>110.70011070011071</v>
      </c>
      <c r="AA26" s="3">
        <f t="shared" si="2"/>
        <v>59.400059400059405</v>
      </c>
      <c r="AB26" s="3">
        <f t="shared" si="3"/>
        <v>140.4001404001404</v>
      </c>
      <c r="AC26" s="3">
        <f t="shared" si="4"/>
        <v>631.80063180063189</v>
      </c>
      <c r="AD26" s="3">
        <f t="shared" si="5"/>
        <v>45.900045900045903</v>
      </c>
      <c r="AE26" s="3">
        <f t="shared" si="6"/>
        <v>145.8001458001458</v>
      </c>
      <c r="AF26" s="3">
        <f t="shared" si="7"/>
        <v>13.5000135000135</v>
      </c>
      <c r="AG26" s="3">
        <f t="shared" si="8"/>
        <v>0</v>
      </c>
      <c r="AH26" s="3">
        <f t="shared" si="9"/>
        <v>-8.1000081000081003</v>
      </c>
      <c r="AI26" s="49">
        <f t="shared" si="10"/>
        <v>4.7345492345492346</v>
      </c>
      <c r="AJ26" s="54">
        <v>4.72</v>
      </c>
      <c r="AK26" s="15">
        <v>5.6951489999999998</v>
      </c>
      <c r="AL26" s="15">
        <v>1.74</v>
      </c>
      <c r="AM26" s="55">
        <v>1.7670699999999999</v>
      </c>
      <c r="AN26" s="1">
        <v>375</v>
      </c>
      <c r="AO26" s="3">
        <v>56</v>
      </c>
      <c r="AQ26" s="3">
        <v>41</v>
      </c>
      <c r="AR26" s="3">
        <v>22</v>
      </c>
      <c r="AS26" s="3">
        <v>52</v>
      </c>
      <c r="AT26" s="3">
        <v>234</v>
      </c>
      <c r="AU26" s="3">
        <v>17</v>
      </c>
      <c r="AV26" s="3">
        <v>54</v>
      </c>
      <c r="AW26" s="3">
        <v>5</v>
      </c>
      <c r="AX26" s="3">
        <v>0</v>
      </c>
      <c r="AY26" s="3">
        <v>-3</v>
      </c>
    </row>
    <row r="27" spans="1:51">
      <c r="A27" s="1" t="s">
        <v>820</v>
      </c>
      <c r="B27" s="1">
        <v>2020</v>
      </c>
      <c r="C27" s="20">
        <v>623500</v>
      </c>
      <c r="D27" s="17">
        <v>6490000</v>
      </c>
      <c r="E27" s="1">
        <v>3.109</v>
      </c>
      <c r="F27" s="1">
        <v>422</v>
      </c>
      <c r="G27" s="36">
        <v>51</v>
      </c>
      <c r="H27" s="38">
        <v>0.25480153999999999</v>
      </c>
      <c r="I27" s="1">
        <v>263</v>
      </c>
      <c r="J27" s="1">
        <v>84</v>
      </c>
      <c r="K27" s="1">
        <v>224</v>
      </c>
      <c r="L27" s="1">
        <v>1764</v>
      </c>
      <c r="M27" s="1">
        <v>171</v>
      </c>
      <c r="N27" s="1">
        <v>439</v>
      </c>
      <c r="O27" s="1">
        <v>110</v>
      </c>
      <c r="P27" s="1">
        <v>2</v>
      </c>
      <c r="Q27" s="1">
        <v>81</v>
      </c>
      <c r="R27" s="29">
        <f t="shared" si="0"/>
        <v>18.899999999999999</v>
      </c>
      <c r="S27" s="2" t="s">
        <v>77</v>
      </c>
      <c r="T27" s="1" t="s">
        <v>821</v>
      </c>
      <c r="U27" s="1" t="s">
        <v>822</v>
      </c>
      <c r="V27" s="1" t="s">
        <v>196</v>
      </c>
      <c r="W27" s="3">
        <v>37</v>
      </c>
      <c r="X27" s="36">
        <v>19</v>
      </c>
      <c r="Y27" s="4">
        <v>0.23239436999999999</v>
      </c>
      <c r="Z27" s="3">
        <f t="shared" si="1"/>
        <v>59.400059400059405</v>
      </c>
      <c r="AA27" s="3">
        <f t="shared" si="2"/>
        <v>27.000027000027</v>
      </c>
      <c r="AB27" s="3">
        <f t="shared" si="3"/>
        <v>67.500067500067502</v>
      </c>
      <c r="AC27" s="3">
        <f t="shared" si="4"/>
        <v>410.40041040041041</v>
      </c>
      <c r="AD27" s="3">
        <f t="shared" si="5"/>
        <v>21.600021600021602</v>
      </c>
      <c r="AE27" s="3">
        <f t="shared" si="6"/>
        <v>145.8001458001458</v>
      </c>
      <c r="AF27" s="3">
        <f t="shared" si="7"/>
        <v>24.300024300024301</v>
      </c>
      <c r="AG27" s="3">
        <f t="shared" si="8"/>
        <v>0</v>
      </c>
      <c r="AH27" s="3">
        <f t="shared" si="9"/>
        <v>5.4000054000054005</v>
      </c>
      <c r="AI27" s="49">
        <f t="shared" si="10"/>
        <v>3.2342657342657346</v>
      </c>
      <c r="AJ27" s="54">
        <v>20.95</v>
      </c>
      <c r="AK27" s="15">
        <v>16.806239999999999</v>
      </c>
      <c r="AL27" s="15">
        <v>1.2</v>
      </c>
      <c r="AM27" s="55">
        <v>1.1957500000000001</v>
      </c>
      <c r="AN27" s="1">
        <v>357</v>
      </c>
      <c r="AO27" s="3">
        <v>37</v>
      </c>
      <c r="AP27" s="1">
        <v>19</v>
      </c>
      <c r="AQ27" s="3">
        <v>22</v>
      </c>
      <c r="AR27" s="3">
        <v>10</v>
      </c>
      <c r="AS27" s="3">
        <v>25</v>
      </c>
      <c r="AT27" s="3">
        <v>152</v>
      </c>
      <c r="AU27" s="3">
        <v>8</v>
      </c>
      <c r="AV27" s="3">
        <v>54</v>
      </c>
      <c r="AW27" s="3">
        <v>9</v>
      </c>
      <c r="AX27" s="3">
        <v>0</v>
      </c>
      <c r="AY27" s="3">
        <v>2</v>
      </c>
    </row>
    <row r="28" spans="1:51">
      <c r="A28" s="11" t="s">
        <v>753</v>
      </c>
      <c r="B28" s="11">
        <v>2020</v>
      </c>
      <c r="C28" s="21">
        <v>603500</v>
      </c>
      <c r="D28" s="18">
        <v>5000000</v>
      </c>
      <c r="E28" s="11">
        <v>3.1030000000000002</v>
      </c>
      <c r="F28" s="1">
        <v>419</v>
      </c>
      <c r="G28" s="37">
        <v>40</v>
      </c>
      <c r="H28" s="39">
        <v>0.24544841000000001</v>
      </c>
      <c r="I28" s="11">
        <v>222</v>
      </c>
      <c r="J28" s="11">
        <v>103</v>
      </c>
      <c r="K28" s="11">
        <v>262</v>
      </c>
      <c r="L28" s="11">
        <v>1696</v>
      </c>
      <c r="M28" s="11">
        <v>184</v>
      </c>
      <c r="N28" s="11">
        <v>442</v>
      </c>
      <c r="O28" s="11">
        <v>66</v>
      </c>
      <c r="P28" s="11">
        <v>3</v>
      </c>
      <c r="Q28" s="11">
        <v>43</v>
      </c>
      <c r="R28" s="29">
        <f t="shared" si="0"/>
        <v>11.9</v>
      </c>
      <c r="S28" s="12" t="s">
        <v>754</v>
      </c>
      <c r="T28" s="11" t="s">
        <v>755</v>
      </c>
      <c r="U28" s="11" t="s">
        <v>756</v>
      </c>
      <c r="V28" s="11" t="s">
        <v>111</v>
      </c>
      <c r="W28" s="3">
        <v>60</v>
      </c>
      <c r="X28" s="43"/>
      <c r="Y28" s="14">
        <v>0.1952381</v>
      </c>
      <c r="Z28" s="13">
        <f t="shared" si="1"/>
        <v>75.600075600075598</v>
      </c>
      <c r="AA28" s="13">
        <f t="shared" si="2"/>
        <v>37.800037800037799</v>
      </c>
      <c r="AB28" s="13">
        <f t="shared" si="3"/>
        <v>113.40011340011341</v>
      </c>
      <c r="AC28" s="13">
        <f t="shared" si="4"/>
        <v>661.50066150066152</v>
      </c>
      <c r="AD28" s="13">
        <f t="shared" si="5"/>
        <v>91.800091800091806</v>
      </c>
      <c r="AE28" s="13">
        <f t="shared" si="6"/>
        <v>207.9002079002079</v>
      </c>
      <c r="AF28" s="13">
        <f t="shared" si="7"/>
        <v>10.800010800010801</v>
      </c>
      <c r="AG28" s="13">
        <f t="shared" si="8"/>
        <v>2.7000027000027003</v>
      </c>
      <c r="AH28" s="13">
        <f t="shared" si="9"/>
        <v>13.5000135000135</v>
      </c>
      <c r="AI28" s="49">
        <f t="shared" si="10"/>
        <v>2.8782582282582285</v>
      </c>
      <c r="AJ28" s="54">
        <v>13.58</v>
      </c>
      <c r="AK28" s="15">
        <v>10.243907999999999</v>
      </c>
      <c r="AL28" s="15">
        <v>1.35</v>
      </c>
      <c r="AM28" s="55">
        <v>0.78204099999999999</v>
      </c>
      <c r="AN28" s="1">
        <v>198</v>
      </c>
      <c r="AO28" s="3">
        <v>60</v>
      </c>
      <c r="AQ28" s="3">
        <v>28</v>
      </c>
      <c r="AR28" s="3">
        <v>14</v>
      </c>
      <c r="AS28" s="3">
        <v>42</v>
      </c>
      <c r="AT28" s="3">
        <v>245</v>
      </c>
      <c r="AU28" s="3">
        <v>34</v>
      </c>
      <c r="AV28" s="3">
        <v>77</v>
      </c>
      <c r="AW28" s="3">
        <v>4</v>
      </c>
      <c r="AX28" s="3">
        <v>1</v>
      </c>
      <c r="AY28" s="3">
        <v>5</v>
      </c>
    </row>
    <row r="29" spans="1:51">
      <c r="A29" s="1" t="s">
        <v>598</v>
      </c>
      <c r="B29" s="1">
        <v>2020</v>
      </c>
      <c r="C29" s="20">
        <v>698200</v>
      </c>
      <c r="D29" s="17">
        <v>2100000</v>
      </c>
      <c r="E29" s="1">
        <v>3.0310000000000001</v>
      </c>
      <c r="F29" s="1">
        <v>297</v>
      </c>
      <c r="G29" s="36">
        <v>50</v>
      </c>
      <c r="H29" s="38">
        <v>0.23416507</v>
      </c>
      <c r="I29" s="1">
        <v>132</v>
      </c>
      <c r="J29" s="1">
        <v>33</v>
      </c>
      <c r="K29" s="1">
        <v>118</v>
      </c>
      <c r="L29" s="1">
        <v>1161</v>
      </c>
      <c r="M29" s="1">
        <v>107</v>
      </c>
      <c r="N29" s="1">
        <v>349</v>
      </c>
      <c r="O29" s="1">
        <v>63</v>
      </c>
      <c r="P29" s="1">
        <v>31</v>
      </c>
      <c r="Q29" s="1">
        <v>-8</v>
      </c>
      <c r="R29" s="29">
        <f t="shared" si="0"/>
        <v>2.8</v>
      </c>
      <c r="S29" s="2" t="s">
        <v>599</v>
      </c>
      <c r="T29" s="1" t="s">
        <v>270</v>
      </c>
      <c r="W29" s="3">
        <v>43</v>
      </c>
      <c r="X29" s="36">
        <v>13</v>
      </c>
      <c r="Y29" s="4">
        <v>0.18354430999999999</v>
      </c>
      <c r="Z29" s="3">
        <f t="shared" si="1"/>
        <v>40.500040500040505</v>
      </c>
      <c r="AA29" s="3">
        <f t="shared" si="2"/>
        <v>13.5000135000135</v>
      </c>
      <c r="AB29" s="3">
        <f t="shared" si="3"/>
        <v>54.000054000054</v>
      </c>
      <c r="AC29" s="3">
        <f t="shared" si="4"/>
        <v>483.30048330048334</v>
      </c>
      <c r="AD29" s="3">
        <f t="shared" si="5"/>
        <v>48.600048600048602</v>
      </c>
      <c r="AE29" s="3">
        <f t="shared" si="6"/>
        <v>186.30018630018631</v>
      </c>
      <c r="AF29" s="3">
        <f t="shared" si="7"/>
        <v>18.9000189000189</v>
      </c>
      <c r="AG29" s="3">
        <f t="shared" si="8"/>
        <v>18.9000189000189</v>
      </c>
      <c r="AH29" s="3">
        <f t="shared" si="9"/>
        <v>5.4000054000054005</v>
      </c>
      <c r="AI29" s="49">
        <f t="shared" si="10"/>
        <v>0.46605151605151601</v>
      </c>
      <c r="AJ29" s="54">
        <v>2.6399998999999998</v>
      </c>
      <c r="AK29" s="15">
        <v>2.9468749999999999</v>
      </c>
      <c r="AL29" s="15">
        <v>0.03</v>
      </c>
      <c r="AM29" s="55">
        <v>0.31522299999999998</v>
      </c>
      <c r="AN29" s="1">
        <v>470</v>
      </c>
      <c r="AO29" s="3">
        <v>43</v>
      </c>
      <c r="AP29" s="1">
        <v>13</v>
      </c>
      <c r="AQ29" s="3">
        <v>15</v>
      </c>
      <c r="AR29" s="3">
        <v>5</v>
      </c>
      <c r="AS29" s="3">
        <v>20</v>
      </c>
      <c r="AT29" s="3">
        <v>179</v>
      </c>
      <c r="AU29" s="3">
        <v>18</v>
      </c>
      <c r="AV29" s="3">
        <v>69</v>
      </c>
      <c r="AW29" s="3">
        <v>7</v>
      </c>
      <c r="AX29" s="3">
        <v>7</v>
      </c>
      <c r="AY29" s="3">
        <v>2</v>
      </c>
    </row>
    <row r="30" spans="1:51">
      <c r="A30" s="1" t="s">
        <v>771</v>
      </c>
      <c r="B30" s="1">
        <v>2020</v>
      </c>
      <c r="C30" s="20">
        <v>573500</v>
      </c>
      <c r="D30" s="17">
        <v>875000</v>
      </c>
      <c r="E30" s="1">
        <v>3.0790000000000002</v>
      </c>
      <c r="F30" s="1">
        <v>283</v>
      </c>
      <c r="G30" s="36">
        <v>0</v>
      </c>
      <c r="H30" s="38">
        <v>0.23020259000000001</v>
      </c>
      <c r="I30" s="1">
        <v>74</v>
      </c>
      <c r="J30" s="1">
        <v>25</v>
      </c>
      <c r="K30" s="1">
        <v>67</v>
      </c>
      <c r="L30" s="1">
        <v>583</v>
      </c>
      <c r="M30" s="1">
        <v>31</v>
      </c>
      <c r="N30" s="1">
        <v>159</v>
      </c>
      <c r="O30" s="1">
        <v>26</v>
      </c>
      <c r="P30" s="1">
        <v>0</v>
      </c>
      <c r="Q30" s="1">
        <v>-6</v>
      </c>
      <c r="R30" s="29">
        <f t="shared" si="0"/>
        <v>-0.9</v>
      </c>
      <c r="W30" s="3">
        <v>52</v>
      </c>
      <c r="Y30" s="4">
        <v>0.27659573999999998</v>
      </c>
      <c r="Z30" s="3">
        <f t="shared" si="1"/>
        <v>64.800064800064803</v>
      </c>
      <c r="AA30" s="3">
        <f t="shared" si="2"/>
        <v>21.600021600021602</v>
      </c>
      <c r="AB30" s="3">
        <f t="shared" si="3"/>
        <v>43.200043200043204</v>
      </c>
      <c r="AC30" s="3">
        <f t="shared" si="4"/>
        <v>405.00040500040501</v>
      </c>
      <c r="AD30" s="3">
        <f t="shared" si="5"/>
        <v>21.600021600021602</v>
      </c>
      <c r="AE30" s="3">
        <f t="shared" si="6"/>
        <v>91.800091800091806</v>
      </c>
      <c r="AF30" s="3">
        <f t="shared" si="7"/>
        <v>10.800010800010801</v>
      </c>
      <c r="AG30" s="3">
        <f t="shared" si="8"/>
        <v>0</v>
      </c>
      <c r="AH30" s="3">
        <f t="shared" si="9"/>
        <v>-5.4000054000054005</v>
      </c>
      <c r="AI30" s="49">
        <f t="shared" si="10"/>
        <v>0.82980802980803003</v>
      </c>
      <c r="AJ30" s="54">
        <v>-1.05</v>
      </c>
      <c r="AK30" s="15">
        <v>-0.72355294000000003</v>
      </c>
      <c r="AL30" s="15">
        <v>0.34</v>
      </c>
      <c r="AM30" s="55">
        <v>0.27467200000000003</v>
      </c>
      <c r="AN30" s="1">
        <v>259</v>
      </c>
      <c r="AO30" s="3">
        <v>52</v>
      </c>
      <c r="AQ30" s="3">
        <v>24</v>
      </c>
      <c r="AR30" s="3">
        <v>8</v>
      </c>
      <c r="AS30" s="3">
        <v>16</v>
      </c>
      <c r="AT30" s="3">
        <v>150</v>
      </c>
      <c r="AU30" s="3">
        <v>8</v>
      </c>
      <c r="AV30" s="3">
        <v>34</v>
      </c>
      <c r="AW30" s="3">
        <v>4</v>
      </c>
      <c r="AX30" s="3">
        <v>0</v>
      </c>
      <c r="AY30" s="3">
        <v>-2</v>
      </c>
    </row>
    <row r="31" spans="1:51">
      <c r="A31" s="1" t="s">
        <v>759</v>
      </c>
      <c r="B31" s="1">
        <v>2020</v>
      </c>
      <c r="C31" s="20">
        <v>576000</v>
      </c>
      <c r="D31" s="17">
        <v>1825000</v>
      </c>
      <c r="E31" s="1">
        <v>3.0990000000000002</v>
      </c>
      <c r="F31" s="1">
        <v>249</v>
      </c>
      <c r="G31" s="36">
        <v>0</v>
      </c>
      <c r="H31" s="38">
        <v>0.22765363999999999</v>
      </c>
      <c r="I31" s="1">
        <v>75</v>
      </c>
      <c r="J31" s="1">
        <v>22</v>
      </c>
      <c r="K31" s="1">
        <v>87</v>
      </c>
      <c r="L31" s="1">
        <v>801</v>
      </c>
      <c r="M31" s="1">
        <v>70</v>
      </c>
      <c r="N31" s="1">
        <v>174</v>
      </c>
      <c r="O31" s="1">
        <v>31</v>
      </c>
      <c r="P31" s="1">
        <v>5</v>
      </c>
      <c r="Q31" s="1">
        <v>-11</v>
      </c>
      <c r="R31" s="29">
        <f t="shared" si="0"/>
        <v>0.9</v>
      </c>
      <c r="W31" s="3">
        <v>48</v>
      </c>
      <c r="Y31" s="4">
        <v>0.25</v>
      </c>
      <c r="Z31" s="3">
        <f t="shared" si="1"/>
        <v>45.900045900045903</v>
      </c>
      <c r="AA31" s="3">
        <f t="shared" si="2"/>
        <v>13.5000135000135</v>
      </c>
      <c r="AB31" s="3">
        <f t="shared" si="3"/>
        <v>56.700056700056706</v>
      </c>
      <c r="AC31" s="3">
        <f t="shared" si="4"/>
        <v>480.60048060048064</v>
      </c>
      <c r="AD31" s="3">
        <f t="shared" si="5"/>
        <v>43.200043200043204</v>
      </c>
      <c r="AE31" s="3">
        <f t="shared" si="6"/>
        <v>108.000108000108</v>
      </c>
      <c r="AF31" s="3">
        <f t="shared" si="7"/>
        <v>13.5000135000135</v>
      </c>
      <c r="AG31" s="3">
        <f t="shared" si="8"/>
        <v>2.7000027000027003</v>
      </c>
      <c r="AH31" s="3">
        <f t="shared" si="9"/>
        <v>2.7000027000027003</v>
      </c>
      <c r="AI31" s="49">
        <f t="shared" si="10"/>
        <v>1.5875286875286878</v>
      </c>
      <c r="AJ31" s="54">
        <v>1.25</v>
      </c>
      <c r="AK31" s="15">
        <v>0.59953970000000001</v>
      </c>
      <c r="AL31" s="15">
        <v>0.92</v>
      </c>
      <c r="AM31" s="55">
        <v>0.25594600000000001</v>
      </c>
      <c r="AN31" s="1">
        <v>192</v>
      </c>
      <c r="AO31" s="3">
        <v>48</v>
      </c>
      <c r="AQ31" s="3">
        <v>17</v>
      </c>
      <c r="AR31" s="3">
        <v>5</v>
      </c>
      <c r="AS31" s="3">
        <v>21</v>
      </c>
      <c r="AT31" s="3">
        <v>178</v>
      </c>
      <c r="AU31" s="3">
        <v>16</v>
      </c>
      <c r="AV31" s="3">
        <v>40</v>
      </c>
      <c r="AW31" s="3">
        <v>5</v>
      </c>
      <c r="AX31" s="3">
        <v>1</v>
      </c>
      <c r="AY31" s="3">
        <v>1</v>
      </c>
    </row>
    <row r="32" spans="1:51">
      <c r="A32" s="1" t="s">
        <v>837</v>
      </c>
      <c r="B32" s="1">
        <v>2020</v>
      </c>
      <c r="C32" s="20">
        <v>692500</v>
      </c>
      <c r="D32" s="17">
        <v>4575000</v>
      </c>
      <c r="E32" s="1">
        <v>3.07</v>
      </c>
      <c r="F32" s="1">
        <v>392</v>
      </c>
      <c r="G32" s="36">
        <v>39</v>
      </c>
      <c r="H32" s="38">
        <v>0.27917471999999999</v>
      </c>
      <c r="I32" s="1">
        <v>254</v>
      </c>
      <c r="J32" s="1">
        <v>74</v>
      </c>
      <c r="K32" s="1">
        <v>254</v>
      </c>
      <c r="L32" s="1">
        <v>1680</v>
      </c>
      <c r="M32" s="1">
        <v>117</v>
      </c>
      <c r="N32" s="1">
        <v>364</v>
      </c>
      <c r="O32" s="1">
        <v>108</v>
      </c>
      <c r="P32" s="1">
        <v>16</v>
      </c>
      <c r="Q32" s="1">
        <v>-35</v>
      </c>
      <c r="R32" s="29">
        <f t="shared" si="0"/>
        <v>7.3</v>
      </c>
      <c r="T32" s="1" t="s">
        <v>838</v>
      </c>
      <c r="W32" s="3">
        <v>57</v>
      </c>
      <c r="Y32" s="4">
        <v>0.26293105</v>
      </c>
      <c r="Z32" s="3">
        <f t="shared" si="1"/>
        <v>86.400086400086408</v>
      </c>
      <c r="AA32" s="3">
        <f t="shared" si="2"/>
        <v>29.700029700029702</v>
      </c>
      <c r="AB32" s="3">
        <f t="shared" si="3"/>
        <v>116.10011610011611</v>
      </c>
      <c r="AC32" s="3">
        <f t="shared" si="4"/>
        <v>669.60066960066968</v>
      </c>
      <c r="AD32" s="3">
        <f t="shared" si="5"/>
        <v>35.1000351000351</v>
      </c>
      <c r="AE32" s="3">
        <f t="shared" si="6"/>
        <v>180.90018090018091</v>
      </c>
      <c r="AF32" s="3">
        <f t="shared" si="7"/>
        <v>43.200043200043204</v>
      </c>
      <c r="AG32" s="3">
        <f t="shared" si="8"/>
        <v>0</v>
      </c>
      <c r="AH32" s="3">
        <f t="shared" si="9"/>
        <v>-16.200016200016201</v>
      </c>
      <c r="AI32" s="49">
        <f t="shared" si="10"/>
        <v>1.494169344169344</v>
      </c>
      <c r="AJ32" s="54">
        <v>6.32</v>
      </c>
      <c r="AK32" s="15">
        <v>8.2419419999999999</v>
      </c>
      <c r="AL32" s="15">
        <v>0.56999999999999995</v>
      </c>
      <c r="AM32" s="55">
        <v>0.53679100000000002</v>
      </c>
      <c r="AN32" s="1">
        <v>297</v>
      </c>
      <c r="AO32" s="3">
        <v>57</v>
      </c>
      <c r="AQ32" s="3">
        <v>32</v>
      </c>
      <c r="AR32" s="3">
        <v>11</v>
      </c>
      <c r="AS32" s="3">
        <v>43</v>
      </c>
      <c r="AT32" s="3">
        <v>248</v>
      </c>
      <c r="AU32" s="3">
        <v>13</v>
      </c>
      <c r="AV32" s="3">
        <v>67</v>
      </c>
      <c r="AW32" s="3">
        <v>16</v>
      </c>
      <c r="AX32" s="3">
        <v>0</v>
      </c>
      <c r="AY32" s="3">
        <v>-6</v>
      </c>
    </row>
    <row r="33" spans="1:51">
      <c r="A33" s="1" t="s">
        <v>757</v>
      </c>
      <c r="B33" s="1">
        <v>2020</v>
      </c>
      <c r="C33" s="20">
        <v>573500</v>
      </c>
      <c r="D33" s="17">
        <v>1950000</v>
      </c>
      <c r="E33" s="1">
        <v>3.02</v>
      </c>
      <c r="F33" s="1">
        <v>306</v>
      </c>
      <c r="G33" s="36">
        <v>10</v>
      </c>
      <c r="H33" s="38">
        <v>0.28451379999999998</v>
      </c>
      <c r="I33" s="1">
        <v>117</v>
      </c>
      <c r="J33" s="1">
        <v>13</v>
      </c>
      <c r="K33" s="1">
        <v>86</v>
      </c>
      <c r="L33" s="1">
        <v>892</v>
      </c>
      <c r="M33" s="1">
        <v>47</v>
      </c>
      <c r="N33" s="1">
        <v>192</v>
      </c>
      <c r="O33" s="1">
        <v>45</v>
      </c>
      <c r="P33" s="1">
        <v>25</v>
      </c>
      <c r="Q33" s="1">
        <v>-10</v>
      </c>
      <c r="R33" s="29">
        <f t="shared" si="0"/>
        <v>-0.5</v>
      </c>
      <c r="W33" s="3">
        <v>51</v>
      </c>
      <c r="Y33" s="4">
        <v>0.3206522</v>
      </c>
      <c r="Z33" s="3">
        <f t="shared" si="1"/>
        <v>70.200070200070201</v>
      </c>
      <c r="AA33" s="3">
        <f t="shared" si="2"/>
        <v>2.7000027000027003</v>
      </c>
      <c r="AB33" s="3">
        <f t="shared" si="3"/>
        <v>45.900045900045903</v>
      </c>
      <c r="AC33" s="3">
        <f t="shared" si="4"/>
        <v>556.20055620055621</v>
      </c>
      <c r="AD33" s="3">
        <f t="shared" si="5"/>
        <v>37.800037800037799</v>
      </c>
      <c r="AE33" s="3">
        <f t="shared" si="6"/>
        <v>102.6001026001026</v>
      </c>
      <c r="AF33" s="3">
        <f t="shared" si="7"/>
        <v>21.600021600021602</v>
      </c>
      <c r="AG33" s="3">
        <f t="shared" si="8"/>
        <v>21.600021600021602</v>
      </c>
      <c r="AH33" s="3">
        <f t="shared" si="9"/>
        <v>0</v>
      </c>
      <c r="AI33" s="49">
        <f t="shared" si="10"/>
        <v>2.0724235224235228</v>
      </c>
      <c r="AJ33" s="54">
        <v>-0.71</v>
      </c>
      <c r="AK33" s="15">
        <v>-0.28917399999999999</v>
      </c>
      <c r="AL33" s="15">
        <v>0.8</v>
      </c>
      <c r="AM33" s="55">
        <v>0.73512699999999997</v>
      </c>
      <c r="AN33" s="1">
        <v>191</v>
      </c>
      <c r="AO33" s="3">
        <v>51</v>
      </c>
      <c r="AQ33" s="3">
        <v>26</v>
      </c>
      <c r="AR33" s="3">
        <v>1</v>
      </c>
      <c r="AS33" s="3">
        <v>17</v>
      </c>
      <c r="AT33" s="3">
        <v>206</v>
      </c>
      <c r="AU33" s="3">
        <v>14</v>
      </c>
      <c r="AV33" s="3">
        <v>38</v>
      </c>
      <c r="AW33" s="3">
        <v>8</v>
      </c>
      <c r="AX33" s="3">
        <v>8</v>
      </c>
      <c r="AY33" s="3">
        <v>0</v>
      </c>
    </row>
    <row r="34" spans="1:51">
      <c r="A34" s="1" t="s">
        <v>818</v>
      </c>
      <c r="B34" s="1">
        <v>2020</v>
      </c>
      <c r="C34" s="20">
        <v>605000</v>
      </c>
      <c r="D34" s="17">
        <v>4800000</v>
      </c>
      <c r="E34" s="1">
        <v>3.0529999999999999</v>
      </c>
      <c r="F34" s="1">
        <v>404</v>
      </c>
      <c r="G34" s="36">
        <v>25</v>
      </c>
      <c r="H34" s="38">
        <v>0.23947550000000001</v>
      </c>
      <c r="I34" s="1">
        <v>247</v>
      </c>
      <c r="J34" s="1">
        <v>91</v>
      </c>
      <c r="K34" s="1">
        <v>255</v>
      </c>
      <c r="L34" s="1">
        <v>1762</v>
      </c>
      <c r="M34" s="1">
        <v>269</v>
      </c>
      <c r="N34" s="1">
        <v>412</v>
      </c>
      <c r="O34" s="1">
        <v>87</v>
      </c>
      <c r="P34" s="1">
        <v>10</v>
      </c>
      <c r="Q34" s="1">
        <v>-27</v>
      </c>
      <c r="R34" s="29">
        <f t="shared" si="0"/>
        <v>6.8</v>
      </c>
      <c r="V34" s="1" t="s">
        <v>111</v>
      </c>
      <c r="W34" s="3">
        <v>41</v>
      </c>
      <c r="X34" s="36">
        <v>15</v>
      </c>
      <c r="Y34" s="4">
        <v>0.24503311999999999</v>
      </c>
      <c r="Z34" s="3">
        <f t="shared" si="1"/>
        <v>94.500094500094505</v>
      </c>
      <c r="AA34" s="3">
        <f t="shared" si="2"/>
        <v>27.000027000027</v>
      </c>
      <c r="AB34" s="3">
        <f t="shared" si="3"/>
        <v>70.200070200070201</v>
      </c>
      <c r="AC34" s="3">
        <f t="shared" si="4"/>
        <v>499.50049950049953</v>
      </c>
      <c r="AD34" s="3">
        <f t="shared" si="5"/>
        <v>78.300078300078312</v>
      </c>
      <c r="AE34" s="3">
        <f t="shared" si="6"/>
        <v>116.10011610011611</v>
      </c>
      <c r="AF34" s="3">
        <f t="shared" si="7"/>
        <v>24.300024300024301</v>
      </c>
      <c r="AG34" s="3">
        <f t="shared" si="8"/>
        <v>2.7000027000027003</v>
      </c>
      <c r="AH34" s="3">
        <f t="shared" si="9"/>
        <v>-13.5000135000135</v>
      </c>
      <c r="AI34" s="49">
        <f t="shared" si="10"/>
        <v>2.4183046683046685</v>
      </c>
      <c r="AJ34" s="54">
        <v>5.59</v>
      </c>
      <c r="AK34" s="15">
        <v>8.0937049999999999</v>
      </c>
      <c r="AL34" s="15">
        <v>0.91</v>
      </c>
      <c r="AM34" s="55">
        <v>0.88133499999999998</v>
      </c>
      <c r="AN34" s="1">
        <v>338</v>
      </c>
      <c r="AO34" s="3">
        <v>41</v>
      </c>
      <c r="AP34" s="1">
        <v>15</v>
      </c>
      <c r="AQ34" s="3">
        <v>35</v>
      </c>
      <c r="AR34" s="3">
        <v>10</v>
      </c>
      <c r="AS34" s="3">
        <v>26</v>
      </c>
      <c r="AT34" s="3">
        <v>185</v>
      </c>
      <c r="AU34" s="3">
        <v>29</v>
      </c>
      <c r="AV34" s="3">
        <v>43</v>
      </c>
      <c r="AW34" s="3">
        <v>9</v>
      </c>
      <c r="AX34" s="3">
        <v>1</v>
      </c>
      <c r="AY34" s="3">
        <v>-5</v>
      </c>
    </row>
    <row r="35" spans="1:51">
      <c r="A35" s="1" t="s">
        <v>777</v>
      </c>
      <c r="B35" s="1">
        <v>2020</v>
      </c>
      <c r="C35" s="20">
        <v>573500</v>
      </c>
      <c r="D35" s="17">
        <v>2375000</v>
      </c>
      <c r="E35" s="1">
        <v>3.0059999999999998</v>
      </c>
      <c r="F35" s="1">
        <v>301</v>
      </c>
      <c r="G35" s="36">
        <v>12</v>
      </c>
      <c r="H35" s="38">
        <v>0.2370892</v>
      </c>
      <c r="I35" s="1">
        <v>112</v>
      </c>
      <c r="J35" s="1">
        <v>38</v>
      </c>
      <c r="K35" s="1">
        <v>129</v>
      </c>
      <c r="L35" s="1">
        <v>958</v>
      </c>
      <c r="M35" s="1">
        <v>97</v>
      </c>
      <c r="N35" s="1">
        <v>295</v>
      </c>
      <c r="O35" s="1">
        <v>38</v>
      </c>
      <c r="P35" s="1">
        <v>6</v>
      </c>
      <c r="Q35" s="1">
        <v>11</v>
      </c>
      <c r="R35" s="29">
        <f t="shared" si="0"/>
        <v>1.4</v>
      </c>
      <c r="T35" s="1" t="s">
        <v>168</v>
      </c>
      <c r="W35" s="3">
        <v>52</v>
      </c>
      <c r="Y35" s="4">
        <v>0.21511627999999999</v>
      </c>
      <c r="Z35" s="3">
        <f t="shared" si="1"/>
        <v>62.100062100062104</v>
      </c>
      <c r="AA35" s="3">
        <f t="shared" si="2"/>
        <v>24.300024300024301</v>
      </c>
      <c r="AB35" s="3">
        <f t="shared" si="3"/>
        <v>70.200070200070201</v>
      </c>
      <c r="AC35" s="3">
        <f t="shared" si="4"/>
        <v>521.10052110052118</v>
      </c>
      <c r="AD35" s="3">
        <f t="shared" si="5"/>
        <v>48.600048600048602</v>
      </c>
      <c r="AE35" s="3">
        <f t="shared" si="6"/>
        <v>178.20017820017821</v>
      </c>
      <c r="AF35" s="3">
        <f t="shared" si="7"/>
        <v>16.200016200016201</v>
      </c>
      <c r="AG35" s="3">
        <f t="shared" si="8"/>
        <v>0</v>
      </c>
      <c r="AH35" s="3">
        <f t="shared" si="9"/>
        <v>8.1000081000081003</v>
      </c>
      <c r="AI35" s="49">
        <f t="shared" si="10"/>
        <v>0.97639927639927637</v>
      </c>
      <c r="AJ35" s="54">
        <v>2.0299999999999998</v>
      </c>
      <c r="AK35" s="15">
        <v>0.76727179999999995</v>
      </c>
      <c r="AL35" s="15">
        <v>0.59</v>
      </c>
      <c r="AM35" s="55">
        <v>0.13325799999999999</v>
      </c>
      <c r="AN35" s="1">
        <v>504</v>
      </c>
      <c r="AO35" s="3">
        <v>52</v>
      </c>
      <c r="AQ35" s="3">
        <v>23</v>
      </c>
      <c r="AR35" s="3">
        <v>9</v>
      </c>
      <c r="AS35" s="3">
        <v>26</v>
      </c>
      <c r="AT35" s="3">
        <v>193</v>
      </c>
      <c r="AU35" s="3">
        <v>18</v>
      </c>
      <c r="AV35" s="3">
        <v>66</v>
      </c>
      <c r="AW35" s="3">
        <v>6</v>
      </c>
      <c r="AX35" s="3">
        <v>0</v>
      </c>
      <c r="AY35" s="3">
        <v>3</v>
      </c>
    </row>
    <row r="36" spans="1:51">
      <c r="A36" s="1" t="s">
        <v>672</v>
      </c>
      <c r="B36" s="1">
        <v>2020</v>
      </c>
      <c r="C36" s="20">
        <v>612900</v>
      </c>
      <c r="D36" s="17">
        <v>4325000</v>
      </c>
      <c r="E36" s="1">
        <v>3.097</v>
      </c>
      <c r="F36" s="1">
        <v>377</v>
      </c>
      <c r="G36" s="36">
        <v>28</v>
      </c>
      <c r="H36" s="38">
        <v>0.24468923000000001</v>
      </c>
      <c r="I36" s="1">
        <v>189</v>
      </c>
      <c r="J36" s="1">
        <v>76</v>
      </c>
      <c r="K36" s="1">
        <v>187</v>
      </c>
      <c r="L36" s="1">
        <v>1401</v>
      </c>
      <c r="M36" s="1">
        <v>117</v>
      </c>
      <c r="N36" s="1">
        <v>443</v>
      </c>
      <c r="O36" s="1">
        <v>68</v>
      </c>
      <c r="P36" s="1">
        <v>17</v>
      </c>
      <c r="Q36" s="1">
        <v>-25</v>
      </c>
      <c r="R36" s="29">
        <f t="shared" si="0"/>
        <v>3.7</v>
      </c>
      <c r="S36" s="2" t="s">
        <v>673</v>
      </c>
      <c r="W36" s="3">
        <v>50</v>
      </c>
      <c r="X36" s="36">
        <v>10</v>
      </c>
      <c r="Y36" s="4">
        <v>0.28947368000000001</v>
      </c>
      <c r="Z36" s="3">
        <f t="shared" si="1"/>
        <v>89.100089100089107</v>
      </c>
      <c r="AA36" s="3">
        <f t="shared" si="2"/>
        <v>43.200043200043204</v>
      </c>
      <c r="AB36" s="3">
        <f t="shared" si="3"/>
        <v>91.800091800091806</v>
      </c>
      <c r="AC36" s="3">
        <f t="shared" si="4"/>
        <v>558.90055890055896</v>
      </c>
      <c r="AD36" s="3">
        <f t="shared" si="5"/>
        <v>37.800037800037799</v>
      </c>
      <c r="AE36" s="3">
        <f t="shared" si="6"/>
        <v>170.10017010017012</v>
      </c>
      <c r="AF36" s="3">
        <f t="shared" si="7"/>
        <v>18.9000189000189</v>
      </c>
      <c r="AG36" s="3">
        <f t="shared" si="8"/>
        <v>16.200016200016201</v>
      </c>
      <c r="AH36" s="3">
        <f t="shared" si="9"/>
        <v>-5.4000054000054005</v>
      </c>
      <c r="AI36" s="49">
        <f t="shared" si="10"/>
        <v>4.1476091476091481</v>
      </c>
      <c r="AJ36" s="54">
        <v>3.81</v>
      </c>
      <c r="AK36" s="15">
        <v>3.6454181999999999</v>
      </c>
      <c r="AL36" s="15">
        <v>1.53</v>
      </c>
      <c r="AM36" s="55">
        <v>1.5423</v>
      </c>
      <c r="AN36" s="1">
        <v>339</v>
      </c>
      <c r="AO36" s="3">
        <v>50</v>
      </c>
      <c r="AP36" s="1">
        <v>10</v>
      </c>
      <c r="AQ36" s="3">
        <v>33</v>
      </c>
      <c r="AR36" s="3">
        <v>16</v>
      </c>
      <c r="AS36" s="3">
        <v>34</v>
      </c>
      <c r="AT36" s="3">
        <v>207</v>
      </c>
      <c r="AU36" s="3">
        <v>14</v>
      </c>
      <c r="AV36" s="3">
        <v>63</v>
      </c>
      <c r="AW36" s="3">
        <v>7</v>
      </c>
      <c r="AX36" s="3">
        <v>6</v>
      </c>
      <c r="AY36" s="3">
        <v>-2</v>
      </c>
    </row>
    <row r="37" spans="1:51">
      <c r="A37" s="1" t="s">
        <v>772</v>
      </c>
      <c r="B37" s="1">
        <v>2020</v>
      </c>
      <c r="C37" s="20">
        <v>597100</v>
      </c>
      <c r="D37" s="17">
        <v>1050000</v>
      </c>
      <c r="E37" s="1">
        <v>3.0979999999999999</v>
      </c>
      <c r="F37" s="1">
        <v>332</v>
      </c>
      <c r="G37" s="36">
        <v>0</v>
      </c>
      <c r="H37" s="38">
        <v>0.23466666</v>
      </c>
      <c r="I37" s="1">
        <v>104</v>
      </c>
      <c r="J37" s="1">
        <v>15</v>
      </c>
      <c r="K37" s="1">
        <v>74</v>
      </c>
      <c r="L37" s="1">
        <v>863</v>
      </c>
      <c r="M37" s="1">
        <v>85</v>
      </c>
      <c r="N37" s="1">
        <v>137</v>
      </c>
      <c r="O37" s="1">
        <v>34</v>
      </c>
      <c r="P37" s="1">
        <v>19</v>
      </c>
      <c r="Q37" s="1">
        <v>-8</v>
      </c>
      <c r="R37" s="29">
        <f t="shared" si="0"/>
        <v>0.5</v>
      </c>
      <c r="W37" s="3">
        <v>49</v>
      </c>
      <c r="Y37" s="4">
        <v>0.24731183000000001</v>
      </c>
      <c r="Z37" s="3">
        <f t="shared" si="1"/>
        <v>40.500040500040505</v>
      </c>
      <c r="AA37" s="3">
        <f t="shared" si="2"/>
        <v>0</v>
      </c>
      <c r="AB37" s="3">
        <f t="shared" si="3"/>
        <v>10.800010800010801</v>
      </c>
      <c r="AC37" s="3">
        <f t="shared" si="4"/>
        <v>307.80030780030779</v>
      </c>
      <c r="AD37" s="3">
        <f t="shared" si="5"/>
        <v>40.500040500040505</v>
      </c>
      <c r="AE37" s="3">
        <f t="shared" si="6"/>
        <v>37.800037800037799</v>
      </c>
      <c r="AF37" s="3">
        <f t="shared" si="7"/>
        <v>13.5000135000135</v>
      </c>
      <c r="AG37" s="3">
        <f t="shared" si="8"/>
        <v>8.1000081000081003</v>
      </c>
      <c r="AH37" s="3">
        <f t="shared" si="9"/>
        <v>-18.9000189000189</v>
      </c>
      <c r="AI37" s="49">
        <f t="shared" si="10"/>
        <v>0.43988983988983993</v>
      </c>
      <c r="AJ37" s="54">
        <v>-5.9999995E-2</v>
      </c>
      <c r="AK37" s="15">
        <v>1.0387993</v>
      </c>
      <c r="AL37" s="15">
        <v>-0.15</v>
      </c>
      <c r="AM37" s="55">
        <v>0.47584399999999999</v>
      </c>
      <c r="AN37" s="1">
        <v>445</v>
      </c>
      <c r="AO37" s="3">
        <v>49</v>
      </c>
      <c r="AQ37" s="3">
        <v>15</v>
      </c>
      <c r="AR37" s="3">
        <v>0</v>
      </c>
      <c r="AS37" s="3">
        <v>4</v>
      </c>
      <c r="AT37" s="3">
        <v>114</v>
      </c>
      <c r="AU37" s="3">
        <v>15</v>
      </c>
      <c r="AV37" s="3">
        <v>14</v>
      </c>
      <c r="AW37" s="3">
        <v>5</v>
      </c>
      <c r="AX37" s="3">
        <v>3</v>
      </c>
      <c r="AY37" s="3">
        <v>-7</v>
      </c>
    </row>
    <row r="38" spans="1:51">
      <c r="A38" s="1" t="s">
        <v>776</v>
      </c>
      <c r="B38" s="1">
        <v>2020</v>
      </c>
      <c r="C38" s="20">
        <v>592000</v>
      </c>
      <c r="D38" s="17">
        <v>1300000</v>
      </c>
      <c r="E38" s="1">
        <v>3.0510000000000002</v>
      </c>
      <c r="F38" s="1">
        <v>246</v>
      </c>
      <c r="G38" s="36">
        <v>34</v>
      </c>
      <c r="H38" s="38">
        <v>0.25</v>
      </c>
      <c r="I38" s="1">
        <v>68</v>
      </c>
      <c r="J38" s="1">
        <v>15</v>
      </c>
      <c r="K38" s="1">
        <v>73</v>
      </c>
      <c r="L38" s="1">
        <v>677</v>
      </c>
      <c r="M38" s="1">
        <v>57</v>
      </c>
      <c r="N38" s="1">
        <v>145</v>
      </c>
      <c r="O38" s="1">
        <v>28</v>
      </c>
      <c r="P38" s="1">
        <v>1</v>
      </c>
      <c r="Q38" s="1">
        <v>3</v>
      </c>
      <c r="R38" s="29">
        <f t="shared" si="0"/>
        <v>1.2</v>
      </c>
      <c r="W38" s="3">
        <v>44</v>
      </c>
      <c r="Y38" s="4">
        <v>0.24137929999999999</v>
      </c>
      <c r="Z38" s="3">
        <f t="shared" si="1"/>
        <v>27.000027000027</v>
      </c>
      <c r="AA38" s="3">
        <f t="shared" si="2"/>
        <v>2.7000027000027003</v>
      </c>
      <c r="AB38" s="3">
        <f t="shared" si="3"/>
        <v>43.200043200043204</v>
      </c>
      <c r="AC38" s="3">
        <f t="shared" si="4"/>
        <v>356.40035640035643</v>
      </c>
      <c r="AD38" s="3">
        <f t="shared" si="5"/>
        <v>32.400032400032401</v>
      </c>
      <c r="AE38" s="3">
        <f t="shared" si="6"/>
        <v>83.700083700083709</v>
      </c>
      <c r="AF38" s="3">
        <f t="shared" si="7"/>
        <v>18.9000189000189</v>
      </c>
      <c r="AG38" s="3">
        <f t="shared" si="8"/>
        <v>0</v>
      </c>
      <c r="AH38" s="3">
        <f t="shared" si="9"/>
        <v>2.7000027000027003</v>
      </c>
      <c r="AI38" s="49">
        <f t="shared" si="10"/>
        <v>0.14492264492264498</v>
      </c>
      <c r="AJ38" s="54">
        <v>1.01</v>
      </c>
      <c r="AK38" s="15">
        <v>1.3707513</v>
      </c>
      <c r="AL38" s="15">
        <v>-0.15</v>
      </c>
      <c r="AM38" s="55">
        <v>0.25735000000000002</v>
      </c>
      <c r="AN38" s="1">
        <v>327</v>
      </c>
      <c r="AO38" s="3">
        <v>44</v>
      </c>
      <c r="AQ38" s="3">
        <v>10</v>
      </c>
      <c r="AR38" s="3">
        <v>1</v>
      </c>
      <c r="AS38" s="3">
        <v>16</v>
      </c>
      <c r="AT38" s="3">
        <v>132</v>
      </c>
      <c r="AU38" s="3">
        <v>12</v>
      </c>
      <c r="AV38" s="3">
        <v>31</v>
      </c>
      <c r="AW38" s="3">
        <v>7</v>
      </c>
      <c r="AX38" s="3">
        <v>0</v>
      </c>
      <c r="AY38" s="3">
        <v>1</v>
      </c>
    </row>
    <row r="39" spans="1:51">
      <c r="A39" s="16" t="s">
        <v>826</v>
      </c>
      <c r="B39" s="1">
        <v>2020</v>
      </c>
      <c r="C39" s="20">
        <v>1571428</v>
      </c>
      <c r="D39" s="17">
        <v>3571428</v>
      </c>
      <c r="E39" s="1">
        <v>3.0619999999999998</v>
      </c>
      <c r="F39" s="1">
        <v>404</v>
      </c>
      <c r="G39" s="36">
        <v>35</v>
      </c>
      <c r="H39" s="38">
        <v>0.27881040000000001</v>
      </c>
      <c r="I39" s="1">
        <v>262</v>
      </c>
      <c r="J39" s="1">
        <v>60</v>
      </c>
      <c r="K39" s="1">
        <v>205</v>
      </c>
      <c r="L39" s="1">
        <v>1754</v>
      </c>
      <c r="M39" s="1">
        <v>116</v>
      </c>
      <c r="N39" s="1">
        <v>294</v>
      </c>
      <c r="O39" s="1">
        <v>97</v>
      </c>
      <c r="P39" s="1">
        <v>40</v>
      </c>
      <c r="Q39" s="1">
        <v>27</v>
      </c>
      <c r="R39" s="29">
        <f t="shared" si="0"/>
        <v>11.2</v>
      </c>
      <c r="T39" s="1" t="s">
        <v>827</v>
      </c>
      <c r="U39" s="1" t="s">
        <v>828</v>
      </c>
      <c r="W39" s="3">
        <v>29</v>
      </c>
      <c r="X39" s="36">
        <v>35</v>
      </c>
      <c r="Y39" s="4">
        <v>0.27118643999999997</v>
      </c>
      <c r="Z39" s="3">
        <f t="shared" si="1"/>
        <v>56.700056700056706</v>
      </c>
      <c r="AA39" s="3">
        <f t="shared" si="2"/>
        <v>16.200016200016201</v>
      </c>
      <c r="AB39" s="3">
        <f t="shared" si="3"/>
        <v>51.300051300051301</v>
      </c>
      <c r="AC39" s="3">
        <f t="shared" si="4"/>
        <v>334.80033480033484</v>
      </c>
      <c r="AD39" s="3">
        <f t="shared" si="5"/>
        <v>13.5000135000135</v>
      </c>
      <c r="AE39" s="3">
        <f t="shared" si="6"/>
        <v>81.000081000081011</v>
      </c>
      <c r="AF39" s="3">
        <f t="shared" si="7"/>
        <v>13.5000135000135</v>
      </c>
      <c r="AG39" s="3">
        <f t="shared" si="8"/>
        <v>8.1000081000081003</v>
      </c>
      <c r="AH39" s="3">
        <f t="shared" si="9"/>
        <v>-2.7000027000027003</v>
      </c>
      <c r="AI39" s="49">
        <f t="shared" si="10"/>
        <v>1.7476914976914979</v>
      </c>
      <c r="AJ39" s="54">
        <v>11.72</v>
      </c>
      <c r="AK39" s="15">
        <v>10.773685</v>
      </c>
      <c r="AL39" s="15">
        <v>0.7</v>
      </c>
      <c r="AM39" s="55">
        <v>0.59458500000000003</v>
      </c>
      <c r="AN39" s="1">
        <v>317</v>
      </c>
      <c r="AO39" s="3">
        <v>29</v>
      </c>
      <c r="AP39" s="1">
        <v>35</v>
      </c>
      <c r="AQ39" s="3">
        <v>21</v>
      </c>
      <c r="AR39" s="3">
        <v>6</v>
      </c>
      <c r="AS39" s="3">
        <v>19</v>
      </c>
      <c r="AT39" s="3">
        <v>124</v>
      </c>
      <c r="AU39" s="3">
        <v>5</v>
      </c>
      <c r="AV39" s="3">
        <v>30</v>
      </c>
      <c r="AW39" s="3">
        <v>5</v>
      </c>
      <c r="AX39" s="3">
        <v>3</v>
      </c>
      <c r="AY39" s="3">
        <v>-1</v>
      </c>
    </row>
    <row r="40" spans="1:51">
      <c r="A40" s="16" t="s">
        <v>758</v>
      </c>
      <c r="B40" s="1">
        <v>2020</v>
      </c>
      <c r="C40" s="20">
        <v>578000</v>
      </c>
      <c r="E40" s="1">
        <v>2.1669999999999998</v>
      </c>
      <c r="F40" s="1">
        <v>293</v>
      </c>
      <c r="G40" s="36">
        <v>17</v>
      </c>
      <c r="H40" s="38">
        <v>0.247505</v>
      </c>
      <c r="I40" s="1">
        <v>130</v>
      </c>
      <c r="J40" s="1">
        <v>52</v>
      </c>
      <c r="K40" s="1">
        <v>147</v>
      </c>
      <c r="L40" s="1">
        <v>1107</v>
      </c>
      <c r="M40" s="1">
        <v>81</v>
      </c>
      <c r="N40" s="1">
        <v>280</v>
      </c>
      <c r="O40" s="1">
        <v>48</v>
      </c>
      <c r="P40" s="1">
        <v>1</v>
      </c>
      <c r="Q40" s="1">
        <v>-8</v>
      </c>
      <c r="R40" s="29">
        <f t="shared" si="0"/>
        <v>2</v>
      </c>
      <c r="W40" s="3">
        <v>52</v>
      </c>
      <c r="Y40" s="4">
        <v>0.25641027</v>
      </c>
      <c r="Z40" s="3">
        <f t="shared" si="1"/>
        <v>78.300078300078312</v>
      </c>
      <c r="AA40" s="3">
        <f t="shared" si="2"/>
        <v>32.400032400032401</v>
      </c>
      <c r="AB40" s="3">
        <f t="shared" si="3"/>
        <v>83.700083700083709</v>
      </c>
      <c r="AC40" s="3">
        <f t="shared" si="4"/>
        <v>583.2005832005832</v>
      </c>
      <c r="AD40" s="3">
        <f t="shared" si="5"/>
        <v>45.900045900045903</v>
      </c>
      <c r="AE40" s="3">
        <f t="shared" si="6"/>
        <v>172.80017280017282</v>
      </c>
      <c r="AF40" s="3">
        <f t="shared" si="7"/>
        <v>27.000027000027</v>
      </c>
      <c r="AG40" s="3">
        <f t="shared" si="8"/>
        <v>0</v>
      </c>
      <c r="AH40" s="3">
        <f t="shared" si="9"/>
        <v>-5.4000054000054005</v>
      </c>
      <c r="AI40" s="49">
        <f t="shared" si="10"/>
        <v>1.3948821448821449</v>
      </c>
      <c r="AJ40" s="54">
        <v>2.1</v>
      </c>
      <c r="AK40" s="15">
        <v>1.9129536</v>
      </c>
      <c r="AL40" s="15">
        <v>0.67</v>
      </c>
      <c r="AM40" s="55">
        <v>0.36324499999999998</v>
      </c>
      <c r="AN40" s="1">
        <v>194</v>
      </c>
      <c r="AO40" s="3">
        <v>52</v>
      </c>
      <c r="AQ40" s="3">
        <v>29</v>
      </c>
      <c r="AR40" s="3">
        <v>12</v>
      </c>
      <c r="AS40" s="3">
        <v>31</v>
      </c>
      <c r="AT40" s="3">
        <v>216</v>
      </c>
      <c r="AU40" s="3">
        <v>17</v>
      </c>
      <c r="AV40" s="3">
        <v>64</v>
      </c>
      <c r="AW40" s="3">
        <v>10</v>
      </c>
      <c r="AX40" s="3">
        <v>0</v>
      </c>
      <c r="AY40" s="3">
        <v>-2</v>
      </c>
    </row>
    <row r="41" spans="1:51">
      <c r="A41" s="16" t="s">
        <v>859</v>
      </c>
      <c r="B41" s="1">
        <v>2020</v>
      </c>
      <c r="C41" s="20">
        <v>2250000</v>
      </c>
      <c r="D41" s="17">
        <v>6250000</v>
      </c>
      <c r="E41" s="1">
        <v>2.1589999999999998</v>
      </c>
      <c r="F41" s="1">
        <v>313</v>
      </c>
      <c r="G41" s="36">
        <v>44</v>
      </c>
      <c r="H41" s="38">
        <v>0.28055784</v>
      </c>
      <c r="I41" s="1">
        <v>251</v>
      </c>
      <c r="J41" s="1">
        <v>81</v>
      </c>
      <c r="K41" s="1">
        <v>194</v>
      </c>
      <c r="L41" s="1">
        <v>1404</v>
      </c>
      <c r="M41" s="1">
        <v>159</v>
      </c>
      <c r="N41" s="1">
        <v>371</v>
      </c>
      <c r="O41" s="1">
        <v>59</v>
      </c>
      <c r="P41" s="1">
        <v>61</v>
      </c>
      <c r="Q41" s="1">
        <v>19</v>
      </c>
      <c r="R41" s="29">
        <f t="shared" si="0"/>
        <v>11.9</v>
      </c>
      <c r="S41" s="2" t="s">
        <v>860</v>
      </c>
      <c r="T41" s="1" t="s">
        <v>861</v>
      </c>
      <c r="U41" s="1" t="s">
        <v>862</v>
      </c>
      <c r="W41" s="3">
        <v>46</v>
      </c>
      <c r="X41" s="36">
        <v>13</v>
      </c>
      <c r="Y41" s="4">
        <v>0.25</v>
      </c>
      <c r="Z41" s="3">
        <f t="shared" si="1"/>
        <v>124.20012420012421</v>
      </c>
      <c r="AA41" s="3">
        <f t="shared" si="2"/>
        <v>37.800037800037799</v>
      </c>
      <c r="AB41" s="3">
        <f t="shared" si="3"/>
        <v>78.300078300078312</v>
      </c>
      <c r="AC41" s="3">
        <f t="shared" si="4"/>
        <v>545.40054540054541</v>
      </c>
      <c r="AD41" s="3">
        <f t="shared" si="5"/>
        <v>102.6001026001026</v>
      </c>
      <c r="AE41" s="3">
        <f t="shared" si="6"/>
        <v>162.00016200016202</v>
      </c>
      <c r="AF41" s="3">
        <f t="shared" si="7"/>
        <v>29.700029700029702</v>
      </c>
      <c r="AG41" s="3">
        <f t="shared" si="8"/>
        <v>21.600021600021602</v>
      </c>
      <c r="AH41" s="3">
        <f t="shared" si="9"/>
        <v>8.1000081000081003</v>
      </c>
      <c r="AI41" s="49">
        <f t="shared" si="10"/>
        <v>6.2974997974997979</v>
      </c>
      <c r="AJ41" s="54">
        <v>12.129999</v>
      </c>
      <c r="AK41" s="15">
        <v>11.651949999999999</v>
      </c>
      <c r="AL41" s="15">
        <v>2.27</v>
      </c>
      <c r="AM41" s="55">
        <v>2.3948100000000001</v>
      </c>
      <c r="AN41" s="1">
        <v>338</v>
      </c>
      <c r="AO41" s="3">
        <v>46</v>
      </c>
      <c r="AP41" s="1">
        <v>13</v>
      </c>
      <c r="AQ41" s="3">
        <v>46</v>
      </c>
      <c r="AR41" s="3">
        <v>14</v>
      </c>
      <c r="AS41" s="3">
        <v>29</v>
      </c>
      <c r="AT41" s="3">
        <v>202</v>
      </c>
      <c r="AU41" s="3">
        <v>38</v>
      </c>
      <c r="AV41" s="3">
        <v>60</v>
      </c>
      <c r="AW41" s="3">
        <v>11</v>
      </c>
      <c r="AX41" s="3">
        <v>8</v>
      </c>
      <c r="AY41" s="3">
        <v>3</v>
      </c>
    </row>
    <row r="42" spans="1:51">
      <c r="A42" s="16" t="s">
        <v>848</v>
      </c>
      <c r="B42" s="1">
        <v>2020</v>
      </c>
      <c r="C42" s="20">
        <v>1916667</v>
      </c>
      <c r="D42" s="17">
        <v>4416667</v>
      </c>
      <c r="E42" s="1">
        <v>3</v>
      </c>
      <c r="F42" s="1">
        <v>309</v>
      </c>
      <c r="G42" s="36">
        <v>43</v>
      </c>
      <c r="H42" s="38">
        <v>0.23264907000000001</v>
      </c>
      <c r="I42" s="1">
        <v>131</v>
      </c>
      <c r="J42" s="1">
        <v>30</v>
      </c>
      <c r="K42" s="1">
        <v>96</v>
      </c>
      <c r="L42" s="1">
        <v>1108</v>
      </c>
      <c r="M42" s="1">
        <v>67</v>
      </c>
      <c r="N42" s="1">
        <v>308</v>
      </c>
      <c r="O42" s="1">
        <v>62</v>
      </c>
      <c r="P42" s="1">
        <v>25</v>
      </c>
      <c r="Q42" s="1">
        <v>-2</v>
      </c>
      <c r="R42" s="29">
        <f t="shared" si="0"/>
        <v>1.5</v>
      </c>
      <c r="W42" s="3">
        <v>36</v>
      </c>
      <c r="X42" s="36">
        <v>14</v>
      </c>
      <c r="Y42" s="4">
        <v>0.15929204</v>
      </c>
      <c r="Z42" s="3">
        <f t="shared" si="1"/>
        <v>32.400032400032401</v>
      </c>
      <c r="AA42" s="3">
        <f t="shared" si="2"/>
        <v>8.1000081000081003</v>
      </c>
      <c r="AB42" s="3">
        <f t="shared" si="3"/>
        <v>16.200016200016201</v>
      </c>
      <c r="AC42" s="3">
        <f t="shared" si="4"/>
        <v>334.80033480033484</v>
      </c>
      <c r="AD42" s="3">
        <f t="shared" si="5"/>
        <v>24.300024300024301</v>
      </c>
      <c r="AE42" s="3">
        <f t="shared" si="6"/>
        <v>94.500094500094505</v>
      </c>
      <c r="AF42" s="3">
        <f t="shared" si="7"/>
        <v>13.5000135000135</v>
      </c>
      <c r="AG42" s="3">
        <f t="shared" si="8"/>
        <v>0</v>
      </c>
      <c r="AH42" s="3">
        <f t="shared" si="9"/>
        <v>-13.5000135000135</v>
      </c>
      <c r="AI42" s="49">
        <f t="shared" si="10"/>
        <v>-1.8773105273105273</v>
      </c>
      <c r="AJ42" s="54">
        <v>1.01</v>
      </c>
      <c r="AK42" s="15">
        <v>2.0373424999999998</v>
      </c>
      <c r="AL42" s="15">
        <v>-0.77</v>
      </c>
      <c r="AM42" s="55">
        <v>-0.62059900000000001</v>
      </c>
      <c r="AN42" s="1">
        <v>436</v>
      </c>
      <c r="AO42" s="3">
        <v>36</v>
      </c>
      <c r="AP42" s="1">
        <v>14</v>
      </c>
      <c r="AQ42" s="3">
        <v>12</v>
      </c>
      <c r="AR42" s="3">
        <v>3</v>
      </c>
      <c r="AS42" s="3">
        <v>6</v>
      </c>
      <c r="AT42" s="3">
        <v>124</v>
      </c>
      <c r="AU42" s="3">
        <v>9</v>
      </c>
      <c r="AV42" s="3">
        <v>35</v>
      </c>
      <c r="AW42" s="3">
        <v>5</v>
      </c>
      <c r="AX42" s="3">
        <v>0</v>
      </c>
      <c r="AY42" s="3">
        <v>-5</v>
      </c>
    </row>
    <row r="43" spans="1:51">
      <c r="A43" s="16" t="s">
        <v>867</v>
      </c>
      <c r="B43" s="1">
        <v>2020</v>
      </c>
      <c r="C43" s="20">
        <v>700000</v>
      </c>
      <c r="D43" s="17">
        <v>3000000</v>
      </c>
      <c r="E43" s="1">
        <v>3</v>
      </c>
      <c r="F43" s="1">
        <v>254</v>
      </c>
      <c r="G43" s="36">
        <v>66</v>
      </c>
      <c r="H43" s="38">
        <v>0.26882967000000002</v>
      </c>
      <c r="I43" s="1">
        <v>133</v>
      </c>
      <c r="J43" s="1">
        <v>47</v>
      </c>
      <c r="K43" s="1">
        <v>147</v>
      </c>
      <c r="L43" s="1">
        <v>967</v>
      </c>
      <c r="M43" s="1">
        <v>92</v>
      </c>
      <c r="N43" s="1">
        <v>262</v>
      </c>
      <c r="O43" s="1">
        <v>47</v>
      </c>
      <c r="P43" s="1">
        <v>29</v>
      </c>
      <c r="Q43" s="1">
        <v>1</v>
      </c>
      <c r="R43" s="29">
        <f t="shared" si="0"/>
        <v>4.9000000000000004</v>
      </c>
      <c r="U43" s="1" t="s">
        <v>477</v>
      </c>
      <c r="W43" s="3">
        <v>44</v>
      </c>
      <c r="Y43" s="4">
        <v>0.18954249000000001</v>
      </c>
      <c r="Z43" s="3">
        <f t="shared" si="1"/>
        <v>62.100062100062104</v>
      </c>
      <c r="AA43" s="3">
        <f t="shared" si="2"/>
        <v>18.9000189000189</v>
      </c>
      <c r="AB43" s="3">
        <f t="shared" si="3"/>
        <v>64.800064800064803</v>
      </c>
      <c r="AC43" s="3">
        <f t="shared" si="4"/>
        <v>472.50047250047254</v>
      </c>
      <c r="AD43" s="3">
        <f t="shared" si="5"/>
        <v>59.400059400059405</v>
      </c>
      <c r="AE43" s="3">
        <f t="shared" si="6"/>
        <v>135.000135000135</v>
      </c>
      <c r="AF43" s="3">
        <f t="shared" si="7"/>
        <v>16.200016200016201</v>
      </c>
      <c r="AG43" s="3">
        <f t="shared" si="8"/>
        <v>18.9000189000189</v>
      </c>
      <c r="AH43" s="3">
        <f t="shared" si="9"/>
        <v>0</v>
      </c>
      <c r="AI43" s="49">
        <f t="shared" si="10"/>
        <v>0.10056025056025057</v>
      </c>
      <c r="AJ43" s="54">
        <v>5.29</v>
      </c>
      <c r="AK43" s="15">
        <v>4.4219889999999999</v>
      </c>
      <c r="AL43" s="15">
        <v>0.06</v>
      </c>
      <c r="AM43" s="55">
        <v>1.4489E-2</v>
      </c>
      <c r="AN43" s="1">
        <v>459</v>
      </c>
      <c r="AO43" s="3">
        <v>44</v>
      </c>
      <c r="AQ43" s="3">
        <v>23</v>
      </c>
      <c r="AR43" s="3">
        <v>7</v>
      </c>
      <c r="AS43" s="3">
        <v>24</v>
      </c>
      <c r="AT43" s="3">
        <v>175</v>
      </c>
      <c r="AU43" s="3">
        <v>22</v>
      </c>
      <c r="AV43" s="3">
        <v>50</v>
      </c>
      <c r="AW43" s="3">
        <v>6</v>
      </c>
      <c r="AX43" s="3">
        <v>7</v>
      </c>
      <c r="AY43" s="3">
        <v>0</v>
      </c>
    </row>
    <row r="44" spans="1:51">
      <c r="A44" s="16" t="s">
        <v>835</v>
      </c>
      <c r="B44" s="1">
        <v>2020</v>
      </c>
      <c r="C44" s="20">
        <v>627000</v>
      </c>
      <c r="D44" s="17">
        <v>7800000</v>
      </c>
      <c r="E44" s="1">
        <v>3.1059999999999999</v>
      </c>
      <c r="F44" s="1">
        <v>395</v>
      </c>
      <c r="G44" s="36">
        <v>43</v>
      </c>
      <c r="H44" s="38">
        <v>0.26011943999999998</v>
      </c>
      <c r="I44" s="1">
        <v>218</v>
      </c>
      <c r="J44" s="1">
        <v>56</v>
      </c>
      <c r="K44" s="1">
        <v>187</v>
      </c>
      <c r="L44" s="1">
        <v>1691</v>
      </c>
      <c r="M44" s="1">
        <v>165</v>
      </c>
      <c r="N44" s="1">
        <v>529</v>
      </c>
      <c r="O44" s="1">
        <v>83</v>
      </c>
      <c r="P44" s="1">
        <v>25</v>
      </c>
      <c r="Q44" s="1">
        <v>-14</v>
      </c>
      <c r="R44" s="29">
        <f t="shared" si="0"/>
        <v>9.1999999999999993</v>
      </c>
      <c r="S44" s="2" t="s">
        <v>836</v>
      </c>
      <c r="T44" s="1" t="s">
        <v>801</v>
      </c>
      <c r="W44" s="3">
        <v>52</v>
      </c>
      <c r="X44" s="36">
        <v>0</v>
      </c>
      <c r="Y44" s="4">
        <v>0.22500000000000001</v>
      </c>
      <c r="Z44" s="3">
        <f t="shared" si="1"/>
        <v>75.600075600075598</v>
      </c>
      <c r="AA44" s="3">
        <f t="shared" si="2"/>
        <v>16.200016200016201</v>
      </c>
      <c r="AB44" s="3">
        <f t="shared" si="3"/>
        <v>64.800064800064803</v>
      </c>
      <c r="AC44" s="3">
        <f t="shared" si="4"/>
        <v>623.70062370062374</v>
      </c>
      <c r="AD44" s="3">
        <f t="shared" si="5"/>
        <v>75.600075600075598</v>
      </c>
      <c r="AE44" s="3">
        <f t="shared" si="6"/>
        <v>194.40019440019441</v>
      </c>
      <c r="AF44" s="3">
        <f t="shared" si="7"/>
        <v>21.600021600021602</v>
      </c>
      <c r="AG44" s="3">
        <f t="shared" si="8"/>
        <v>0</v>
      </c>
      <c r="AH44" s="3">
        <f t="shared" si="9"/>
        <v>-5.4000054000054005</v>
      </c>
      <c r="AI44" s="49">
        <f t="shared" si="10"/>
        <v>3.1728136728136729</v>
      </c>
      <c r="AJ44" s="54">
        <v>8.08</v>
      </c>
      <c r="AK44" s="15">
        <v>10.344568000000001</v>
      </c>
      <c r="AL44" s="15">
        <v>0.74</v>
      </c>
      <c r="AM44" s="55">
        <v>1.6102300000000001</v>
      </c>
      <c r="AN44" s="1">
        <v>375</v>
      </c>
      <c r="AO44" s="3">
        <v>52</v>
      </c>
      <c r="AP44" s="1">
        <v>0</v>
      </c>
      <c r="AQ44" s="3">
        <v>28</v>
      </c>
      <c r="AR44" s="3">
        <v>6</v>
      </c>
      <c r="AS44" s="3">
        <v>24</v>
      </c>
      <c r="AT44" s="3">
        <v>231</v>
      </c>
      <c r="AU44" s="3">
        <v>28</v>
      </c>
      <c r="AV44" s="3">
        <v>72</v>
      </c>
      <c r="AW44" s="3">
        <v>8</v>
      </c>
      <c r="AX44" s="3">
        <v>0</v>
      </c>
      <c r="AY44" s="3">
        <v>-2</v>
      </c>
    </row>
    <row r="45" spans="1:51">
      <c r="A45" s="16" t="s">
        <v>803</v>
      </c>
      <c r="B45" s="1">
        <v>2019</v>
      </c>
      <c r="C45" s="20">
        <v>2000000</v>
      </c>
      <c r="D45" s="17">
        <v>2600000</v>
      </c>
      <c r="E45" s="1">
        <v>3.1</v>
      </c>
      <c r="F45" s="1">
        <v>389</v>
      </c>
      <c r="G45" s="1">
        <v>132</v>
      </c>
      <c r="H45" s="38">
        <v>0.27458397000000001</v>
      </c>
      <c r="I45" s="1">
        <v>193</v>
      </c>
      <c r="J45" s="1">
        <v>51</v>
      </c>
      <c r="K45" s="1">
        <v>180</v>
      </c>
      <c r="L45" s="1">
        <v>1460</v>
      </c>
      <c r="M45" s="1">
        <v>103</v>
      </c>
      <c r="N45" s="1">
        <v>192</v>
      </c>
      <c r="O45" s="1">
        <v>83</v>
      </c>
      <c r="P45" s="1">
        <v>13</v>
      </c>
      <c r="Q45" s="1">
        <v>-23</v>
      </c>
      <c r="R45" s="29">
        <f t="shared" si="0"/>
        <v>5.6</v>
      </c>
      <c r="V45" s="1" t="s">
        <v>804</v>
      </c>
      <c r="W45" s="3">
        <v>69</v>
      </c>
      <c r="X45" s="36">
        <v>66</v>
      </c>
      <c r="Y45" s="4">
        <v>0.27142859000000003</v>
      </c>
      <c r="Z45" s="3">
        <v>36</v>
      </c>
      <c r="AA45" s="3">
        <v>9</v>
      </c>
      <c r="AB45" s="3">
        <v>40</v>
      </c>
      <c r="AC45" s="3">
        <v>247</v>
      </c>
      <c r="AD45" s="3">
        <v>26</v>
      </c>
      <c r="AE45" s="3">
        <v>28</v>
      </c>
      <c r="AF45" s="3">
        <v>12</v>
      </c>
      <c r="AG45" s="3">
        <v>2</v>
      </c>
      <c r="AH45" s="3">
        <v>-3</v>
      </c>
      <c r="AI45" s="49">
        <f t="shared" ref="AI45:AI108" si="11">AVERAGE(AL45,AM45)</f>
        <v>1.112155</v>
      </c>
      <c r="AJ45" s="54">
        <v>5.53</v>
      </c>
      <c r="AK45" s="15">
        <v>5.7198358000000002</v>
      </c>
      <c r="AL45" s="15">
        <v>1.07</v>
      </c>
      <c r="AM45" s="55">
        <v>1.1543099999999999</v>
      </c>
      <c r="AN45" s="1">
        <v>404</v>
      </c>
      <c r="AO45" s="3">
        <v>69</v>
      </c>
      <c r="AP45" s="1">
        <v>66</v>
      </c>
      <c r="AQ45" s="3">
        <v>36</v>
      </c>
      <c r="AR45" s="3">
        <v>9</v>
      </c>
      <c r="AS45" s="3">
        <v>40</v>
      </c>
      <c r="AT45" s="3">
        <v>247</v>
      </c>
      <c r="AU45" s="3">
        <v>26</v>
      </c>
      <c r="AV45" s="3">
        <v>28</v>
      </c>
      <c r="AW45" s="3">
        <v>12</v>
      </c>
      <c r="AX45" s="3">
        <v>2</v>
      </c>
      <c r="AY45" s="3">
        <v>-3</v>
      </c>
    </row>
    <row r="46" spans="1:51">
      <c r="A46" s="16" t="s">
        <v>840</v>
      </c>
      <c r="B46" s="1">
        <v>2019</v>
      </c>
      <c r="C46" s="20">
        <v>640500</v>
      </c>
      <c r="D46" s="17">
        <v>13000000</v>
      </c>
      <c r="E46" s="1">
        <v>3.07</v>
      </c>
      <c r="F46" s="1">
        <v>517</v>
      </c>
      <c r="G46" s="1">
        <v>0</v>
      </c>
      <c r="H46" s="38">
        <v>0.28608924000000002</v>
      </c>
      <c r="I46" s="1">
        <v>346</v>
      </c>
      <c r="J46" s="1">
        <v>99</v>
      </c>
      <c r="K46" s="1">
        <v>320</v>
      </c>
      <c r="L46" s="1">
        <v>2238</v>
      </c>
      <c r="M46" s="1">
        <v>285</v>
      </c>
      <c r="N46" s="1">
        <v>317</v>
      </c>
      <c r="O46" s="1">
        <v>140</v>
      </c>
      <c r="P46" s="1">
        <v>34</v>
      </c>
      <c r="Q46" s="1">
        <v>15</v>
      </c>
      <c r="R46" s="29">
        <f t="shared" si="0"/>
        <v>21.5</v>
      </c>
      <c r="S46" s="2" t="s">
        <v>841</v>
      </c>
      <c r="T46" s="1" t="s">
        <v>842</v>
      </c>
      <c r="U46" s="1" t="s">
        <v>278</v>
      </c>
      <c r="W46" s="3">
        <v>156</v>
      </c>
      <c r="X46" s="36">
        <v>0</v>
      </c>
      <c r="Y46" s="4">
        <v>0.29602887999999999</v>
      </c>
      <c r="Z46" s="3">
        <v>122</v>
      </c>
      <c r="AA46" s="3">
        <v>41</v>
      </c>
      <c r="AB46" s="3">
        <v>112</v>
      </c>
      <c r="AC46" s="3">
        <v>690</v>
      </c>
      <c r="AD46" s="3">
        <v>119</v>
      </c>
      <c r="AE46" s="3">
        <v>83</v>
      </c>
      <c r="AF46" s="3">
        <v>37</v>
      </c>
      <c r="AG46" s="3">
        <v>5</v>
      </c>
      <c r="AH46" s="3">
        <v>12</v>
      </c>
      <c r="AI46" s="49">
        <f t="shared" si="11"/>
        <v>8.7968000000000011</v>
      </c>
      <c r="AJ46" s="54">
        <v>22.36</v>
      </c>
      <c r="AK46" s="15">
        <v>20.621279999999999</v>
      </c>
      <c r="AL46" s="15">
        <v>9.06</v>
      </c>
      <c r="AM46" s="55">
        <v>8.5335999999999999</v>
      </c>
      <c r="AN46" s="1">
        <v>404</v>
      </c>
      <c r="AO46" s="3">
        <v>156</v>
      </c>
      <c r="AP46" s="1">
        <v>0</v>
      </c>
      <c r="AQ46" s="3">
        <v>122</v>
      </c>
      <c r="AR46" s="3">
        <v>41</v>
      </c>
      <c r="AS46" s="3">
        <v>112</v>
      </c>
      <c r="AT46" s="3">
        <v>690</v>
      </c>
      <c r="AU46" s="3">
        <v>119</v>
      </c>
      <c r="AV46" s="3">
        <v>83</v>
      </c>
      <c r="AW46" s="3">
        <v>37</v>
      </c>
      <c r="AX46" s="3">
        <v>5</v>
      </c>
      <c r="AY46" s="3">
        <v>12</v>
      </c>
    </row>
    <row r="47" spans="1:51">
      <c r="A47" s="16" t="s">
        <v>843</v>
      </c>
      <c r="B47" s="1">
        <v>2019</v>
      </c>
      <c r="C47" s="20">
        <v>717500</v>
      </c>
      <c r="D47" s="17">
        <v>3400000</v>
      </c>
      <c r="E47" s="1">
        <v>3.0619999999999998</v>
      </c>
      <c r="F47" s="1">
        <v>471</v>
      </c>
      <c r="G47" s="1">
        <v>19</v>
      </c>
      <c r="H47" s="38">
        <v>0.27697440000000001</v>
      </c>
      <c r="I47" s="1">
        <v>275</v>
      </c>
      <c r="J47" s="1">
        <v>51</v>
      </c>
      <c r="K47" s="1">
        <v>259</v>
      </c>
      <c r="L47" s="1">
        <v>2052</v>
      </c>
      <c r="M47" s="1">
        <v>210</v>
      </c>
      <c r="N47" s="1">
        <v>383</v>
      </c>
      <c r="O47" s="1">
        <v>118</v>
      </c>
      <c r="P47" s="1">
        <v>52</v>
      </c>
      <c r="Q47" s="1">
        <v>12</v>
      </c>
      <c r="R47" s="29">
        <f t="shared" si="0"/>
        <v>9.5</v>
      </c>
      <c r="S47" s="2" t="s">
        <v>315</v>
      </c>
      <c r="T47" s="1" t="s">
        <v>844</v>
      </c>
      <c r="U47" s="1" t="s">
        <v>845</v>
      </c>
      <c r="W47" s="3">
        <v>138</v>
      </c>
      <c r="X47" s="36">
        <v>0</v>
      </c>
      <c r="Y47" s="4">
        <v>0.26617374999999999</v>
      </c>
      <c r="Z47" s="3">
        <v>72</v>
      </c>
      <c r="AA47" s="3">
        <v>13</v>
      </c>
      <c r="AB47" s="3">
        <v>68</v>
      </c>
      <c r="AC47" s="3">
        <v>615</v>
      </c>
      <c r="AD47" s="3">
        <v>59</v>
      </c>
      <c r="AE47" s="3">
        <v>140</v>
      </c>
      <c r="AF47" s="3">
        <v>40</v>
      </c>
      <c r="AG47" s="3">
        <v>10</v>
      </c>
      <c r="AH47" s="3">
        <v>-2</v>
      </c>
      <c r="AI47" s="49">
        <f t="shared" si="11"/>
        <v>1.9256200000000001</v>
      </c>
      <c r="AJ47" s="54">
        <v>9.93</v>
      </c>
      <c r="AK47" s="15">
        <v>9.0085300000000004</v>
      </c>
      <c r="AL47" s="15">
        <v>1.83</v>
      </c>
      <c r="AM47" s="55">
        <v>2.0212400000000001</v>
      </c>
      <c r="AN47" s="1">
        <v>348</v>
      </c>
      <c r="AO47" s="3">
        <v>138</v>
      </c>
      <c r="AP47" s="1">
        <v>0</v>
      </c>
      <c r="AQ47" s="3">
        <v>72</v>
      </c>
      <c r="AR47" s="3">
        <v>13</v>
      </c>
      <c r="AS47" s="3">
        <v>68</v>
      </c>
      <c r="AT47" s="3">
        <v>615</v>
      </c>
      <c r="AU47" s="3">
        <v>59</v>
      </c>
      <c r="AV47" s="3">
        <v>140</v>
      </c>
      <c r="AW47" s="3">
        <v>40</v>
      </c>
      <c r="AX47" s="3">
        <v>10</v>
      </c>
      <c r="AY47" s="3">
        <v>-2</v>
      </c>
    </row>
    <row r="48" spans="1:51">
      <c r="A48" s="1" t="s">
        <v>795</v>
      </c>
      <c r="B48" s="1">
        <v>2019</v>
      </c>
      <c r="C48" s="20">
        <v>684300</v>
      </c>
      <c r="D48" s="17">
        <v>8500000</v>
      </c>
      <c r="E48" s="1">
        <v>3.0510000000000002</v>
      </c>
      <c r="F48" s="1">
        <v>396</v>
      </c>
      <c r="G48" s="1">
        <v>129</v>
      </c>
      <c r="H48" s="38">
        <v>0.27311220000000003</v>
      </c>
      <c r="I48" s="1">
        <v>290</v>
      </c>
      <c r="J48" s="1">
        <v>110</v>
      </c>
      <c r="K48" s="1">
        <v>246</v>
      </c>
      <c r="L48" s="1">
        <v>1718</v>
      </c>
      <c r="M48" s="1">
        <v>276</v>
      </c>
      <c r="N48" s="1">
        <v>543</v>
      </c>
      <c r="O48" s="1">
        <v>66</v>
      </c>
      <c r="P48" s="1">
        <v>18</v>
      </c>
      <c r="Q48" s="1">
        <v>45</v>
      </c>
      <c r="R48" s="29">
        <f t="shared" si="0"/>
        <v>18.399999999999999</v>
      </c>
      <c r="S48" s="2" t="s">
        <v>670</v>
      </c>
      <c r="T48" s="1" t="s">
        <v>796</v>
      </c>
      <c r="U48" s="1" t="s">
        <v>797</v>
      </c>
      <c r="W48" s="3">
        <v>102</v>
      </c>
      <c r="X48" s="36">
        <v>61</v>
      </c>
      <c r="Y48" s="4">
        <v>0.27248677999999998</v>
      </c>
      <c r="Z48" s="3">
        <v>75</v>
      </c>
      <c r="AA48" s="3">
        <v>27</v>
      </c>
      <c r="AB48" s="3">
        <v>55</v>
      </c>
      <c r="AC48" s="3">
        <v>447</v>
      </c>
      <c r="AD48" s="3">
        <v>64</v>
      </c>
      <c r="AE48" s="3">
        <v>141</v>
      </c>
      <c r="AF48" s="3">
        <v>18</v>
      </c>
      <c r="AG48" s="3">
        <v>3</v>
      </c>
      <c r="AH48" s="3">
        <v>20</v>
      </c>
      <c r="AI48" s="49">
        <f t="shared" si="11"/>
        <v>5.0293450000000002</v>
      </c>
      <c r="AJ48" s="54">
        <v>19.079999999999998</v>
      </c>
      <c r="AK48" s="15">
        <v>17.793388</v>
      </c>
      <c r="AL48" s="15">
        <v>5.5</v>
      </c>
      <c r="AM48" s="55">
        <v>4.5586900000000004</v>
      </c>
      <c r="AN48" s="1">
        <v>249</v>
      </c>
      <c r="AO48" s="3">
        <v>102</v>
      </c>
      <c r="AP48" s="1">
        <v>61</v>
      </c>
      <c r="AQ48" s="3">
        <v>75</v>
      </c>
      <c r="AR48" s="3">
        <v>27</v>
      </c>
      <c r="AS48" s="3">
        <v>55</v>
      </c>
      <c r="AT48" s="3">
        <v>447</v>
      </c>
      <c r="AU48" s="3">
        <v>64</v>
      </c>
      <c r="AV48" s="3">
        <v>141</v>
      </c>
      <c r="AW48" s="3">
        <v>18</v>
      </c>
      <c r="AX48" s="3">
        <v>3</v>
      </c>
      <c r="AY48" s="3">
        <v>20</v>
      </c>
    </row>
    <row r="49" spans="1:51">
      <c r="A49" s="1" t="s">
        <v>782</v>
      </c>
      <c r="B49" s="1">
        <v>2019</v>
      </c>
      <c r="C49" s="20">
        <v>584000</v>
      </c>
      <c r="D49" s="17">
        <v>2800000</v>
      </c>
      <c r="E49" s="1">
        <v>3.0750000000000002</v>
      </c>
      <c r="F49" s="1">
        <v>452</v>
      </c>
      <c r="G49" s="1">
        <v>30</v>
      </c>
      <c r="H49" s="38">
        <v>0.27949436999999999</v>
      </c>
      <c r="I49" s="1">
        <v>208</v>
      </c>
      <c r="J49" s="1">
        <v>28</v>
      </c>
      <c r="K49" s="1">
        <v>149</v>
      </c>
      <c r="L49" s="1">
        <v>1574</v>
      </c>
      <c r="M49" s="1">
        <v>117</v>
      </c>
      <c r="N49" s="1">
        <v>211</v>
      </c>
      <c r="O49" s="1">
        <v>84</v>
      </c>
      <c r="P49" s="1">
        <v>19</v>
      </c>
      <c r="Q49" s="1">
        <v>1</v>
      </c>
      <c r="R49" s="29">
        <f t="shared" si="0"/>
        <v>5.9</v>
      </c>
      <c r="S49" s="2" t="s">
        <v>783</v>
      </c>
      <c r="U49" s="1" t="s">
        <v>61</v>
      </c>
      <c r="W49" s="3">
        <v>152</v>
      </c>
      <c r="X49" s="36">
        <v>0</v>
      </c>
      <c r="Y49" s="4">
        <v>0.27797833</v>
      </c>
      <c r="Z49" s="3">
        <v>80</v>
      </c>
      <c r="AA49" s="3">
        <v>10</v>
      </c>
      <c r="AB49" s="3">
        <v>50</v>
      </c>
      <c r="AC49" s="3">
        <v>608</v>
      </c>
      <c r="AD49" s="3">
        <v>40</v>
      </c>
      <c r="AE49" s="3">
        <v>75</v>
      </c>
      <c r="AF49" s="3">
        <v>33</v>
      </c>
      <c r="AG49" s="3">
        <v>5</v>
      </c>
      <c r="AH49" s="3">
        <v>-1</v>
      </c>
      <c r="AI49" s="49">
        <f t="shared" si="11"/>
        <v>2.1001449999999999</v>
      </c>
      <c r="AJ49" s="54">
        <v>6.2000003000000001</v>
      </c>
      <c r="AK49" s="15">
        <v>5.6600099999999998</v>
      </c>
      <c r="AL49" s="15">
        <v>2.0099999999999998</v>
      </c>
      <c r="AM49" s="55">
        <v>2.1902900000000001</v>
      </c>
      <c r="AN49" s="1">
        <v>303</v>
      </c>
      <c r="AO49" s="3">
        <v>152</v>
      </c>
      <c r="AP49" s="1">
        <v>0</v>
      </c>
      <c r="AQ49" s="3">
        <v>80</v>
      </c>
      <c r="AR49" s="3">
        <v>10</v>
      </c>
      <c r="AS49" s="3">
        <v>50</v>
      </c>
      <c r="AT49" s="3">
        <v>608</v>
      </c>
      <c r="AU49" s="3">
        <v>40</v>
      </c>
      <c r="AV49" s="3">
        <v>75</v>
      </c>
      <c r="AW49" s="3">
        <v>33</v>
      </c>
      <c r="AX49" s="3">
        <v>5</v>
      </c>
      <c r="AY49" s="3">
        <v>-1</v>
      </c>
    </row>
    <row r="50" spans="1:51">
      <c r="A50" s="1" t="s">
        <v>738</v>
      </c>
      <c r="B50" s="1">
        <v>2019</v>
      </c>
      <c r="C50" s="20">
        <v>615500</v>
      </c>
      <c r="D50" s="17">
        <v>1575000</v>
      </c>
      <c r="E50" s="1">
        <v>3.073</v>
      </c>
      <c r="F50" s="1">
        <v>461</v>
      </c>
      <c r="G50" s="1">
        <v>0</v>
      </c>
      <c r="H50" s="38">
        <v>0.27386934000000002</v>
      </c>
      <c r="I50" s="1">
        <v>156</v>
      </c>
      <c r="J50" s="1">
        <v>28</v>
      </c>
      <c r="K50" s="1">
        <v>133</v>
      </c>
      <c r="L50" s="1">
        <v>1282</v>
      </c>
      <c r="M50" s="1">
        <v>64</v>
      </c>
      <c r="N50" s="1">
        <v>218</v>
      </c>
      <c r="O50" s="1">
        <v>62</v>
      </c>
      <c r="P50" s="1">
        <v>4</v>
      </c>
      <c r="Q50" s="1">
        <v>8</v>
      </c>
      <c r="R50" s="29">
        <f t="shared" si="0"/>
        <v>2.5</v>
      </c>
      <c r="S50" s="2" t="s">
        <v>157</v>
      </c>
      <c r="T50" s="1" t="s">
        <v>564</v>
      </c>
      <c r="W50" s="3">
        <v>130</v>
      </c>
      <c r="X50" s="36">
        <v>0</v>
      </c>
      <c r="Y50" s="4">
        <v>0.23598820000000001</v>
      </c>
      <c r="Z50" s="3">
        <v>41</v>
      </c>
      <c r="AA50" s="3">
        <v>12</v>
      </c>
      <c r="AB50" s="3">
        <v>32</v>
      </c>
      <c r="AC50" s="3">
        <v>363</v>
      </c>
      <c r="AD50" s="3">
        <v>16</v>
      </c>
      <c r="AE50" s="3">
        <v>62</v>
      </c>
      <c r="AF50" s="3">
        <v>11</v>
      </c>
      <c r="AG50" s="3">
        <v>2</v>
      </c>
      <c r="AH50" s="3">
        <v>-5</v>
      </c>
      <c r="AI50" s="49">
        <f t="shared" si="11"/>
        <v>-0.84181400000000006</v>
      </c>
      <c r="AJ50" s="54">
        <v>2.94</v>
      </c>
      <c r="AK50" s="15">
        <v>2.1493289999999998</v>
      </c>
      <c r="AL50" s="15">
        <v>-0.98</v>
      </c>
      <c r="AM50" s="55">
        <v>-0.70362800000000003</v>
      </c>
      <c r="AN50" s="1">
        <v>392</v>
      </c>
      <c r="AO50" s="3">
        <v>130</v>
      </c>
      <c r="AP50" s="1">
        <v>0</v>
      </c>
      <c r="AQ50" s="3">
        <v>41</v>
      </c>
      <c r="AR50" s="3">
        <v>12</v>
      </c>
      <c r="AS50" s="3">
        <v>32</v>
      </c>
      <c r="AT50" s="3">
        <v>363</v>
      </c>
      <c r="AU50" s="3">
        <v>16</v>
      </c>
      <c r="AV50" s="3">
        <v>62</v>
      </c>
      <c r="AW50" s="3">
        <v>11</v>
      </c>
      <c r="AX50" s="3">
        <v>2</v>
      </c>
      <c r="AY50" s="3">
        <v>-5</v>
      </c>
    </row>
    <row r="51" spans="1:51">
      <c r="A51" s="1" t="s">
        <v>773</v>
      </c>
      <c r="B51" s="1">
        <v>2019</v>
      </c>
      <c r="C51" s="20">
        <v>565000</v>
      </c>
      <c r="D51" s="17">
        <v>710000</v>
      </c>
      <c r="E51" s="1">
        <v>3</v>
      </c>
      <c r="F51" s="1">
        <v>214</v>
      </c>
      <c r="G51" s="1">
        <v>39</v>
      </c>
      <c r="H51" s="38">
        <v>0.22267206</v>
      </c>
      <c r="I51" s="1">
        <v>57</v>
      </c>
      <c r="J51" s="1">
        <v>9</v>
      </c>
      <c r="K51" s="1">
        <v>36</v>
      </c>
      <c r="L51" s="1">
        <v>579</v>
      </c>
      <c r="M51" s="1">
        <v>73</v>
      </c>
      <c r="N51" s="1">
        <v>182</v>
      </c>
      <c r="O51" s="1">
        <v>23</v>
      </c>
      <c r="P51" s="1">
        <v>2</v>
      </c>
      <c r="Q51" s="1">
        <v>-18</v>
      </c>
      <c r="R51" s="29">
        <f t="shared" si="0"/>
        <v>0.1</v>
      </c>
      <c r="W51" s="3">
        <v>74</v>
      </c>
      <c r="X51" s="36">
        <v>0</v>
      </c>
      <c r="Y51" s="4">
        <v>0.21323528999999999</v>
      </c>
      <c r="Z51" s="3">
        <v>12</v>
      </c>
      <c r="AA51" s="3">
        <v>2</v>
      </c>
      <c r="AB51" s="3">
        <v>8</v>
      </c>
      <c r="AC51" s="3">
        <v>160</v>
      </c>
      <c r="AD51" s="3">
        <v>18</v>
      </c>
      <c r="AE51" s="3">
        <v>51</v>
      </c>
      <c r="AF51" s="3">
        <v>9</v>
      </c>
      <c r="AG51" s="3">
        <v>0</v>
      </c>
      <c r="AH51" s="3">
        <v>0</v>
      </c>
      <c r="AI51" s="49">
        <f t="shared" si="11"/>
        <v>0.1565095</v>
      </c>
      <c r="AJ51" s="54">
        <v>-1.4901161000000001E-8</v>
      </c>
      <c r="AK51" s="15">
        <v>0.121144</v>
      </c>
      <c r="AL51" s="15">
        <v>0.08</v>
      </c>
      <c r="AM51" s="55">
        <v>0.233019</v>
      </c>
      <c r="AN51" s="1">
        <v>306</v>
      </c>
      <c r="AO51" s="3">
        <v>74</v>
      </c>
      <c r="AP51" s="1">
        <v>0</v>
      </c>
      <c r="AQ51" s="3">
        <v>12</v>
      </c>
      <c r="AR51" s="3">
        <v>2</v>
      </c>
      <c r="AS51" s="3">
        <v>8</v>
      </c>
      <c r="AT51" s="3">
        <v>160</v>
      </c>
      <c r="AU51" s="3">
        <v>18</v>
      </c>
      <c r="AV51" s="3">
        <v>51</v>
      </c>
      <c r="AW51" s="3">
        <v>9</v>
      </c>
      <c r="AX51" s="3">
        <v>0</v>
      </c>
      <c r="AY51" s="3">
        <v>0</v>
      </c>
    </row>
    <row r="52" spans="1:51">
      <c r="A52" s="1" t="s">
        <v>609</v>
      </c>
      <c r="B52" s="1">
        <v>2019</v>
      </c>
      <c r="C52" s="20">
        <v>575000</v>
      </c>
      <c r="D52" s="17">
        <v>1100000</v>
      </c>
      <c r="E52" s="1">
        <v>3.0979999999999999</v>
      </c>
      <c r="F52" s="1">
        <v>318</v>
      </c>
      <c r="G52" s="1">
        <v>10</v>
      </c>
      <c r="H52" s="38">
        <v>0.22865413000000001</v>
      </c>
      <c r="I52" s="1">
        <v>102</v>
      </c>
      <c r="J52" s="1">
        <v>17</v>
      </c>
      <c r="K52" s="1">
        <v>80</v>
      </c>
      <c r="L52" s="1">
        <v>816</v>
      </c>
      <c r="M52" s="1">
        <v>104</v>
      </c>
      <c r="N52" s="1">
        <v>181</v>
      </c>
      <c r="O52" s="1">
        <v>35</v>
      </c>
      <c r="P52" s="1">
        <v>12</v>
      </c>
      <c r="Q52" s="1">
        <v>21</v>
      </c>
      <c r="R52" s="29">
        <f t="shared" si="0"/>
        <v>4.3</v>
      </c>
      <c r="W52" s="3">
        <v>75</v>
      </c>
      <c r="X52" s="36">
        <v>10</v>
      </c>
      <c r="Y52" s="4">
        <v>0.20283019999999999</v>
      </c>
      <c r="Z52" s="3">
        <v>28</v>
      </c>
      <c r="AA52" s="3">
        <v>5</v>
      </c>
      <c r="AB52" s="3">
        <v>25</v>
      </c>
      <c r="AC52" s="3">
        <v>242</v>
      </c>
      <c r="AD52" s="3">
        <v>23</v>
      </c>
      <c r="AE52" s="3">
        <v>56</v>
      </c>
      <c r="AF52" s="3">
        <v>12</v>
      </c>
      <c r="AG52" s="3">
        <v>3</v>
      </c>
      <c r="AH52" s="3">
        <v>7</v>
      </c>
      <c r="AI52" s="49">
        <f t="shared" si="11"/>
        <v>0.45910300000000004</v>
      </c>
      <c r="AJ52" s="54">
        <v>3.24</v>
      </c>
      <c r="AK52" s="15">
        <v>5.4103513000000003</v>
      </c>
      <c r="AL52" s="15">
        <v>0.2</v>
      </c>
      <c r="AM52" s="55">
        <v>0.71820600000000001</v>
      </c>
      <c r="AN52" s="1">
        <v>218</v>
      </c>
      <c r="AO52" s="3">
        <v>75</v>
      </c>
      <c r="AP52" s="1">
        <v>10</v>
      </c>
      <c r="AQ52" s="3">
        <v>28</v>
      </c>
      <c r="AR52" s="3">
        <v>5</v>
      </c>
      <c r="AS52" s="3">
        <v>25</v>
      </c>
      <c r="AT52" s="3">
        <v>242</v>
      </c>
      <c r="AU52" s="3">
        <v>23</v>
      </c>
      <c r="AV52" s="3">
        <v>56</v>
      </c>
      <c r="AW52" s="3">
        <v>12</v>
      </c>
      <c r="AX52" s="3">
        <v>3</v>
      </c>
      <c r="AY52" s="3">
        <v>7</v>
      </c>
    </row>
    <row r="53" spans="1:51">
      <c r="A53" s="1" t="s">
        <v>610</v>
      </c>
      <c r="B53" s="1">
        <v>2019</v>
      </c>
      <c r="C53" s="20">
        <v>567700</v>
      </c>
      <c r="D53" s="17">
        <v>1400000</v>
      </c>
      <c r="E53" s="1">
        <v>3.0289999999999999</v>
      </c>
      <c r="F53" s="1">
        <v>402</v>
      </c>
      <c r="G53" s="1">
        <v>20</v>
      </c>
      <c r="H53" s="38">
        <v>0.26311109999999999</v>
      </c>
      <c r="I53" s="1">
        <v>161</v>
      </c>
      <c r="J53" s="1">
        <v>20</v>
      </c>
      <c r="K53" s="1">
        <v>116</v>
      </c>
      <c r="L53" s="1">
        <v>1256</v>
      </c>
      <c r="M53" s="1">
        <v>113</v>
      </c>
      <c r="N53" s="1">
        <v>303</v>
      </c>
      <c r="O53" s="1">
        <v>61</v>
      </c>
      <c r="P53" s="1">
        <v>13</v>
      </c>
      <c r="Q53" s="1">
        <v>-14</v>
      </c>
      <c r="R53" s="29">
        <f t="shared" si="0"/>
        <v>2.5</v>
      </c>
      <c r="W53" s="3">
        <v>134</v>
      </c>
      <c r="X53" s="36">
        <v>0</v>
      </c>
      <c r="Y53" s="4">
        <v>0.24758843</v>
      </c>
      <c r="Z53" s="3">
        <v>47</v>
      </c>
      <c r="AA53" s="3">
        <v>7</v>
      </c>
      <c r="AB53" s="3">
        <v>33</v>
      </c>
      <c r="AC53" s="3">
        <v>356</v>
      </c>
      <c r="AD53" s="3">
        <v>40</v>
      </c>
      <c r="AE53" s="3">
        <v>104</v>
      </c>
      <c r="AF53" s="3">
        <v>18</v>
      </c>
      <c r="AG53" s="3">
        <v>2</v>
      </c>
      <c r="AH53" s="3">
        <v>4</v>
      </c>
      <c r="AI53" s="49">
        <f t="shared" si="11"/>
        <v>0.71948199999999995</v>
      </c>
      <c r="AJ53" s="54">
        <v>1.65</v>
      </c>
      <c r="AK53" s="15">
        <v>3.3289140000000002</v>
      </c>
      <c r="AL53" s="15">
        <v>0.55000000000000004</v>
      </c>
      <c r="AM53" s="55">
        <v>0.88896399999999998</v>
      </c>
      <c r="AN53" s="1">
        <v>162</v>
      </c>
      <c r="AO53" s="3">
        <v>134</v>
      </c>
      <c r="AP53" s="1">
        <v>0</v>
      </c>
      <c r="AQ53" s="3">
        <v>47</v>
      </c>
      <c r="AR53" s="3">
        <v>7</v>
      </c>
      <c r="AS53" s="3">
        <v>33</v>
      </c>
      <c r="AT53" s="3">
        <v>356</v>
      </c>
      <c r="AU53" s="3">
        <v>40</v>
      </c>
      <c r="AV53" s="3">
        <v>104</v>
      </c>
      <c r="AW53" s="3">
        <v>18</v>
      </c>
      <c r="AX53" s="3">
        <v>2</v>
      </c>
      <c r="AY53" s="3">
        <v>4</v>
      </c>
    </row>
    <row r="54" spans="1:51">
      <c r="A54" s="1" t="s">
        <v>660</v>
      </c>
      <c r="B54" s="1">
        <v>2019</v>
      </c>
      <c r="C54" s="20">
        <v>598285</v>
      </c>
      <c r="D54" s="17">
        <v>2175000</v>
      </c>
      <c r="E54" s="1">
        <v>3.0419999999999998</v>
      </c>
      <c r="F54" s="1">
        <v>310</v>
      </c>
      <c r="G54" s="1">
        <v>181</v>
      </c>
      <c r="H54" s="38">
        <v>0.25396827</v>
      </c>
      <c r="I54" s="1">
        <v>149</v>
      </c>
      <c r="J54" s="1">
        <v>31</v>
      </c>
      <c r="K54" s="1">
        <v>103</v>
      </c>
      <c r="L54" s="1">
        <v>1084</v>
      </c>
      <c r="M54" s="1">
        <v>165</v>
      </c>
      <c r="N54" s="1">
        <v>291</v>
      </c>
      <c r="O54" s="1">
        <v>51</v>
      </c>
      <c r="P54" s="1">
        <v>14</v>
      </c>
      <c r="Q54" s="1">
        <v>-8</v>
      </c>
      <c r="R54" s="29">
        <f t="shared" si="0"/>
        <v>6.7</v>
      </c>
      <c r="W54" s="3">
        <v>69</v>
      </c>
      <c r="X54" s="36">
        <v>103</v>
      </c>
      <c r="Y54" s="4">
        <v>0.22110552999999999</v>
      </c>
      <c r="Z54" s="3">
        <v>34</v>
      </c>
      <c r="AA54" s="3">
        <v>8</v>
      </c>
      <c r="AB54" s="3">
        <v>29</v>
      </c>
      <c r="AC54" s="3">
        <v>254</v>
      </c>
      <c r="AD54" s="3">
        <v>46</v>
      </c>
      <c r="AE54" s="3">
        <v>71</v>
      </c>
      <c r="AF54" s="3">
        <v>11</v>
      </c>
      <c r="AG54" s="3">
        <v>3</v>
      </c>
      <c r="AH54" s="3">
        <v>-3</v>
      </c>
      <c r="AI54" s="49">
        <f t="shared" si="11"/>
        <v>1.0017849999999999</v>
      </c>
      <c r="AJ54" s="54">
        <v>6.24</v>
      </c>
      <c r="AK54" s="15">
        <v>7.0980650000000001</v>
      </c>
      <c r="AL54" s="15">
        <v>0.72</v>
      </c>
      <c r="AM54" s="55">
        <v>1.2835700000000001</v>
      </c>
      <c r="AN54" s="1">
        <v>215</v>
      </c>
      <c r="AO54" s="3">
        <v>69</v>
      </c>
      <c r="AP54" s="1">
        <v>103</v>
      </c>
      <c r="AQ54" s="3">
        <v>34</v>
      </c>
      <c r="AR54" s="3">
        <v>8</v>
      </c>
      <c r="AS54" s="3">
        <v>29</v>
      </c>
      <c r="AT54" s="3">
        <v>254</v>
      </c>
      <c r="AU54" s="3">
        <v>46</v>
      </c>
      <c r="AV54" s="3">
        <v>71</v>
      </c>
      <c r="AW54" s="3">
        <v>11</v>
      </c>
      <c r="AX54" s="3">
        <v>3</v>
      </c>
      <c r="AY54" s="3">
        <v>-3</v>
      </c>
    </row>
    <row r="55" spans="1:51">
      <c r="A55" s="1" t="s">
        <v>645</v>
      </c>
      <c r="B55" s="1">
        <v>2019</v>
      </c>
      <c r="C55" s="20">
        <v>583500</v>
      </c>
      <c r="D55" s="17">
        <v>2200000</v>
      </c>
      <c r="E55" s="1">
        <v>3.0190000000000001</v>
      </c>
      <c r="F55" s="1">
        <v>307</v>
      </c>
      <c r="G55" s="1">
        <v>141</v>
      </c>
      <c r="H55" s="38">
        <v>0.25549132000000002</v>
      </c>
      <c r="I55" s="1">
        <v>127</v>
      </c>
      <c r="J55" s="1">
        <v>36</v>
      </c>
      <c r="K55" s="1">
        <v>107</v>
      </c>
      <c r="L55" s="1">
        <v>960</v>
      </c>
      <c r="M55" s="1">
        <v>79</v>
      </c>
      <c r="N55" s="1">
        <v>269</v>
      </c>
      <c r="O55" s="1">
        <v>60</v>
      </c>
      <c r="P55" s="1">
        <v>17</v>
      </c>
      <c r="Q55" s="1">
        <v>-10</v>
      </c>
      <c r="R55" s="29">
        <f t="shared" si="0"/>
        <v>2.7</v>
      </c>
      <c r="S55" s="2" t="s">
        <v>646</v>
      </c>
      <c r="W55" s="3">
        <v>136</v>
      </c>
      <c r="X55" s="36">
        <v>13</v>
      </c>
      <c r="Y55" s="4">
        <v>0.26150121999999998</v>
      </c>
      <c r="Z55" s="3">
        <v>65</v>
      </c>
      <c r="AA55" s="3">
        <v>17</v>
      </c>
      <c r="AB55" s="3">
        <v>47</v>
      </c>
      <c r="AC55" s="3">
        <v>458</v>
      </c>
      <c r="AD55" s="3">
        <v>38</v>
      </c>
      <c r="AE55" s="3">
        <v>129</v>
      </c>
      <c r="AF55" s="3">
        <v>29</v>
      </c>
      <c r="AG55" s="3">
        <v>7</v>
      </c>
      <c r="AH55" s="3">
        <v>0</v>
      </c>
      <c r="AI55" s="49">
        <f t="shared" si="11"/>
        <v>1.99213</v>
      </c>
      <c r="AJ55" s="54">
        <v>2.5299999999999998</v>
      </c>
      <c r="AK55" s="15">
        <v>2.7873814000000001</v>
      </c>
      <c r="AL55" s="15">
        <v>2.21</v>
      </c>
      <c r="AM55" s="55">
        <v>1.7742599999999999</v>
      </c>
      <c r="AN55" s="1">
        <v>517</v>
      </c>
      <c r="AO55" s="3">
        <v>136</v>
      </c>
      <c r="AP55" s="1">
        <v>13</v>
      </c>
      <c r="AQ55" s="3">
        <v>65</v>
      </c>
      <c r="AR55" s="3">
        <v>17</v>
      </c>
      <c r="AS55" s="3">
        <v>47</v>
      </c>
      <c r="AT55" s="3">
        <v>458</v>
      </c>
      <c r="AU55" s="3">
        <v>38</v>
      </c>
      <c r="AV55" s="3">
        <v>129</v>
      </c>
      <c r="AW55" s="3">
        <v>29</v>
      </c>
      <c r="AX55" s="3">
        <v>7</v>
      </c>
      <c r="AY55" s="3">
        <v>0</v>
      </c>
    </row>
    <row r="56" spans="1:51">
      <c r="A56" s="1" t="s">
        <v>781</v>
      </c>
      <c r="B56" s="1">
        <v>2019</v>
      </c>
      <c r="C56" s="20">
        <v>565000</v>
      </c>
      <c r="D56" s="17">
        <v>2025000</v>
      </c>
      <c r="E56" s="1">
        <v>3.0470000000000002</v>
      </c>
      <c r="F56" s="1">
        <v>343</v>
      </c>
      <c r="G56" s="1">
        <v>57</v>
      </c>
      <c r="H56" s="38">
        <v>0.24485597000000001</v>
      </c>
      <c r="I56" s="1">
        <v>128</v>
      </c>
      <c r="J56" s="1">
        <v>42</v>
      </c>
      <c r="K56" s="1">
        <v>120</v>
      </c>
      <c r="L56" s="1">
        <v>1067</v>
      </c>
      <c r="M56" s="1">
        <v>68</v>
      </c>
      <c r="N56" s="1">
        <v>282</v>
      </c>
      <c r="O56" s="1">
        <v>52</v>
      </c>
      <c r="P56" s="1">
        <v>2</v>
      </c>
      <c r="Q56" s="1">
        <v>12</v>
      </c>
      <c r="R56" s="29">
        <f t="shared" si="0"/>
        <v>3.6</v>
      </c>
      <c r="S56" s="2" t="s">
        <v>75</v>
      </c>
      <c r="T56" s="1" t="s">
        <v>137</v>
      </c>
      <c r="W56" s="3">
        <v>124</v>
      </c>
      <c r="X56" s="36">
        <v>0</v>
      </c>
      <c r="Y56" s="4">
        <v>0.24046919999999999</v>
      </c>
      <c r="Z56" s="3">
        <v>45</v>
      </c>
      <c r="AA56" s="3">
        <v>13</v>
      </c>
      <c r="AB56" s="3">
        <v>47</v>
      </c>
      <c r="AC56" s="3">
        <v>370</v>
      </c>
      <c r="AD56" s="3">
        <v>20</v>
      </c>
      <c r="AE56" s="3">
        <v>88</v>
      </c>
      <c r="AF56" s="3">
        <v>21</v>
      </c>
      <c r="AG56" s="3">
        <v>0</v>
      </c>
      <c r="AH56" s="3">
        <v>8</v>
      </c>
      <c r="AI56" s="49">
        <f t="shared" si="11"/>
        <v>1.1430404999999999</v>
      </c>
      <c r="AJ56" s="54">
        <v>4.42</v>
      </c>
      <c r="AK56" s="15">
        <v>2.7216770000000001</v>
      </c>
      <c r="AL56" s="15">
        <v>1.43</v>
      </c>
      <c r="AM56" s="55">
        <v>0.85608099999999998</v>
      </c>
      <c r="AN56" s="1">
        <v>374</v>
      </c>
      <c r="AO56" s="3">
        <v>124</v>
      </c>
      <c r="AP56" s="1">
        <v>0</v>
      </c>
      <c r="AQ56" s="3">
        <v>45</v>
      </c>
      <c r="AR56" s="3">
        <v>13</v>
      </c>
      <c r="AS56" s="3">
        <v>47</v>
      </c>
      <c r="AT56" s="3">
        <v>370</v>
      </c>
      <c r="AU56" s="3">
        <v>20</v>
      </c>
      <c r="AV56" s="3">
        <v>88</v>
      </c>
      <c r="AW56" s="3">
        <v>21</v>
      </c>
      <c r="AX56" s="3">
        <v>0</v>
      </c>
      <c r="AY56" s="3">
        <v>8</v>
      </c>
    </row>
    <row r="57" spans="1:51">
      <c r="A57" s="1" t="s">
        <v>807</v>
      </c>
      <c r="B57" s="1">
        <v>2019</v>
      </c>
      <c r="C57" s="20">
        <v>605000</v>
      </c>
      <c r="D57" s="17">
        <v>11500000</v>
      </c>
      <c r="E57" s="1">
        <v>2.16</v>
      </c>
      <c r="F57" s="1">
        <v>450</v>
      </c>
      <c r="G57" s="1">
        <v>10</v>
      </c>
      <c r="H57" s="38">
        <v>0.27774294999999999</v>
      </c>
      <c r="I57" s="1">
        <v>292</v>
      </c>
      <c r="J57" s="1">
        <v>111</v>
      </c>
      <c r="K57" s="1">
        <v>288</v>
      </c>
      <c r="L57" s="1">
        <v>1840</v>
      </c>
      <c r="M57" s="1">
        <v>228</v>
      </c>
      <c r="N57" s="1">
        <v>405</v>
      </c>
      <c r="O57" s="1">
        <v>88</v>
      </c>
      <c r="P57" s="1">
        <v>39</v>
      </c>
      <c r="Q57" s="1">
        <v>39</v>
      </c>
      <c r="R57" s="29">
        <f t="shared" si="0"/>
        <v>16.3</v>
      </c>
      <c r="S57" s="2" t="s">
        <v>808</v>
      </c>
      <c r="T57" s="1" t="s">
        <v>809</v>
      </c>
      <c r="U57" s="1" t="s">
        <v>810</v>
      </c>
      <c r="W57" s="3">
        <v>156</v>
      </c>
      <c r="X57" s="36">
        <v>0</v>
      </c>
      <c r="Y57" s="4">
        <v>0.30465950000000003</v>
      </c>
      <c r="Z57" s="3">
        <v>121</v>
      </c>
      <c r="AA57" s="3">
        <v>47</v>
      </c>
      <c r="AB57" s="3">
        <v>115</v>
      </c>
      <c r="AC57" s="3">
        <v>660</v>
      </c>
      <c r="AD57" s="3">
        <v>95</v>
      </c>
      <c r="AE57" s="3">
        <v>108</v>
      </c>
      <c r="AF57" s="3">
        <v>34</v>
      </c>
      <c r="AG57" s="3">
        <v>15</v>
      </c>
      <c r="AH57" s="3">
        <v>27</v>
      </c>
      <c r="AI57" s="49">
        <f t="shared" si="11"/>
        <v>8.4556900000000006</v>
      </c>
      <c r="AJ57" s="54">
        <v>17.260000000000002</v>
      </c>
      <c r="AK57" s="15">
        <v>15.418559999999999</v>
      </c>
      <c r="AL57" s="15">
        <v>9.14</v>
      </c>
      <c r="AM57" s="55">
        <v>7.7713799999999997</v>
      </c>
      <c r="AN57" s="1">
        <v>421</v>
      </c>
      <c r="AO57" s="3">
        <v>156</v>
      </c>
      <c r="AP57" s="1">
        <v>0</v>
      </c>
      <c r="AQ57" s="3">
        <v>121</v>
      </c>
      <c r="AR57" s="3">
        <v>47</v>
      </c>
      <c r="AS57" s="3">
        <v>115</v>
      </c>
      <c r="AT57" s="3">
        <v>660</v>
      </c>
      <c r="AU57" s="3">
        <v>95</v>
      </c>
      <c r="AV57" s="3">
        <v>108</v>
      </c>
      <c r="AW57" s="3">
        <v>34</v>
      </c>
      <c r="AX57" s="3">
        <v>15</v>
      </c>
      <c r="AY57" s="3">
        <v>27</v>
      </c>
    </row>
    <row r="58" spans="1:51">
      <c r="A58" s="1" t="s">
        <v>742</v>
      </c>
      <c r="B58" s="1">
        <v>2019</v>
      </c>
      <c r="C58" s="20">
        <v>570300</v>
      </c>
      <c r="D58" s="17">
        <v>1025000</v>
      </c>
      <c r="E58" s="1">
        <v>2.1339999999999999</v>
      </c>
      <c r="F58" s="1">
        <v>236</v>
      </c>
      <c r="G58" s="1">
        <v>147</v>
      </c>
      <c r="H58" s="38">
        <v>0.23055163000000001</v>
      </c>
      <c r="I58" s="1">
        <v>91</v>
      </c>
      <c r="J58" s="1">
        <v>16</v>
      </c>
      <c r="K58" s="1">
        <v>72</v>
      </c>
      <c r="L58" s="1">
        <v>831</v>
      </c>
      <c r="M58" s="1">
        <v>96</v>
      </c>
      <c r="N58" s="1">
        <v>209</v>
      </c>
      <c r="O58" s="1">
        <v>32</v>
      </c>
      <c r="P58" s="1">
        <v>5</v>
      </c>
      <c r="Q58" s="1">
        <v>1</v>
      </c>
      <c r="R58" s="29">
        <f t="shared" si="0"/>
        <v>2.7</v>
      </c>
      <c r="W58" s="3">
        <v>74</v>
      </c>
      <c r="X58" s="36">
        <v>39</v>
      </c>
      <c r="Y58" s="4">
        <v>0.21256038999999999</v>
      </c>
      <c r="Z58" s="3">
        <v>23</v>
      </c>
      <c r="AA58" s="3">
        <v>2</v>
      </c>
      <c r="AB58" s="3">
        <v>19</v>
      </c>
      <c r="AC58" s="3">
        <v>237</v>
      </c>
      <c r="AD58" s="3">
        <v>24</v>
      </c>
      <c r="AE58" s="3">
        <v>59</v>
      </c>
      <c r="AF58" s="3">
        <v>9</v>
      </c>
      <c r="AG58" s="3">
        <v>2</v>
      </c>
      <c r="AH58" s="3">
        <v>-3</v>
      </c>
      <c r="AI58" s="49">
        <f t="shared" si="11"/>
        <v>-0.31166199999999999</v>
      </c>
      <c r="AJ58" s="54">
        <v>3.14</v>
      </c>
      <c r="AK58" s="15">
        <v>2.2574540000000001</v>
      </c>
      <c r="AL58" s="15">
        <v>-0.32</v>
      </c>
      <c r="AM58" s="55">
        <v>-0.30332399999999998</v>
      </c>
      <c r="AN58" s="1">
        <v>298</v>
      </c>
      <c r="AO58" s="3">
        <v>74</v>
      </c>
      <c r="AP58" s="1">
        <v>39</v>
      </c>
      <c r="AQ58" s="3">
        <v>23</v>
      </c>
      <c r="AR58" s="3">
        <v>2</v>
      </c>
      <c r="AS58" s="3">
        <v>19</v>
      </c>
      <c r="AT58" s="3">
        <v>237</v>
      </c>
      <c r="AU58" s="3">
        <v>24</v>
      </c>
      <c r="AV58" s="3">
        <v>59</v>
      </c>
      <c r="AW58" s="3">
        <v>9</v>
      </c>
      <c r="AX58" s="3">
        <v>2</v>
      </c>
      <c r="AY58" s="3">
        <v>-3</v>
      </c>
    </row>
    <row r="59" spans="1:51">
      <c r="A59" s="1" t="s">
        <v>857</v>
      </c>
      <c r="B59" s="1">
        <v>2019</v>
      </c>
      <c r="C59" s="20">
        <v>585000</v>
      </c>
      <c r="D59" s="17">
        <v>3150000</v>
      </c>
      <c r="E59" s="1">
        <v>3.0470000000000002</v>
      </c>
      <c r="F59" s="1">
        <v>445</v>
      </c>
      <c r="G59" s="1">
        <v>48</v>
      </c>
      <c r="H59" s="38">
        <v>0.24524715999999999</v>
      </c>
      <c r="I59" s="1">
        <v>207</v>
      </c>
      <c r="J59" s="1">
        <v>40</v>
      </c>
      <c r="K59" s="1">
        <v>192</v>
      </c>
      <c r="L59" s="1">
        <v>1774</v>
      </c>
      <c r="M59" s="1">
        <v>167</v>
      </c>
      <c r="N59" s="1">
        <v>400</v>
      </c>
      <c r="O59" s="1">
        <v>81</v>
      </c>
      <c r="P59" s="1">
        <v>26</v>
      </c>
      <c r="Q59" s="1">
        <v>8</v>
      </c>
      <c r="R59" s="29">
        <f t="shared" si="0"/>
        <v>4.2</v>
      </c>
      <c r="S59" s="2" t="s">
        <v>83</v>
      </c>
      <c r="T59" s="1" t="s">
        <v>858</v>
      </c>
      <c r="W59" s="3">
        <v>127</v>
      </c>
      <c r="X59" s="36">
        <v>33</v>
      </c>
      <c r="Y59" s="4">
        <v>0.25051760000000001</v>
      </c>
      <c r="Z59" s="3">
        <v>77</v>
      </c>
      <c r="AA59" s="3">
        <v>17</v>
      </c>
      <c r="AB59" s="3">
        <v>65</v>
      </c>
      <c r="AC59" s="3">
        <v>545</v>
      </c>
      <c r="AD59" s="3">
        <v>51</v>
      </c>
      <c r="AE59" s="3">
        <v>124</v>
      </c>
      <c r="AF59" s="3">
        <v>26</v>
      </c>
      <c r="AG59" s="3">
        <v>10</v>
      </c>
      <c r="AH59" s="3">
        <v>2</v>
      </c>
      <c r="AI59" s="49">
        <f t="shared" si="11"/>
        <v>1.493935</v>
      </c>
      <c r="AJ59" s="54">
        <v>4.63</v>
      </c>
      <c r="AK59" s="15">
        <v>3.861491</v>
      </c>
      <c r="AL59" s="15">
        <v>1.52</v>
      </c>
      <c r="AM59" s="55">
        <v>1.46787</v>
      </c>
      <c r="AN59" s="1">
        <v>415</v>
      </c>
      <c r="AO59" s="3">
        <v>127</v>
      </c>
      <c r="AP59" s="1">
        <v>33</v>
      </c>
      <c r="AQ59" s="3">
        <v>77</v>
      </c>
      <c r="AR59" s="3">
        <v>17</v>
      </c>
      <c r="AS59" s="3">
        <v>65</v>
      </c>
      <c r="AT59" s="3">
        <v>545</v>
      </c>
      <c r="AU59" s="3">
        <v>51</v>
      </c>
      <c r="AV59" s="3">
        <v>124</v>
      </c>
      <c r="AW59" s="3">
        <v>26</v>
      </c>
      <c r="AX59" s="3">
        <v>10</v>
      </c>
      <c r="AY59" s="3">
        <v>2</v>
      </c>
    </row>
    <row r="60" spans="1:51">
      <c r="A60" s="1" t="s">
        <v>722</v>
      </c>
      <c r="B60" s="1">
        <v>2019</v>
      </c>
      <c r="C60" s="20">
        <v>585000</v>
      </c>
      <c r="D60" s="17">
        <v>2475000</v>
      </c>
      <c r="E60" s="1">
        <v>2.1619999999999999</v>
      </c>
      <c r="F60" s="1">
        <v>240</v>
      </c>
      <c r="G60" s="1">
        <v>233</v>
      </c>
      <c r="H60" s="38">
        <v>0.29704142</v>
      </c>
      <c r="I60" s="1">
        <v>140</v>
      </c>
      <c r="J60" s="1">
        <v>38</v>
      </c>
      <c r="K60" s="1">
        <v>133</v>
      </c>
      <c r="L60" s="1">
        <v>921</v>
      </c>
      <c r="M60" s="1">
        <v>62</v>
      </c>
      <c r="N60" s="1">
        <v>237</v>
      </c>
      <c r="O60" s="1">
        <v>51</v>
      </c>
      <c r="P60" s="1">
        <v>14</v>
      </c>
      <c r="Q60" s="1">
        <v>-13</v>
      </c>
      <c r="R60" s="29">
        <f t="shared" si="0"/>
        <v>2.8</v>
      </c>
      <c r="S60" s="2" t="s">
        <v>723</v>
      </c>
      <c r="W60" s="3">
        <v>100</v>
      </c>
      <c r="X60" s="36">
        <v>68</v>
      </c>
      <c r="Y60" s="4">
        <v>0.30213904000000003</v>
      </c>
      <c r="Z60" s="3">
        <v>67</v>
      </c>
      <c r="AA60" s="3">
        <v>15</v>
      </c>
      <c r="AB60" s="3">
        <v>61</v>
      </c>
      <c r="AC60" s="3">
        <v>413</v>
      </c>
      <c r="AD60" s="3">
        <v>28</v>
      </c>
      <c r="AE60" s="3">
        <v>110</v>
      </c>
      <c r="AF60" s="3">
        <v>28</v>
      </c>
      <c r="AG60" s="3">
        <v>4</v>
      </c>
      <c r="AH60" s="3">
        <v>-11</v>
      </c>
      <c r="AI60" s="49">
        <f t="shared" si="11"/>
        <v>0.89192000000000005</v>
      </c>
      <c r="AJ60" s="54">
        <v>1.96</v>
      </c>
      <c r="AK60" s="15">
        <v>3.7311000000000001</v>
      </c>
      <c r="AL60" s="15">
        <v>0.36</v>
      </c>
      <c r="AM60" s="55">
        <v>1.42384</v>
      </c>
      <c r="AN60" s="1">
        <v>371</v>
      </c>
      <c r="AO60" s="3">
        <v>100</v>
      </c>
      <c r="AP60" s="1">
        <v>68</v>
      </c>
      <c r="AQ60" s="3">
        <v>67</v>
      </c>
      <c r="AR60" s="3">
        <v>15</v>
      </c>
      <c r="AS60" s="3">
        <v>61</v>
      </c>
      <c r="AT60" s="3">
        <v>413</v>
      </c>
      <c r="AU60" s="3">
        <v>28</v>
      </c>
      <c r="AV60" s="3">
        <v>110</v>
      </c>
      <c r="AW60" s="3">
        <v>28</v>
      </c>
      <c r="AX60" s="3">
        <v>4</v>
      </c>
      <c r="AY60" s="3">
        <v>-11</v>
      </c>
    </row>
    <row r="61" spans="1:51">
      <c r="A61" s="1" t="s">
        <v>581</v>
      </c>
      <c r="B61" s="1">
        <v>2019</v>
      </c>
      <c r="C61" s="20">
        <v>578500</v>
      </c>
      <c r="D61" s="17">
        <v>1200000</v>
      </c>
      <c r="E61" s="1">
        <v>3.0880000000000001</v>
      </c>
      <c r="F61" s="1">
        <v>250</v>
      </c>
      <c r="G61" s="1">
        <v>152</v>
      </c>
      <c r="H61" s="38">
        <v>0.24966622999999999</v>
      </c>
      <c r="I61" s="1">
        <v>82</v>
      </c>
      <c r="J61" s="1">
        <v>13</v>
      </c>
      <c r="K61" s="1">
        <v>82</v>
      </c>
      <c r="L61" s="1">
        <v>815</v>
      </c>
      <c r="M61" s="1">
        <v>55</v>
      </c>
      <c r="N61" s="1">
        <v>136</v>
      </c>
      <c r="O61" s="1">
        <v>40</v>
      </c>
      <c r="P61" s="1">
        <v>1</v>
      </c>
      <c r="Q61" s="1">
        <v>-25</v>
      </c>
      <c r="R61" s="29">
        <f t="shared" si="0"/>
        <v>-0.3</v>
      </c>
      <c r="W61" s="3">
        <v>101</v>
      </c>
      <c r="X61" s="36">
        <v>24</v>
      </c>
      <c r="Y61" s="4">
        <v>0.24092409000000001</v>
      </c>
      <c r="Z61" s="3">
        <v>31</v>
      </c>
      <c r="AA61" s="3">
        <v>2</v>
      </c>
      <c r="AB61" s="3">
        <v>28</v>
      </c>
      <c r="AC61" s="3">
        <v>332</v>
      </c>
      <c r="AD61" s="3">
        <v>23</v>
      </c>
      <c r="AE61" s="3">
        <v>56</v>
      </c>
      <c r="AF61" s="3">
        <v>14</v>
      </c>
      <c r="AG61" s="3">
        <v>0</v>
      </c>
      <c r="AH61" s="3">
        <v>-21</v>
      </c>
      <c r="AI61" s="49">
        <f t="shared" si="11"/>
        <v>-1.2707899999999999</v>
      </c>
      <c r="AJ61" s="54">
        <v>0.44000010000000001</v>
      </c>
      <c r="AK61" s="15">
        <v>-1.0881996</v>
      </c>
      <c r="AL61" s="15">
        <v>-1.04</v>
      </c>
      <c r="AM61" s="55">
        <v>-1.5015799999999999</v>
      </c>
      <c r="AN61" s="1">
        <v>494</v>
      </c>
      <c r="AO61" s="3">
        <v>101</v>
      </c>
      <c r="AP61" s="1">
        <v>24</v>
      </c>
      <c r="AQ61" s="3">
        <v>31</v>
      </c>
      <c r="AR61" s="3">
        <v>2</v>
      </c>
      <c r="AS61" s="3">
        <v>28</v>
      </c>
      <c r="AT61" s="3">
        <v>332</v>
      </c>
      <c r="AU61" s="3">
        <v>23</v>
      </c>
      <c r="AV61" s="3">
        <v>56</v>
      </c>
      <c r="AW61" s="3">
        <v>14</v>
      </c>
      <c r="AX61" s="3">
        <v>0</v>
      </c>
      <c r="AY61" s="3">
        <v>-21</v>
      </c>
    </row>
    <row r="62" spans="1:51">
      <c r="A62" s="1" t="s">
        <v>700</v>
      </c>
      <c r="B62" s="1">
        <v>2019</v>
      </c>
      <c r="C62" s="20">
        <v>577000</v>
      </c>
      <c r="D62" s="17">
        <v>725000</v>
      </c>
      <c r="E62" s="1">
        <v>3.0070000000000001</v>
      </c>
      <c r="F62" s="1">
        <v>215</v>
      </c>
      <c r="G62" s="1">
        <v>104</v>
      </c>
      <c r="H62" s="38">
        <v>0.25990099999999999</v>
      </c>
      <c r="I62" s="1">
        <v>52</v>
      </c>
      <c r="J62" s="1">
        <v>6</v>
      </c>
      <c r="K62" s="1">
        <v>33</v>
      </c>
      <c r="L62" s="1">
        <v>431</v>
      </c>
      <c r="M62" s="1">
        <v>18</v>
      </c>
      <c r="N62" s="1">
        <v>116</v>
      </c>
      <c r="O62" s="1">
        <v>20</v>
      </c>
      <c r="P62" s="1">
        <v>8</v>
      </c>
      <c r="Q62" s="1">
        <v>8</v>
      </c>
      <c r="R62" s="29">
        <f t="shared" si="0"/>
        <v>0.8</v>
      </c>
      <c r="W62" s="3">
        <v>53</v>
      </c>
      <c r="X62" s="36">
        <v>104</v>
      </c>
      <c r="Y62" s="4">
        <v>0.2535211</v>
      </c>
      <c r="Z62" s="3">
        <v>15</v>
      </c>
      <c r="AA62" s="3">
        <v>1</v>
      </c>
      <c r="AB62" s="3">
        <v>6</v>
      </c>
      <c r="AC62" s="3">
        <v>156</v>
      </c>
      <c r="AD62" s="3">
        <v>9</v>
      </c>
      <c r="AE62" s="3">
        <v>37</v>
      </c>
      <c r="AF62" s="3">
        <v>4</v>
      </c>
      <c r="AG62" s="3">
        <v>4</v>
      </c>
      <c r="AH62" s="3">
        <v>6</v>
      </c>
      <c r="AI62" s="49">
        <f t="shared" si="11"/>
        <v>0.17830400000000002</v>
      </c>
      <c r="AJ62" s="54">
        <v>1.25</v>
      </c>
      <c r="AK62" s="15">
        <v>0.29766609999999999</v>
      </c>
      <c r="AL62" s="15">
        <v>0.45</v>
      </c>
      <c r="AM62" s="55">
        <v>-9.3392000000000003E-2</v>
      </c>
      <c r="AN62" s="1">
        <v>366</v>
      </c>
      <c r="AO62" s="3">
        <v>53</v>
      </c>
      <c r="AP62" s="1">
        <v>104</v>
      </c>
      <c r="AQ62" s="3">
        <v>15</v>
      </c>
      <c r="AR62" s="3">
        <v>1</v>
      </c>
      <c r="AS62" s="3">
        <v>6</v>
      </c>
      <c r="AT62" s="3">
        <v>156</v>
      </c>
      <c r="AU62" s="3">
        <v>9</v>
      </c>
      <c r="AV62" s="3">
        <v>37</v>
      </c>
      <c r="AW62" s="3">
        <v>4</v>
      </c>
      <c r="AX62" s="3">
        <v>4</v>
      </c>
      <c r="AY62" s="3">
        <v>6</v>
      </c>
    </row>
    <row r="63" spans="1:51">
      <c r="A63" s="1" t="s">
        <v>556</v>
      </c>
      <c r="B63" s="1">
        <v>2019</v>
      </c>
      <c r="C63" s="20">
        <v>669800</v>
      </c>
      <c r="D63" s="17">
        <v>5000000</v>
      </c>
      <c r="E63" s="1">
        <v>3.0859999999999999</v>
      </c>
      <c r="F63" s="1">
        <v>372</v>
      </c>
      <c r="G63" s="1">
        <v>119</v>
      </c>
      <c r="H63" s="38">
        <v>0.24623115000000001</v>
      </c>
      <c r="I63" s="1">
        <v>226</v>
      </c>
      <c r="J63" s="1">
        <v>105</v>
      </c>
      <c r="K63" s="1">
        <v>262</v>
      </c>
      <c r="L63" s="1">
        <v>1576</v>
      </c>
      <c r="M63" s="1">
        <v>150</v>
      </c>
      <c r="N63" s="1">
        <v>397</v>
      </c>
      <c r="O63" s="1">
        <v>61</v>
      </c>
      <c r="P63" s="1">
        <v>4</v>
      </c>
      <c r="Q63" s="1">
        <v>5</v>
      </c>
      <c r="R63" s="29">
        <f t="shared" si="0"/>
        <v>11.3</v>
      </c>
      <c r="S63" s="2" t="s">
        <v>557</v>
      </c>
      <c r="U63" s="1" t="s">
        <v>558</v>
      </c>
      <c r="V63" s="1" t="s">
        <v>559</v>
      </c>
      <c r="W63" s="3">
        <v>106</v>
      </c>
      <c r="X63" s="36">
        <v>30</v>
      </c>
      <c r="Y63" s="4">
        <v>0.23232322999999999</v>
      </c>
      <c r="Z63" s="3">
        <v>62</v>
      </c>
      <c r="AA63" s="3">
        <v>34</v>
      </c>
      <c r="AB63" s="3">
        <v>77</v>
      </c>
      <c r="AC63" s="3">
        <v>446</v>
      </c>
      <c r="AD63" s="3">
        <v>40</v>
      </c>
      <c r="AE63" s="3">
        <v>125</v>
      </c>
      <c r="AF63" s="3">
        <v>12</v>
      </c>
      <c r="AG63" s="3">
        <v>0</v>
      </c>
      <c r="AH63" s="3">
        <v>-2</v>
      </c>
      <c r="AI63" s="49">
        <f t="shared" si="11"/>
        <v>2.7073650000000002</v>
      </c>
      <c r="AJ63" s="54">
        <v>11.15</v>
      </c>
      <c r="AK63" s="15">
        <v>11.375874</v>
      </c>
      <c r="AL63" s="15">
        <v>3.12</v>
      </c>
      <c r="AM63" s="55">
        <v>2.2947299999999999</v>
      </c>
      <c r="AN63" s="1">
        <v>211</v>
      </c>
      <c r="AO63" s="3">
        <v>106</v>
      </c>
      <c r="AP63" s="1">
        <v>30</v>
      </c>
      <c r="AQ63" s="3">
        <v>62</v>
      </c>
      <c r="AR63" s="3">
        <v>34</v>
      </c>
      <c r="AS63" s="3">
        <v>77</v>
      </c>
      <c r="AT63" s="3">
        <v>446</v>
      </c>
      <c r="AU63" s="3">
        <v>40</v>
      </c>
      <c r="AV63" s="3">
        <v>125</v>
      </c>
      <c r="AW63" s="3">
        <v>12</v>
      </c>
      <c r="AX63" s="3">
        <v>0</v>
      </c>
      <c r="AY63" s="3">
        <v>-2</v>
      </c>
    </row>
    <row r="64" spans="1:51">
      <c r="A64" s="1" t="s">
        <v>515</v>
      </c>
      <c r="B64" s="1">
        <v>2019</v>
      </c>
      <c r="C64" s="20">
        <v>600000</v>
      </c>
      <c r="D64" s="17">
        <v>2475000</v>
      </c>
      <c r="E64" s="1">
        <v>2.1269999999999998</v>
      </c>
      <c r="F64" s="1">
        <v>299</v>
      </c>
      <c r="G64" s="1">
        <v>46</v>
      </c>
      <c r="H64" s="38">
        <v>0.26872246999999999</v>
      </c>
      <c r="I64" s="1">
        <v>119</v>
      </c>
      <c r="J64" s="1">
        <v>29</v>
      </c>
      <c r="K64" s="1">
        <v>113</v>
      </c>
      <c r="L64" s="1">
        <v>975</v>
      </c>
      <c r="M64" s="1">
        <v>53</v>
      </c>
      <c r="N64" s="1">
        <v>177</v>
      </c>
      <c r="O64" s="1">
        <v>50</v>
      </c>
      <c r="P64" s="1">
        <v>1</v>
      </c>
      <c r="Q64" s="1">
        <v>-2</v>
      </c>
      <c r="R64" s="29">
        <f t="shared" si="0"/>
        <v>2.6</v>
      </c>
      <c r="W64" s="3">
        <v>132</v>
      </c>
      <c r="X64" s="36">
        <v>10</v>
      </c>
      <c r="Y64" s="4">
        <v>0.31447965</v>
      </c>
      <c r="Z64" s="3">
        <v>73</v>
      </c>
      <c r="AA64" s="3">
        <v>21</v>
      </c>
      <c r="AB64" s="3">
        <v>74</v>
      </c>
      <c r="AC64" s="3">
        <v>476</v>
      </c>
      <c r="AD64" s="3">
        <v>25</v>
      </c>
      <c r="AE64" s="3">
        <v>87</v>
      </c>
      <c r="AF64" s="3">
        <v>34</v>
      </c>
      <c r="AG64" s="3">
        <v>1</v>
      </c>
      <c r="AH64" s="3">
        <v>1</v>
      </c>
      <c r="AI64" s="49">
        <f t="shared" si="11"/>
        <v>3.4972649999999996</v>
      </c>
      <c r="AJ64" s="54">
        <v>2.7600001999999999</v>
      </c>
      <c r="AK64" s="15">
        <v>2.3605113000000002</v>
      </c>
      <c r="AL64" s="15">
        <v>3.9</v>
      </c>
      <c r="AM64" s="55">
        <v>3.0945299999999998</v>
      </c>
      <c r="AN64" s="1">
        <v>349</v>
      </c>
      <c r="AO64" s="3">
        <v>132</v>
      </c>
      <c r="AP64" s="1">
        <v>10</v>
      </c>
      <c r="AQ64" s="3">
        <v>73</v>
      </c>
      <c r="AR64" s="3">
        <v>21</v>
      </c>
      <c r="AS64" s="3">
        <v>74</v>
      </c>
      <c r="AT64" s="3">
        <v>476</v>
      </c>
      <c r="AU64" s="3">
        <v>25</v>
      </c>
      <c r="AV64" s="3">
        <v>87</v>
      </c>
      <c r="AW64" s="3">
        <v>34</v>
      </c>
      <c r="AX64" s="3">
        <v>1</v>
      </c>
      <c r="AY64" s="3">
        <v>1</v>
      </c>
    </row>
    <row r="65" spans="1:51">
      <c r="A65" s="1" t="s">
        <v>863</v>
      </c>
      <c r="B65" s="1">
        <v>2019</v>
      </c>
      <c r="C65" s="20">
        <v>782000</v>
      </c>
      <c r="D65" s="17">
        <v>1000000</v>
      </c>
      <c r="E65" s="1">
        <v>3.0539999999999998</v>
      </c>
      <c r="F65" s="1">
        <v>382</v>
      </c>
      <c r="G65" s="1">
        <v>0</v>
      </c>
      <c r="H65" s="38">
        <v>0.2402464</v>
      </c>
      <c r="I65" s="1">
        <v>115</v>
      </c>
      <c r="J65" s="1">
        <v>17</v>
      </c>
      <c r="K65" s="1">
        <v>75</v>
      </c>
      <c r="L65" s="1">
        <v>1101</v>
      </c>
      <c r="M65" s="1">
        <v>89</v>
      </c>
      <c r="N65" s="1">
        <v>191</v>
      </c>
      <c r="O65" s="1">
        <v>46</v>
      </c>
      <c r="P65" s="1">
        <v>6</v>
      </c>
      <c r="Q65" s="1">
        <v>7</v>
      </c>
      <c r="R65" s="29">
        <f t="shared" si="0"/>
        <v>1.4</v>
      </c>
      <c r="U65" s="1" t="s">
        <v>864</v>
      </c>
      <c r="W65" s="3">
        <v>89</v>
      </c>
      <c r="X65" s="36">
        <v>0</v>
      </c>
      <c r="Y65" s="4">
        <v>0.2254902</v>
      </c>
      <c r="Z65" s="3">
        <v>31</v>
      </c>
      <c r="AA65" s="3">
        <v>5</v>
      </c>
      <c r="AB65" s="3">
        <v>20</v>
      </c>
      <c r="AC65" s="3">
        <v>231</v>
      </c>
      <c r="AD65" s="3">
        <v>18</v>
      </c>
      <c r="AE65" s="3">
        <v>60</v>
      </c>
      <c r="AF65" s="3">
        <v>13</v>
      </c>
      <c r="AG65" s="3">
        <v>2</v>
      </c>
      <c r="AH65" s="3">
        <v>3</v>
      </c>
      <c r="AI65" s="49">
        <f t="shared" si="11"/>
        <v>0.28941249999999996</v>
      </c>
      <c r="AJ65" s="54">
        <v>2.35</v>
      </c>
      <c r="AK65" s="15">
        <v>0.39014320000000002</v>
      </c>
      <c r="AL65" s="15">
        <v>0.31</v>
      </c>
      <c r="AM65" s="55">
        <v>0.26882499999999998</v>
      </c>
      <c r="AN65" s="1">
        <v>300</v>
      </c>
      <c r="AO65" s="3">
        <v>89</v>
      </c>
      <c r="AP65" s="1">
        <v>0</v>
      </c>
      <c r="AQ65" s="3">
        <v>31</v>
      </c>
      <c r="AR65" s="3">
        <v>5</v>
      </c>
      <c r="AS65" s="3">
        <v>20</v>
      </c>
      <c r="AT65" s="3">
        <v>231</v>
      </c>
      <c r="AU65" s="3">
        <v>18</v>
      </c>
      <c r="AV65" s="3">
        <v>60</v>
      </c>
      <c r="AW65" s="3">
        <v>13</v>
      </c>
      <c r="AX65" s="3">
        <v>2</v>
      </c>
      <c r="AY65" s="3">
        <v>3</v>
      </c>
    </row>
    <row r="66" spans="1:51">
      <c r="A66" s="1" t="s">
        <v>590</v>
      </c>
      <c r="B66" s="1">
        <v>2019</v>
      </c>
      <c r="C66" s="20">
        <v>578000</v>
      </c>
      <c r="D66" s="17">
        <v>1700000</v>
      </c>
      <c r="E66" s="1">
        <v>3.085</v>
      </c>
      <c r="F66" s="1">
        <v>228</v>
      </c>
      <c r="G66" s="1">
        <v>193</v>
      </c>
      <c r="H66" s="38">
        <v>0.27620396000000003</v>
      </c>
      <c r="I66" s="1">
        <v>76</v>
      </c>
      <c r="J66" s="1">
        <v>12</v>
      </c>
      <c r="K66" s="1">
        <v>60</v>
      </c>
      <c r="L66" s="1">
        <v>742</v>
      </c>
      <c r="M66" s="1">
        <v>20</v>
      </c>
      <c r="N66" s="1">
        <v>88</v>
      </c>
      <c r="O66" s="1">
        <v>26</v>
      </c>
      <c r="P66" s="1">
        <v>6</v>
      </c>
      <c r="Q66" s="1">
        <v>9</v>
      </c>
      <c r="R66" s="29">
        <f t="shared" ref="R66:R129" si="12">ROUND(AVERAGE(AJ66,AK66),1)</f>
        <v>1.9</v>
      </c>
      <c r="S66" s="2" t="s">
        <v>353</v>
      </c>
      <c r="W66" s="3">
        <v>139</v>
      </c>
      <c r="X66" s="36">
        <v>0</v>
      </c>
      <c r="Y66" s="4">
        <v>0.30534349999999999</v>
      </c>
      <c r="Z66" s="3">
        <v>62</v>
      </c>
      <c r="AA66" s="3">
        <v>12</v>
      </c>
      <c r="AB66" s="3">
        <v>51</v>
      </c>
      <c r="AC66" s="3">
        <v>550</v>
      </c>
      <c r="AD66" s="3">
        <v>16</v>
      </c>
      <c r="AE66" s="3">
        <v>50</v>
      </c>
      <c r="AF66" s="3">
        <v>21</v>
      </c>
      <c r="AG66" s="3">
        <v>4</v>
      </c>
      <c r="AH66" s="3">
        <v>1</v>
      </c>
      <c r="AI66" s="49">
        <f t="shared" si="11"/>
        <v>2.4735300000000002</v>
      </c>
      <c r="AJ66" s="54">
        <v>2.41</v>
      </c>
      <c r="AK66" s="15">
        <v>1.3621502999999999</v>
      </c>
      <c r="AL66" s="15">
        <v>2.94</v>
      </c>
      <c r="AM66" s="55">
        <v>2.0070600000000001</v>
      </c>
      <c r="AN66" s="1">
        <v>306</v>
      </c>
      <c r="AO66" s="3">
        <v>139</v>
      </c>
      <c r="AP66" s="1">
        <v>0</v>
      </c>
      <c r="AQ66" s="3">
        <v>62</v>
      </c>
      <c r="AR66" s="3">
        <v>12</v>
      </c>
      <c r="AS66" s="3">
        <v>51</v>
      </c>
      <c r="AT66" s="3">
        <v>550</v>
      </c>
      <c r="AU66" s="3">
        <v>16</v>
      </c>
      <c r="AV66" s="3">
        <v>50</v>
      </c>
      <c r="AW66" s="3">
        <v>21</v>
      </c>
      <c r="AX66" s="3">
        <v>4</v>
      </c>
      <c r="AY66" s="3">
        <v>1</v>
      </c>
    </row>
    <row r="67" spans="1:51">
      <c r="A67" s="1" t="s">
        <v>790</v>
      </c>
      <c r="B67" s="1">
        <v>2019</v>
      </c>
      <c r="C67" s="20">
        <v>582100</v>
      </c>
      <c r="D67" s="17">
        <v>3300000</v>
      </c>
      <c r="E67" s="1">
        <v>2.165</v>
      </c>
      <c r="F67" s="1">
        <v>390</v>
      </c>
      <c r="G67" s="1">
        <v>50</v>
      </c>
      <c r="H67" s="38">
        <v>0.23507180999999999</v>
      </c>
      <c r="I67" s="1">
        <v>176</v>
      </c>
      <c r="J67" s="1">
        <v>89</v>
      </c>
      <c r="K67" s="1">
        <v>204</v>
      </c>
      <c r="L67" s="1">
        <v>1450</v>
      </c>
      <c r="M67" s="1">
        <v>104</v>
      </c>
      <c r="N67" s="1">
        <v>408</v>
      </c>
      <c r="O67" s="1">
        <v>70</v>
      </c>
      <c r="P67" s="1">
        <v>10</v>
      </c>
      <c r="Q67" s="1">
        <v>25</v>
      </c>
      <c r="R67" s="29">
        <f t="shared" si="12"/>
        <v>5.2</v>
      </c>
      <c r="S67" s="2" t="s">
        <v>791</v>
      </c>
      <c r="W67" s="3">
        <v>140</v>
      </c>
      <c r="X67" s="36">
        <v>0</v>
      </c>
      <c r="Y67" s="4">
        <v>0.21590909999999999</v>
      </c>
      <c r="Z67" s="3">
        <v>64</v>
      </c>
      <c r="AA67" s="3">
        <v>33</v>
      </c>
      <c r="AB67" s="3">
        <v>64</v>
      </c>
      <c r="AC67" s="3">
        <v>494</v>
      </c>
      <c r="AD67" s="3">
        <v>46</v>
      </c>
      <c r="AE67" s="3">
        <v>154</v>
      </c>
      <c r="AF67" s="3">
        <v>19</v>
      </c>
      <c r="AG67" s="3">
        <v>5</v>
      </c>
      <c r="AH67" s="3">
        <v>23</v>
      </c>
      <c r="AI67" s="49">
        <f t="shared" si="11"/>
        <v>2.3042050000000001</v>
      </c>
      <c r="AJ67" s="54">
        <v>6.14</v>
      </c>
      <c r="AK67" s="15">
        <v>4.2104530000000002</v>
      </c>
      <c r="AL67" s="15">
        <v>2.71</v>
      </c>
      <c r="AM67" s="55">
        <v>1.8984099999999999</v>
      </c>
      <c r="AN67" s="1">
        <v>267</v>
      </c>
      <c r="AO67" s="3">
        <v>140</v>
      </c>
      <c r="AP67" s="1">
        <v>0</v>
      </c>
      <c r="AQ67" s="3">
        <v>64</v>
      </c>
      <c r="AR67" s="3">
        <v>33</v>
      </c>
      <c r="AS67" s="3">
        <v>64</v>
      </c>
      <c r="AT67" s="3">
        <v>494</v>
      </c>
      <c r="AU67" s="3">
        <v>46</v>
      </c>
      <c r="AV67" s="3">
        <v>154</v>
      </c>
      <c r="AW67" s="3">
        <v>19</v>
      </c>
      <c r="AX67" s="3">
        <v>5</v>
      </c>
      <c r="AY67" s="3">
        <v>23</v>
      </c>
    </row>
    <row r="68" spans="1:51">
      <c r="A68" s="1" t="s">
        <v>769</v>
      </c>
      <c r="B68" s="1">
        <v>2019</v>
      </c>
      <c r="C68" s="20">
        <v>567100</v>
      </c>
      <c r="D68" s="17">
        <v>1575000</v>
      </c>
      <c r="E68" s="1">
        <v>2.125</v>
      </c>
      <c r="F68" s="1">
        <v>286</v>
      </c>
      <c r="G68" s="1">
        <v>109</v>
      </c>
      <c r="H68" s="38">
        <v>0.2109375</v>
      </c>
      <c r="I68" s="1">
        <v>110</v>
      </c>
      <c r="J68" s="1">
        <v>25</v>
      </c>
      <c r="K68" s="1">
        <v>75</v>
      </c>
      <c r="L68" s="1">
        <v>982</v>
      </c>
      <c r="M68" s="1">
        <v>60</v>
      </c>
      <c r="N68" s="1">
        <v>313</v>
      </c>
      <c r="O68" s="1">
        <v>47</v>
      </c>
      <c r="P68" s="1">
        <v>26</v>
      </c>
      <c r="Q68" s="1">
        <v>13</v>
      </c>
      <c r="R68" s="29">
        <f t="shared" si="12"/>
        <v>1</v>
      </c>
      <c r="T68" s="1" t="s">
        <v>770</v>
      </c>
      <c r="W68" s="3">
        <v>88</v>
      </c>
      <c r="X68" s="36">
        <v>81</v>
      </c>
      <c r="Y68" s="4">
        <v>0.23489932999999999</v>
      </c>
      <c r="Z68" s="3">
        <v>39</v>
      </c>
      <c r="AA68" s="3">
        <v>11</v>
      </c>
      <c r="AB68" s="3">
        <v>26</v>
      </c>
      <c r="AC68" s="3">
        <v>333</v>
      </c>
      <c r="AD68" s="3">
        <v>27</v>
      </c>
      <c r="AE68" s="3">
        <v>94</v>
      </c>
      <c r="AF68" s="3">
        <v>19</v>
      </c>
      <c r="AG68" s="3">
        <v>7</v>
      </c>
      <c r="AH68" s="3">
        <v>-13</v>
      </c>
      <c r="AI68" s="49">
        <f t="shared" si="11"/>
        <v>-0.16231899999999999</v>
      </c>
      <c r="AJ68" s="54">
        <v>1.64</v>
      </c>
      <c r="AK68" s="15">
        <v>0.27123320000000001</v>
      </c>
      <c r="AL68" s="15">
        <v>-0.09</v>
      </c>
      <c r="AM68" s="55">
        <v>-0.23463800000000001</v>
      </c>
      <c r="AN68" s="1">
        <v>416</v>
      </c>
      <c r="AO68" s="3">
        <v>88</v>
      </c>
      <c r="AP68" s="1">
        <v>81</v>
      </c>
      <c r="AQ68" s="3">
        <v>39</v>
      </c>
      <c r="AR68" s="3">
        <v>11</v>
      </c>
      <c r="AS68" s="3">
        <v>26</v>
      </c>
      <c r="AT68" s="3">
        <v>333</v>
      </c>
      <c r="AU68" s="3">
        <v>27</v>
      </c>
      <c r="AV68" s="3">
        <v>94</v>
      </c>
      <c r="AW68" s="3">
        <v>19</v>
      </c>
      <c r="AX68" s="3">
        <v>7</v>
      </c>
      <c r="AY68" s="3">
        <v>-13</v>
      </c>
    </row>
    <row r="69" spans="1:51">
      <c r="A69" s="1" t="s">
        <v>549</v>
      </c>
      <c r="B69" s="1">
        <v>2019</v>
      </c>
      <c r="C69" s="20">
        <v>637500</v>
      </c>
      <c r="D69" s="17">
        <v>2575000</v>
      </c>
      <c r="E69" s="1">
        <v>3.0819999999999999</v>
      </c>
      <c r="F69" s="1">
        <v>448</v>
      </c>
      <c r="G69" s="1">
        <v>0</v>
      </c>
      <c r="H69" s="38">
        <v>0.25634295000000001</v>
      </c>
      <c r="I69" s="1">
        <v>161</v>
      </c>
      <c r="J69" s="1">
        <v>63</v>
      </c>
      <c r="K69" s="1">
        <v>215</v>
      </c>
      <c r="L69" s="1">
        <v>1310</v>
      </c>
      <c r="M69" s="1">
        <v>130</v>
      </c>
      <c r="N69" s="1">
        <v>339</v>
      </c>
      <c r="O69" s="1">
        <v>53</v>
      </c>
      <c r="P69" s="1">
        <v>0</v>
      </c>
      <c r="Q69" s="1">
        <v>5</v>
      </c>
      <c r="R69" s="29">
        <f t="shared" si="12"/>
        <v>3.2</v>
      </c>
      <c r="T69" s="1" t="s">
        <v>550</v>
      </c>
      <c r="W69" s="3">
        <v>131</v>
      </c>
      <c r="X69" s="36">
        <v>0</v>
      </c>
      <c r="Y69" s="4">
        <v>0.23566880000000001</v>
      </c>
      <c r="Z69" s="3">
        <v>39</v>
      </c>
      <c r="AA69" s="3">
        <v>12</v>
      </c>
      <c r="AB69" s="3">
        <v>50</v>
      </c>
      <c r="AC69" s="3">
        <v>369</v>
      </c>
      <c r="AD69" s="3">
        <v>43</v>
      </c>
      <c r="AE69" s="3">
        <v>81</v>
      </c>
      <c r="AF69" s="3">
        <v>12</v>
      </c>
      <c r="AG69" s="3">
        <v>0</v>
      </c>
      <c r="AH69" s="3">
        <v>1</v>
      </c>
      <c r="AI69" s="49">
        <f t="shared" si="11"/>
        <v>-0.16414100000000001</v>
      </c>
      <c r="AJ69" s="54">
        <v>3.1299999000000001</v>
      </c>
      <c r="AK69" s="15">
        <v>3.3397386</v>
      </c>
      <c r="AL69" s="15">
        <v>-0.23</v>
      </c>
      <c r="AM69" s="55">
        <v>-9.8281999999999994E-2</v>
      </c>
      <c r="AN69" s="1">
        <v>382</v>
      </c>
      <c r="AO69" s="3">
        <v>131</v>
      </c>
      <c r="AP69" s="1">
        <v>0</v>
      </c>
      <c r="AQ69" s="3">
        <v>39</v>
      </c>
      <c r="AR69" s="3">
        <v>12</v>
      </c>
      <c r="AS69" s="3">
        <v>50</v>
      </c>
      <c r="AT69" s="3">
        <v>369</v>
      </c>
      <c r="AU69" s="3">
        <v>43</v>
      </c>
      <c r="AV69" s="3">
        <v>81</v>
      </c>
      <c r="AW69" s="3">
        <v>12</v>
      </c>
      <c r="AX69" s="3">
        <v>0</v>
      </c>
      <c r="AY69" s="3">
        <v>1</v>
      </c>
    </row>
    <row r="70" spans="1:51">
      <c r="A70" s="1" t="s">
        <v>739</v>
      </c>
      <c r="B70" s="1">
        <v>2019</v>
      </c>
      <c r="C70" s="20">
        <v>605500</v>
      </c>
      <c r="D70" s="17">
        <v>4400000</v>
      </c>
      <c r="E70" s="1">
        <v>3.1030000000000002</v>
      </c>
      <c r="F70" s="1">
        <v>416</v>
      </c>
      <c r="G70" s="1">
        <v>98</v>
      </c>
      <c r="H70" s="38">
        <v>0.21239606999999999</v>
      </c>
      <c r="I70" s="1">
        <v>239</v>
      </c>
      <c r="J70" s="1">
        <v>110</v>
      </c>
      <c r="K70" s="1">
        <v>236</v>
      </c>
      <c r="L70" s="1">
        <v>1559</v>
      </c>
      <c r="M70" s="1">
        <v>221</v>
      </c>
      <c r="N70" s="1">
        <v>593</v>
      </c>
      <c r="O70" s="1">
        <v>60</v>
      </c>
      <c r="P70" s="1">
        <v>18</v>
      </c>
      <c r="Q70" s="1">
        <v>5</v>
      </c>
      <c r="R70" s="29">
        <f t="shared" si="12"/>
        <v>8.5</v>
      </c>
      <c r="S70" s="2" t="s">
        <v>104</v>
      </c>
      <c r="W70" s="3">
        <v>70</v>
      </c>
      <c r="X70" s="36">
        <v>91</v>
      </c>
      <c r="Y70" s="4">
        <v>0.25311204999999998</v>
      </c>
      <c r="Z70" s="3">
        <v>54</v>
      </c>
      <c r="AA70" s="3">
        <v>22</v>
      </c>
      <c r="AB70" s="3">
        <v>49</v>
      </c>
      <c r="AC70" s="3">
        <v>297</v>
      </c>
      <c r="AD70" s="3">
        <v>52</v>
      </c>
      <c r="AE70" s="3">
        <v>114</v>
      </c>
      <c r="AF70" s="3">
        <v>15</v>
      </c>
      <c r="AG70" s="3">
        <v>4</v>
      </c>
      <c r="AH70" s="3">
        <v>5</v>
      </c>
      <c r="AI70" s="49">
        <f t="shared" si="11"/>
        <v>3.1669299999999998</v>
      </c>
      <c r="AJ70" s="54">
        <v>8.24</v>
      </c>
      <c r="AK70" s="15">
        <v>8.7082850000000001</v>
      </c>
      <c r="AL70" s="15">
        <v>3.08</v>
      </c>
      <c r="AM70" s="55">
        <v>3.25386</v>
      </c>
      <c r="AN70" s="1">
        <v>364</v>
      </c>
      <c r="AO70" s="3">
        <v>70</v>
      </c>
      <c r="AP70" s="1">
        <v>91</v>
      </c>
      <c r="AQ70" s="3">
        <v>54</v>
      </c>
      <c r="AR70" s="3">
        <v>22</v>
      </c>
      <c r="AS70" s="3">
        <v>49</v>
      </c>
      <c r="AT70" s="3">
        <v>297</v>
      </c>
      <c r="AU70" s="3">
        <v>52</v>
      </c>
      <c r="AV70" s="3">
        <v>114</v>
      </c>
      <c r="AW70" s="3">
        <v>15</v>
      </c>
      <c r="AX70" s="3">
        <v>4</v>
      </c>
      <c r="AY70" s="3">
        <v>5</v>
      </c>
    </row>
    <row r="71" spans="1:51">
      <c r="A71" s="1" t="s">
        <v>774</v>
      </c>
      <c r="B71" s="1">
        <v>2019</v>
      </c>
      <c r="C71" s="20">
        <v>575000</v>
      </c>
      <c r="D71" s="17">
        <v>1700000</v>
      </c>
      <c r="E71" s="1">
        <v>2.137</v>
      </c>
      <c r="F71" s="1">
        <v>314</v>
      </c>
      <c r="G71" s="1">
        <v>65</v>
      </c>
      <c r="H71" s="38">
        <v>0.26894342999999998</v>
      </c>
      <c r="I71" s="1">
        <v>124</v>
      </c>
      <c r="J71" s="1">
        <v>30</v>
      </c>
      <c r="K71" s="1">
        <v>135</v>
      </c>
      <c r="L71" s="1">
        <v>1028</v>
      </c>
      <c r="M71" s="1">
        <v>78</v>
      </c>
      <c r="N71" s="1">
        <v>202</v>
      </c>
      <c r="O71" s="1">
        <v>60</v>
      </c>
      <c r="P71" s="1">
        <v>2</v>
      </c>
      <c r="Q71" s="1">
        <v>6</v>
      </c>
      <c r="R71" s="29">
        <f t="shared" si="12"/>
        <v>4.0999999999999996</v>
      </c>
      <c r="T71" s="1" t="s">
        <v>775</v>
      </c>
      <c r="W71" s="3">
        <v>98</v>
      </c>
      <c r="X71" s="36">
        <v>18</v>
      </c>
      <c r="Y71" s="4">
        <v>0.23275862999999999</v>
      </c>
      <c r="Z71" s="3">
        <v>31</v>
      </c>
      <c r="AA71" s="3">
        <v>7</v>
      </c>
      <c r="AB71" s="3">
        <v>32</v>
      </c>
      <c r="AC71" s="3">
        <v>248</v>
      </c>
      <c r="AD71" s="3">
        <v>15</v>
      </c>
      <c r="AE71" s="3">
        <v>43</v>
      </c>
      <c r="AF71" s="3">
        <v>12</v>
      </c>
      <c r="AG71" s="3">
        <v>1</v>
      </c>
      <c r="AH71" s="3">
        <v>-2</v>
      </c>
      <c r="AI71" s="49">
        <f t="shared" si="11"/>
        <v>-0.57135249999999993</v>
      </c>
      <c r="AJ71" s="54">
        <v>4.3</v>
      </c>
      <c r="AK71" s="15">
        <v>3.850695</v>
      </c>
      <c r="AL71" s="15">
        <v>-0.61</v>
      </c>
      <c r="AM71" s="55">
        <v>-0.53270499999999998</v>
      </c>
      <c r="AN71" s="1">
        <v>499</v>
      </c>
      <c r="AO71" s="3">
        <v>98</v>
      </c>
      <c r="AP71" s="1">
        <v>18</v>
      </c>
      <c r="AQ71" s="3">
        <v>31</v>
      </c>
      <c r="AR71" s="3">
        <v>7</v>
      </c>
      <c r="AS71" s="3">
        <v>32</v>
      </c>
      <c r="AT71" s="3">
        <v>248</v>
      </c>
      <c r="AU71" s="3">
        <v>15</v>
      </c>
      <c r="AV71" s="3">
        <v>43</v>
      </c>
      <c r="AW71" s="3">
        <v>12</v>
      </c>
      <c r="AX71" s="3">
        <v>1</v>
      </c>
      <c r="AY71" s="3">
        <v>-2</v>
      </c>
    </row>
    <row r="72" spans="1:51">
      <c r="A72" s="1" t="s">
        <v>681</v>
      </c>
      <c r="B72" s="1">
        <v>2019</v>
      </c>
      <c r="C72" s="20">
        <v>597000</v>
      </c>
      <c r="D72" s="17">
        <v>4800000</v>
      </c>
      <c r="E72" s="1">
        <v>3.0529999999999999</v>
      </c>
      <c r="F72" s="1">
        <v>495</v>
      </c>
      <c r="G72" s="1">
        <v>11</v>
      </c>
      <c r="H72" s="38">
        <v>0.26510262000000001</v>
      </c>
      <c r="I72" s="1">
        <v>261</v>
      </c>
      <c r="J72" s="1">
        <v>78</v>
      </c>
      <c r="K72" s="1">
        <v>287</v>
      </c>
      <c r="L72" s="1">
        <v>1968</v>
      </c>
      <c r="M72" s="1">
        <v>238</v>
      </c>
      <c r="N72" s="1">
        <v>358</v>
      </c>
      <c r="O72" s="1">
        <v>102</v>
      </c>
      <c r="P72" s="1">
        <v>4</v>
      </c>
      <c r="Q72" s="1">
        <v>-36</v>
      </c>
      <c r="R72" s="29">
        <f t="shared" si="12"/>
        <v>3.4</v>
      </c>
      <c r="S72" s="2" t="s">
        <v>104</v>
      </c>
      <c r="U72" s="1" t="s">
        <v>682</v>
      </c>
      <c r="W72" s="3">
        <v>143</v>
      </c>
      <c r="X72" s="36">
        <v>0</v>
      </c>
      <c r="Y72" s="4">
        <v>0.27703986000000003</v>
      </c>
      <c r="Z72" s="3">
        <v>94</v>
      </c>
      <c r="AA72" s="3">
        <v>37</v>
      </c>
      <c r="AB72" s="3">
        <v>116</v>
      </c>
      <c r="AC72" s="3">
        <v>613</v>
      </c>
      <c r="AD72" s="3">
        <v>74</v>
      </c>
      <c r="AE72" s="3">
        <v>118</v>
      </c>
      <c r="AF72" s="3">
        <v>37</v>
      </c>
      <c r="AG72" s="3">
        <v>0</v>
      </c>
      <c r="AH72" s="3">
        <v>-8</v>
      </c>
      <c r="AI72" s="49">
        <f t="shared" si="11"/>
        <v>2.5360800000000001</v>
      </c>
      <c r="AJ72" s="54">
        <v>3.0200002000000001</v>
      </c>
      <c r="AK72" s="15">
        <v>3.7345519999999999</v>
      </c>
      <c r="AL72" s="15">
        <v>2.66</v>
      </c>
      <c r="AM72" s="55">
        <v>2.4121600000000001</v>
      </c>
      <c r="AN72" s="1">
        <v>322</v>
      </c>
      <c r="AO72" s="3">
        <v>143</v>
      </c>
      <c r="AP72" s="1">
        <v>0</v>
      </c>
      <c r="AQ72" s="3">
        <v>94</v>
      </c>
      <c r="AR72" s="3">
        <v>37</v>
      </c>
      <c r="AS72" s="3">
        <v>116</v>
      </c>
      <c r="AT72" s="3">
        <v>613</v>
      </c>
      <c r="AU72" s="3">
        <v>74</v>
      </c>
      <c r="AV72" s="3">
        <v>118</v>
      </c>
      <c r="AW72" s="3">
        <v>37</v>
      </c>
      <c r="AX72" s="3">
        <v>0</v>
      </c>
      <c r="AY72" s="3">
        <v>-8</v>
      </c>
    </row>
    <row r="73" spans="1:51">
      <c r="A73" s="1" t="s">
        <v>696</v>
      </c>
      <c r="B73" s="1">
        <v>2019</v>
      </c>
      <c r="C73" s="20">
        <v>579200</v>
      </c>
      <c r="D73" s="17">
        <v>900000</v>
      </c>
      <c r="E73" s="1">
        <v>3.0990000000000002</v>
      </c>
      <c r="F73" s="1">
        <v>215</v>
      </c>
      <c r="G73" s="1">
        <v>111</v>
      </c>
      <c r="H73" s="38">
        <v>0.1983471</v>
      </c>
      <c r="I73" s="1">
        <v>53</v>
      </c>
      <c r="J73" s="1">
        <v>10</v>
      </c>
      <c r="K73" s="1">
        <v>60</v>
      </c>
      <c r="L73" s="1">
        <v>657</v>
      </c>
      <c r="M73" s="1">
        <v>40</v>
      </c>
      <c r="N73" s="1">
        <v>179</v>
      </c>
      <c r="O73" s="1">
        <v>30</v>
      </c>
      <c r="P73" s="1">
        <v>4</v>
      </c>
      <c r="Q73" s="1">
        <v>21</v>
      </c>
      <c r="R73" s="29">
        <f t="shared" si="12"/>
        <v>0.8</v>
      </c>
      <c r="W73" s="3">
        <v>44</v>
      </c>
      <c r="X73" s="36">
        <v>52</v>
      </c>
      <c r="Y73" s="4">
        <v>0.15126050999999999</v>
      </c>
      <c r="Z73" s="3">
        <v>9</v>
      </c>
      <c r="AA73" s="3">
        <v>2</v>
      </c>
      <c r="AB73" s="3">
        <v>9</v>
      </c>
      <c r="AC73" s="3">
        <v>129</v>
      </c>
      <c r="AD73" s="3">
        <v>8</v>
      </c>
      <c r="AE73" s="3">
        <v>33</v>
      </c>
      <c r="AF73" s="3">
        <v>2</v>
      </c>
      <c r="AG73" s="3">
        <v>1</v>
      </c>
      <c r="AH73" s="3">
        <v>3</v>
      </c>
      <c r="AI73" s="49">
        <f t="shared" si="11"/>
        <v>-0.42861899999999997</v>
      </c>
      <c r="AJ73" s="54">
        <v>0.44000002999999999</v>
      </c>
      <c r="AK73" s="15">
        <v>1.2296549999999999</v>
      </c>
      <c r="AL73" s="15">
        <v>-0.52</v>
      </c>
      <c r="AM73" s="55">
        <v>-0.33723799999999998</v>
      </c>
      <c r="AN73" s="1">
        <v>395</v>
      </c>
      <c r="AO73" s="3">
        <v>44</v>
      </c>
      <c r="AP73" s="1">
        <v>52</v>
      </c>
      <c r="AQ73" s="3">
        <v>9</v>
      </c>
      <c r="AR73" s="3">
        <v>2</v>
      </c>
      <c r="AS73" s="3">
        <v>9</v>
      </c>
      <c r="AT73" s="3">
        <v>129</v>
      </c>
      <c r="AU73" s="3">
        <v>8</v>
      </c>
      <c r="AV73" s="3">
        <v>33</v>
      </c>
      <c r="AW73" s="3">
        <v>2</v>
      </c>
      <c r="AX73" s="3">
        <v>1</v>
      </c>
      <c r="AY73" s="3">
        <v>3</v>
      </c>
    </row>
    <row r="74" spans="1:51">
      <c r="A74" s="1" t="s">
        <v>706</v>
      </c>
      <c r="B74" s="1">
        <v>2019</v>
      </c>
      <c r="C74" s="20">
        <v>578400</v>
      </c>
      <c r="D74" s="17">
        <v>2350000</v>
      </c>
      <c r="E74" s="1">
        <v>3.125</v>
      </c>
      <c r="F74" s="1">
        <v>428</v>
      </c>
      <c r="G74" s="1">
        <v>111</v>
      </c>
      <c r="H74" s="38">
        <v>0.25923343999999998</v>
      </c>
      <c r="I74" s="1">
        <v>196</v>
      </c>
      <c r="J74" s="1">
        <v>13</v>
      </c>
      <c r="K74" s="1">
        <v>111</v>
      </c>
      <c r="L74" s="1">
        <v>1607</v>
      </c>
      <c r="M74" s="1">
        <v>132</v>
      </c>
      <c r="N74" s="1">
        <v>349</v>
      </c>
      <c r="O74" s="1">
        <v>61</v>
      </c>
      <c r="P74" s="1">
        <v>118</v>
      </c>
      <c r="Q74" s="1">
        <v>1</v>
      </c>
      <c r="R74" s="29">
        <f t="shared" si="12"/>
        <v>5.4</v>
      </c>
      <c r="S74" s="2" t="s">
        <v>707</v>
      </c>
      <c r="W74" s="3">
        <v>134</v>
      </c>
      <c r="X74" s="36">
        <v>0</v>
      </c>
      <c r="Y74" s="4">
        <v>0.22745098</v>
      </c>
      <c r="Z74" s="3">
        <v>70</v>
      </c>
      <c r="AA74" s="3">
        <v>6</v>
      </c>
      <c r="AB74" s="3">
        <v>37</v>
      </c>
      <c r="AC74" s="3">
        <v>566</v>
      </c>
      <c r="AD74" s="3">
        <v>42</v>
      </c>
      <c r="AE74" s="3">
        <v>141</v>
      </c>
      <c r="AF74" s="3">
        <v>19</v>
      </c>
      <c r="AG74" s="3">
        <v>46</v>
      </c>
      <c r="AH74" s="3">
        <v>-13</v>
      </c>
      <c r="AI74" s="49">
        <f t="shared" si="11"/>
        <v>-6.3374250000000007E-2</v>
      </c>
      <c r="AJ74" s="54">
        <v>5.96</v>
      </c>
      <c r="AK74" s="15">
        <v>4.9399550000000003</v>
      </c>
      <c r="AL74" s="15">
        <v>-0.14000000000000001</v>
      </c>
      <c r="AM74" s="55">
        <v>1.3251499999999999E-2</v>
      </c>
      <c r="AN74" s="1">
        <v>289</v>
      </c>
      <c r="AO74" s="3">
        <v>134</v>
      </c>
      <c r="AP74" s="1">
        <v>0</v>
      </c>
      <c r="AQ74" s="3">
        <v>70</v>
      </c>
      <c r="AR74" s="3">
        <v>6</v>
      </c>
      <c r="AS74" s="3">
        <v>37</v>
      </c>
      <c r="AT74" s="3">
        <v>566</v>
      </c>
      <c r="AU74" s="3">
        <v>42</v>
      </c>
      <c r="AV74" s="3">
        <v>141</v>
      </c>
      <c r="AW74" s="3">
        <v>19</v>
      </c>
      <c r="AX74" s="3">
        <v>46</v>
      </c>
      <c r="AY74" s="3">
        <v>-13</v>
      </c>
    </row>
    <row r="75" spans="1:51">
      <c r="A75" s="1" t="s">
        <v>764</v>
      </c>
      <c r="B75" s="1">
        <v>2019</v>
      </c>
      <c r="C75" s="20">
        <v>577100</v>
      </c>
      <c r="D75" s="17">
        <v>2475000</v>
      </c>
      <c r="E75" s="1">
        <v>3.012</v>
      </c>
      <c r="F75" s="1">
        <v>428</v>
      </c>
      <c r="G75" s="1">
        <v>43</v>
      </c>
      <c r="H75" s="38">
        <v>0.24803431000000001</v>
      </c>
      <c r="I75" s="1">
        <v>166</v>
      </c>
      <c r="J75" s="1">
        <v>33</v>
      </c>
      <c r="K75" s="1">
        <v>130</v>
      </c>
      <c r="L75" s="1">
        <v>1526</v>
      </c>
      <c r="M75" s="1">
        <v>105</v>
      </c>
      <c r="N75" s="1">
        <v>289</v>
      </c>
      <c r="O75" s="1">
        <v>67</v>
      </c>
      <c r="P75" s="1">
        <v>50</v>
      </c>
      <c r="Q75" s="1">
        <v>26</v>
      </c>
      <c r="R75" s="29">
        <f t="shared" si="12"/>
        <v>5.4</v>
      </c>
      <c r="S75" s="2" t="s">
        <v>765</v>
      </c>
      <c r="T75" s="1" t="s">
        <v>707</v>
      </c>
      <c r="U75" s="1" t="s">
        <v>766</v>
      </c>
      <c r="W75" s="3">
        <v>151</v>
      </c>
      <c r="X75" s="36">
        <v>0</v>
      </c>
      <c r="Y75" s="4">
        <v>0.23366834</v>
      </c>
      <c r="Z75" s="3">
        <v>59</v>
      </c>
      <c r="AA75" s="3">
        <v>12</v>
      </c>
      <c r="AB75" s="3">
        <v>37</v>
      </c>
      <c r="AC75" s="3">
        <v>441</v>
      </c>
      <c r="AD75" s="3">
        <v>38</v>
      </c>
      <c r="AE75" s="3">
        <v>88</v>
      </c>
      <c r="AF75" s="3">
        <v>19</v>
      </c>
      <c r="AG75" s="3">
        <v>20</v>
      </c>
      <c r="AH75" s="3">
        <v>6</v>
      </c>
      <c r="AI75" s="49">
        <f t="shared" si="11"/>
        <v>1.7116449999999999</v>
      </c>
      <c r="AJ75" s="54">
        <v>6.35</v>
      </c>
      <c r="AK75" s="15">
        <v>4.3574849999999996</v>
      </c>
      <c r="AL75" s="15">
        <v>1.81</v>
      </c>
      <c r="AM75" s="55">
        <v>1.6132899999999999</v>
      </c>
      <c r="AN75" s="1">
        <v>199</v>
      </c>
      <c r="AO75" s="3">
        <v>151</v>
      </c>
      <c r="AP75" s="1">
        <v>0</v>
      </c>
      <c r="AQ75" s="3">
        <v>59</v>
      </c>
      <c r="AR75" s="3">
        <v>12</v>
      </c>
      <c r="AS75" s="3">
        <v>37</v>
      </c>
      <c r="AT75" s="3">
        <v>441</v>
      </c>
      <c r="AU75" s="3">
        <v>38</v>
      </c>
      <c r="AV75" s="3">
        <v>88</v>
      </c>
      <c r="AW75" s="3">
        <v>19</v>
      </c>
      <c r="AX75" s="3">
        <v>20</v>
      </c>
      <c r="AY75" s="3">
        <v>6</v>
      </c>
    </row>
    <row r="76" spans="1:51">
      <c r="A76" s="1" t="s">
        <v>478</v>
      </c>
      <c r="B76" s="1">
        <v>2019</v>
      </c>
      <c r="C76" s="20">
        <v>590100</v>
      </c>
      <c r="D76" s="17">
        <v>800000</v>
      </c>
      <c r="E76" s="1">
        <v>3.0489999999999999</v>
      </c>
      <c r="F76" s="1">
        <v>183</v>
      </c>
      <c r="G76" s="1">
        <v>103</v>
      </c>
      <c r="H76" s="38">
        <v>0.20370369999999999</v>
      </c>
      <c r="I76" s="1">
        <v>47</v>
      </c>
      <c r="J76" s="1">
        <v>12</v>
      </c>
      <c r="K76" s="1">
        <v>43</v>
      </c>
      <c r="L76" s="1">
        <v>486</v>
      </c>
      <c r="M76" s="1">
        <v>42</v>
      </c>
      <c r="N76" s="1">
        <v>145</v>
      </c>
      <c r="O76" s="1">
        <v>17</v>
      </c>
      <c r="P76" s="1">
        <v>0</v>
      </c>
      <c r="Q76" s="1">
        <v>14</v>
      </c>
      <c r="R76" s="29">
        <f t="shared" si="12"/>
        <v>1.2</v>
      </c>
      <c r="T76" s="1" t="s">
        <v>168</v>
      </c>
      <c r="W76" s="3">
        <v>51</v>
      </c>
      <c r="X76" s="36">
        <v>26</v>
      </c>
      <c r="Y76" s="4">
        <v>0.13636364000000001</v>
      </c>
      <c r="Z76" s="3">
        <v>7</v>
      </c>
      <c r="AA76" s="3">
        <v>1</v>
      </c>
      <c r="AB76" s="3">
        <v>5</v>
      </c>
      <c r="AC76" s="3">
        <v>147</v>
      </c>
      <c r="AD76" s="3">
        <v>12</v>
      </c>
      <c r="AE76" s="3">
        <v>49</v>
      </c>
      <c r="AF76" s="3">
        <v>1</v>
      </c>
      <c r="AG76" s="3">
        <v>0</v>
      </c>
      <c r="AH76" s="3">
        <v>3</v>
      </c>
      <c r="AI76" s="49">
        <f t="shared" si="11"/>
        <v>-0.92015835000000001</v>
      </c>
      <c r="AJ76" s="54">
        <v>-0.18999995</v>
      </c>
      <c r="AK76" s="15">
        <v>2.6560638000000001</v>
      </c>
      <c r="AL76" s="15">
        <v>-1.52</v>
      </c>
      <c r="AM76" s="55">
        <v>-0.32031670000000001</v>
      </c>
      <c r="AN76" s="1">
        <v>475</v>
      </c>
      <c r="AO76" s="3">
        <v>51</v>
      </c>
      <c r="AP76" s="1">
        <v>26</v>
      </c>
      <c r="AQ76" s="3">
        <v>7</v>
      </c>
      <c r="AR76" s="3">
        <v>1</v>
      </c>
      <c r="AS76" s="3">
        <v>5</v>
      </c>
      <c r="AT76" s="3">
        <v>147</v>
      </c>
      <c r="AU76" s="3">
        <v>12</v>
      </c>
      <c r="AV76" s="3">
        <v>49</v>
      </c>
      <c r="AW76" s="3">
        <v>1</v>
      </c>
      <c r="AX76" s="3">
        <v>0</v>
      </c>
      <c r="AY76" s="3">
        <v>3</v>
      </c>
    </row>
    <row r="77" spans="1:51">
      <c r="A77" s="1" t="s">
        <v>750</v>
      </c>
      <c r="B77" s="1">
        <v>2019</v>
      </c>
      <c r="C77" s="20">
        <v>590100</v>
      </c>
      <c r="D77" s="17">
        <v>3010000</v>
      </c>
      <c r="E77" s="1">
        <v>3.048</v>
      </c>
      <c r="F77" s="1">
        <v>350</v>
      </c>
      <c r="G77" s="1">
        <v>181</v>
      </c>
      <c r="H77" s="38">
        <v>0.26742426000000002</v>
      </c>
      <c r="I77" s="1">
        <v>203</v>
      </c>
      <c r="J77" s="1">
        <v>62</v>
      </c>
      <c r="K77" s="1">
        <v>189</v>
      </c>
      <c r="L77" s="1">
        <v>1499</v>
      </c>
      <c r="M77" s="1">
        <v>143</v>
      </c>
      <c r="N77" s="1">
        <v>349</v>
      </c>
      <c r="O77" s="1">
        <v>78</v>
      </c>
      <c r="P77" s="1">
        <v>17</v>
      </c>
      <c r="Q77" s="1">
        <v>13</v>
      </c>
      <c r="R77" s="29">
        <f t="shared" si="12"/>
        <v>9.4</v>
      </c>
      <c r="T77" s="1" t="s">
        <v>751</v>
      </c>
      <c r="U77" s="1" t="s">
        <v>212</v>
      </c>
      <c r="W77" s="3">
        <v>63</v>
      </c>
      <c r="X77" s="36">
        <v>115</v>
      </c>
      <c r="Y77" s="4">
        <v>0.21951219999999999</v>
      </c>
      <c r="Z77" s="3">
        <v>46</v>
      </c>
      <c r="AA77" s="3">
        <v>15</v>
      </c>
      <c r="AB77" s="3">
        <v>32</v>
      </c>
      <c r="AC77" s="3">
        <v>283</v>
      </c>
      <c r="AD77" s="3">
        <v>30</v>
      </c>
      <c r="AE77" s="3">
        <v>81</v>
      </c>
      <c r="AF77" s="3">
        <v>13</v>
      </c>
      <c r="AG77" s="3">
        <v>4</v>
      </c>
      <c r="AH77" s="3">
        <v>1</v>
      </c>
      <c r="AI77" s="49">
        <f t="shared" si="11"/>
        <v>1.2200150000000001</v>
      </c>
      <c r="AJ77" s="54">
        <v>10.49</v>
      </c>
      <c r="AK77" s="15">
        <v>8.3236910000000002</v>
      </c>
      <c r="AL77" s="15">
        <v>1.34</v>
      </c>
      <c r="AM77" s="55">
        <v>1.1000300000000001</v>
      </c>
      <c r="AN77" s="1">
        <v>230</v>
      </c>
      <c r="AO77" s="3">
        <v>63</v>
      </c>
      <c r="AP77" s="1">
        <v>115</v>
      </c>
      <c r="AQ77" s="3">
        <v>46</v>
      </c>
      <c r="AR77" s="3">
        <v>15</v>
      </c>
      <c r="AS77" s="3">
        <v>32</v>
      </c>
      <c r="AT77" s="3">
        <v>283</v>
      </c>
      <c r="AU77" s="3">
        <v>30</v>
      </c>
      <c r="AV77" s="3">
        <v>81</v>
      </c>
      <c r="AW77" s="3">
        <v>13</v>
      </c>
      <c r="AX77" s="3">
        <v>4</v>
      </c>
      <c r="AY77" s="3">
        <v>1</v>
      </c>
    </row>
    <row r="78" spans="1:51">
      <c r="A78" s="1" t="s">
        <v>695</v>
      </c>
      <c r="B78" s="1">
        <v>2019</v>
      </c>
      <c r="C78" s="20">
        <v>581200</v>
      </c>
      <c r="D78" s="17">
        <v>2725000</v>
      </c>
      <c r="E78" s="1">
        <v>3.089</v>
      </c>
      <c r="F78" s="1">
        <v>353</v>
      </c>
      <c r="G78" s="1">
        <v>0</v>
      </c>
      <c r="H78" s="38">
        <v>0.27589455000000002</v>
      </c>
      <c r="I78" s="1">
        <v>129</v>
      </c>
      <c r="J78" s="1">
        <v>34</v>
      </c>
      <c r="K78" s="1">
        <v>109</v>
      </c>
      <c r="L78" s="1">
        <v>1216</v>
      </c>
      <c r="M78" s="1">
        <v>137</v>
      </c>
      <c r="N78" s="1">
        <v>216</v>
      </c>
      <c r="O78" s="1">
        <v>40</v>
      </c>
      <c r="P78" s="1">
        <v>0</v>
      </c>
      <c r="Q78" s="1">
        <v>-41</v>
      </c>
      <c r="R78" s="29">
        <f t="shared" si="12"/>
        <v>4.9000000000000004</v>
      </c>
      <c r="W78" s="3">
        <v>132</v>
      </c>
      <c r="X78" s="36">
        <v>0</v>
      </c>
      <c r="Y78" s="4">
        <v>0.27803737000000001</v>
      </c>
      <c r="Z78" s="3">
        <v>63</v>
      </c>
      <c r="AA78" s="3">
        <v>22</v>
      </c>
      <c r="AB78" s="3">
        <v>55</v>
      </c>
      <c r="AC78" s="3">
        <v>482</v>
      </c>
      <c r="AD78" s="3">
        <v>47</v>
      </c>
      <c r="AE78" s="3">
        <v>92</v>
      </c>
      <c r="AF78" s="3">
        <v>12</v>
      </c>
      <c r="AG78" s="3">
        <v>0</v>
      </c>
      <c r="AH78" s="3">
        <v>-18</v>
      </c>
      <c r="AI78" s="49">
        <f t="shared" si="11"/>
        <v>2.0442099999999996</v>
      </c>
      <c r="AJ78" s="54">
        <v>5.4</v>
      </c>
      <c r="AK78" s="15">
        <v>4.3883989999999997</v>
      </c>
      <c r="AL78" s="15">
        <v>2.2799999999999998</v>
      </c>
      <c r="AM78" s="55">
        <v>1.8084199999999999</v>
      </c>
      <c r="AN78" s="1">
        <v>471</v>
      </c>
      <c r="AO78" s="3">
        <v>132</v>
      </c>
      <c r="AP78" s="1">
        <v>0</v>
      </c>
      <c r="AQ78" s="3">
        <v>63</v>
      </c>
      <c r="AR78" s="3">
        <v>22</v>
      </c>
      <c r="AS78" s="3">
        <v>55</v>
      </c>
      <c r="AT78" s="3">
        <v>482</v>
      </c>
      <c r="AU78" s="3">
        <v>47</v>
      </c>
      <c r="AV78" s="3">
        <v>92</v>
      </c>
      <c r="AW78" s="3">
        <v>12</v>
      </c>
      <c r="AX78" s="3">
        <v>0</v>
      </c>
      <c r="AY78" s="3">
        <v>-18</v>
      </c>
    </row>
    <row r="79" spans="1:51">
      <c r="A79" s="1" t="s">
        <v>687</v>
      </c>
      <c r="B79" s="1">
        <v>2019</v>
      </c>
      <c r="C79" s="20">
        <v>565700</v>
      </c>
      <c r="D79" s="17">
        <v>2200000</v>
      </c>
      <c r="E79" s="1">
        <v>3.0470000000000002</v>
      </c>
      <c r="F79" s="1">
        <v>479</v>
      </c>
      <c r="G79" s="1">
        <v>0</v>
      </c>
      <c r="H79" s="38">
        <v>0.24273724999999999</v>
      </c>
      <c r="I79" s="1">
        <v>160</v>
      </c>
      <c r="J79" s="1">
        <v>37</v>
      </c>
      <c r="K79" s="1">
        <v>159</v>
      </c>
      <c r="L79" s="1">
        <v>1676</v>
      </c>
      <c r="M79" s="1">
        <v>109</v>
      </c>
      <c r="N79" s="1">
        <v>343</v>
      </c>
      <c r="O79" s="1">
        <v>59</v>
      </c>
      <c r="P79" s="1">
        <v>37</v>
      </c>
      <c r="Q79" s="1">
        <v>16</v>
      </c>
      <c r="R79" s="29">
        <f t="shared" si="12"/>
        <v>1.5</v>
      </c>
      <c r="T79" s="1" t="s">
        <v>271</v>
      </c>
      <c r="U79" s="1" t="s">
        <v>688</v>
      </c>
      <c r="W79" s="3">
        <v>152</v>
      </c>
      <c r="X79" s="36">
        <v>0</v>
      </c>
      <c r="Y79" s="4">
        <v>0.22267206</v>
      </c>
      <c r="Z79" s="3">
        <v>51</v>
      </c>
      <c r="AA79" s="3">
        <v>15</v>
      </c>
      <c r="AB79" s="3">
        <v>59</v>
      </c>
      <c r="AC79" s="3">
        <v>546</v>
      </c>
      <c r="AD79" s="3">
        <v>43</v>
      </c>
      <c r="AE79" s="3">
        <v>109</v>
      </c>
      <c r="AF79" s="3">
        <v>16</v>
      </c>
      <c r="AG79" s="3">
        <v>8</v>
      </c>
      <c r="AH79" s="3">
        <v>2</v>
      </c>
      <c r="AI79" s="49">
        <f t="shared" si="11"/>
        <v>-0.34077400000000002</v>
      </c>
      <c r="AJ79" s="54">
        <v>2.59</v>
      </c>
      <c r="AK79" s="15">
        <v>0.31862697000000001</v>
      </c>
      <c r="AL79" s="15">
        <v>-0.32</v>
      </c>
      <c r="AM79" s="55">
        <v>-0.36154799999999998</v>
      </c>
      <c r="AN79" s="1">
        <v>311</v>
      </c>
      <c r="AO79" s="3">
        <v>152</v>
      </c>
      <c r="AP79" s="1">
        <v>0</v>
      </c>
      <c r="AQ79" s="3">
        <v>51</v>
      </c>
      <c r="AR79" s="3">
        <v>15</v>
      </c>
      <c r="AS79" s="3">
        <v>59</v>
      </c>
      <c r="AT79" s="3">
        <v>546</v>
      </c>
      <c r="AU79" s="3">
        <v>43</v>
      </c>
      <c r="AV79" s="3">
        <v>109</v>
      </c>
      <c r="AW79" s="3">
        <v>16</v>
      </c>
      <c r="AX79" s="3">
        <v>8</v>
      </c>
      <c r="AY79" s="3">
        <v>2</v>
      </c>
    </row>
    <row r="80" spans="1:51">
      <c r="A80" s="1" t="s">
        <v>789</v>
      </c>
      <c r="B80" s="1">
        <v>2019</v>
      </c>
      <c r="C80" s="20">
        <v>579800</v>
      </c>
      <c r="D80" s="17">
        <v>1000000</v>
      </c>
      <c r="E80" s="1">
        <v>3.08</v>
      </c>
      <c r="F80" s="1">
        <v>401</v>
      </c>
      <c r="G80" s="1">
        <v>150</v>
      </c>
      <c r="H80" s="38">
        <v>0.26144659999999997</v>
      </c>
      <c r="I80" s="1">
        <v>177</v>
      </c>
      <c r="J80" s="1">
        <v>69</v>
      </c>
      <c r="K80" s="1">
        <v>214</v>
      </c>
      <c r="L80" s="1">
        <v>1599</v>
      </c>
      <c r="M80" s="1">
        <v>75</v>
      </c>
      <c r="N80" s="1">
        <v>355</v>
      </c>
      <c r="O80" s="1">
        <v>80</v>
      </c>
      <c r="P80" s="1">
        <v>0</v>
      </c>
      <c r="Q80" s="1">
        <v>-22</v>
      </c>
      <c r="R80" s="29">
        <f t="shared" si="12"/>
        <v>1.4</v>
      </c>
      <c r="W80" s="3">
        <v>47</v>
      </c>
      <c r="X80" s="36">
        <v>132</v>
      </c>
      <c r="Y80" s="4">
        <v>0.23668639999999999</v>
      </c>
      <c r="Z80" s="3">
        <v>24</v>
      </c>
      <c r="AA80" s="3">
        <v>7</v>
      </c>
      <c r="AB80" s="3">
        <v>26</v>
      </c>
      <c r="AC80" s="3">
        <v>187</v>
      </c>
      <c r="AD80" s="3">
        <v>13</v>
      </c>
      <c r="AE80" s="3">
        <v>40</v>
      </c>
      <c r="AF80" s="3">
        <v>16</v>
      </c>
      <c r="AG80" s="3">
        <v>0</v>
      </c>
      <c r="AH80" s="3">
        <v>-5</v>
      </c>
      <c r="AI80" s="49">
        <f t="shared" si="11"/>
        <v>-5.7598999999999997E-2</v>
      </c>
      <c r="AJ80" s="54">
        <v>2.0500001999999999</v>
      </c>
      <c r="AK80" s="15">
        <v>0.78598900000000005</v>
      </c>
      <c r="AL80" s="15">
        <v>0.04</v>
      </c>
      <c r="AM80" s="55">
        <v>-0.155198</v>
      </c>
      <c r="AN80" s="1">
        <v>181</v>
      </c>
      <c r="AO80" s="3">
        <v>47</v>
      </c>
      <c r="AP80" s="1">
        <v>132</v>
      </c>
      <c r="AQ80" s="3">
        <v>24</v>
      </c>
      <c r="AR80" s="3">
        <v>7</v>
      </c>
      <c r="AS80" s="3">
        <v>26</v>
      </c>
      <c r="AT80" s="3">
        <v>187</v>
      </c>
      <c r="AU80" s="3">
        <v>13</v>
      </c>
      <c r="AV80" s="3">
        <v>40</v>
      </c>
      <c r="AW80" s="3">
        <v>16</v>
      </c>
      <c r="AX80" s="3">
        <v>0</v>
      </c>
      <c r="AY80" s="3">
        <v>-5</v>
      </c>
    </row>
    <row r="81" spans="1:51">
      <c r="A81" s="1" t="s">
        <v>779</v>
      </c>
      <c r="B81" s="1">
        <v>2019</v>
      </c>
      <c r="C81" s="20">
        <v>575500</v>
      </c>
      <c r="D81" s="17">
        <v>4750000</v>
      </c>
      <c r="E81" s="1">
        <v>3.0150000000000001</v>
      </c>
      <c r="F81" s="1">
        <v>462</v>
      </c>
      <c r="G81" s="1">
        <v>0</v>
      </c>
      <c r="H81" s="38">
        <v>0.27570359999999999</v>
      </c>
      <c r="I81" s="1">
        <v>243</v>
      </c>
      <c r="J81" s="1">
        <v>86</v>
      </c>
      <c r="K81" s="1">
        <v>238</v>
      </c>
      <c r="L81" s="1">
        <v>1916</v>
      </c>
      <c r="M81" s="1">
        <v>140</v>
      </c>
      <c r="N81" s="1">
        <v>439</v>
      </c>
      <c r="O81" s="1">
        <v>88</v>
      </c>
      <c r="P81" s="1">
        <v>2</v>
      </c>
      <c r="Q81" s="1">
        <v>-20</v>
      </c>
      <c r="R81" s="29">
        <f t="shared" si="12"/>
        <v>6</v>
      </c>
      <c r="U81" s="1" t="s">
        <v>45</v>
      </c>
      <c r="W81" s="3">
        <v>154</v>
      </c>
      <c r="X81" s="36">
        <v>0</v>
      </c>
      <c r="Y81" s="4">
        <v>0.29069766000000002</v>
      </c>
      <c r="Z81" s="3">
        <v>106</v>
      </c>
      <c r="AA81" s="3">
        <v>35</v>
      </c>
      <c r="AB81" s="3">
        <v>97</v>
      </c>
      <c r="AC81" s="3">
        <v>679</v>
      </c>
      <c r="AD81" s="3">
        <v>63</v>
      </c>
      <c r="AE81" s="3">
        <v>143</v>
      </c>
      <c r="AF81" s="3">
        <v>38</v>
      </c>
      <c r="AG81" s="3">
        <v>1</v>
      </c>
      <c r="AH81" s="3">
        <v>-8</v>
      </c>
      <c r="AI81" s="49">
        <f t="shared" si="11"/>
        <v>3.5944000000000003</v>
      </c>
      <c r="AJ81" s="54">
        <v>6.55</v>
      </c>
      <c r="AK81" s="15">
        <v>5.4880909999999998</v>
      </c>
      <c r="AL81" s="15">
        <v>3.49</v>
      </c>
      <c r="AM81" s="55">
        <v>3.6987999999999999</v>
      </c>
      <c r="AN81" s="1">
        <v>461</v>
      </c>
      <c r="AO81" s="3">
        <v>154</v>
      </c>
      <c r="AP81" s="1">
        <v>0</v>
      </c>
      <c r="AQ81" s="3">
        <v>106</v>
      </c>
      <c r="AR81" s="3">
        <v>35</v>
      </c>
      <c r="AS81" s="3">
        <v>97</v>
      </c>
      <c r="AT81" s="3">
        <v>679</v>
      </c>
      <c r="AU81" s="3">
        <v>63</v>
      </c>
      <c r="AV81" s="3">
        <v>143</v>
      </c>
      <c r="AW81" s="3">
        <v>38</v>
      </c>
      <c r="AX81" s="3">
        <v>1</v>
      </c>
      <c r="AY81" s="3">
        <v>-8</v>
      </c>
    </row>
    <row r="82" spans="1:51">
      <c r="A82" s="1" t="s">
        <v>697</v>
      </c>
      <c r="B82" s="1">
        <v>2019</v>
      </c>
      <c r="C82" s="20">
        <v>574800</v>
      </c>
      <c r="D82" s="17">
        <v>1450000</v>
      </c>
      <c r="E82" s="1">
        <v>3.0329999999999999</v>
      </c>
      <c r="F82" s="1">
        <v>285</v>
      </c>
      <c r="G82" s="1">
        <v>155</v>
      </c>
      <c r="H82" s="38">
        <v>0.28287839999999997</v>
      </c>
      <c r="I82" s="1">
        <v>112</v>
      </c>
      <c r="J82" s="1">
        <v>27</v>
      </c>
      <c r="K82" s="1">
        <v>101</v>
      </c>
      <c r="L82" s="1">
        <v>882</v>
      </c>
      <c r="M82" s="1">
        <v>58</v>
      </c>
      <c r="N82" s="1">
        <v>229</v>
      </c>
      <c r="O82" s="1">
        <v>46</v>
      </c>
      <c r="P82" s="1">
        <v>11</v>
      </c>
      <c r="Q82" s="1">
        <v>3</v>
      </c>
      <c r="R82" s="29">
        <f t="shared" si="12"/>
        <v>3.7</v>
      </c>
      <c r="S82" s="2" t="s">
        <v>168</v>
      </c>
      <c r="V82" s="1" t="s">
        <v>45</v>
      </c>
      <c r="W82" s="3">
        <v>89</v>
      </c>
      <c r="X82" s="36">
        <v>54</v>
      </c>
      <c r="Y82" s="4">
        <v>0.28832117000000002</v>
      </c>
      <c r="Z82" s="3">
        <v>34</v>
      </c>
      <c r="AA82" s="3">
        <v>10</v>
      </c>
      <c r="AB82" s="3">
        <v>34</v>
      </c>
      <c r="AC82" s="3">
        <v>294</v>
      </c>
      <c r="AD82" s="3">
        <v>14</v>
      </c>
      <c r="AE82" s="3">
        <v>66</v>
      </c>
      <c r="AF82" s="3">
        <v>19</v>
      </c>
      <c r="AG82" s="3">
        <v>4</v>
      </c>
      <c r="AH82" s="3">
        <v>9</v>
      </c>
      <c r="AI82" s="49">
        <f t="shared" si="11"/>
        <v>1.5496650000000001</v>
      </c>
      <c r="AJ82" s="54">
        <v>3.6599998</v>
      </c>
      <c r="AK82" s="15">
        <v>3.7103958000000001</v>
      </c>
      <c r="AL82" s="15">
        <v>1.53</v>
      </c>
      <c r="AM82" s="55">
        <v>1.5693299999999999</v>
      </c>
      <c r="AN82" s="1">
        <v>287</v>
      </c>
      <c r="AO82" s="3">
        <v>89</v>
      </c>
      <c r="AP82" s="1">
        <v>54</v>
      </c>
      <c r="AQ82" s="3">
        <v>34</v>
      </c>
      <c r="AR82" s="3">
        <v>10</v>
      </c>
      <c r="AS82" s="3">
        <v>34</v>
      </c>
      <c r="AT82" s="3">
        <v>294</v>
      </c>
      <c r="AU82" s="3">
        <v>14</v>
      </c>
      <c r="AV82" s="3">
        <v>66</v>
      </c>
      <c r="AW82" s="3">
        <v>19</v>
      </c>
      <c r="AX82" s="3">
        <v>4</v>
      </c>
      <c r="AY82" s="3">
        <v>9</v>
      </c>
    </row>
    <row r="83" spans="1:51">
      <c r="A83" s="1" t="s">
        <v>579</v>
      </c>
      <c r="B83" s="1">
        <v>2019</v>
      </c>
      <c r="C83" s="20">
        <v>684000</v>
      </c>
      <c r="D83" s="17">
        <v>4500000</v>
      </c>
      <c r="E83" s="1">
        <v>3.1080000000000001</v>
      </c>
      <c r="F83" s="1">
        <v>436</v>
      </c>
      <c r="G83" s="1">
        <v>71</v>
      </c>
      <c r="H83" s="38">
        <v>0.26725905999999999</v>
      </c>
      <c r="I83" s="1">
        <v>190</v>
      </c>
      <c r="J83" s="1">
        <v>67</v>
      </c>
      <c r="K83" s="1">
        <v>227</v>
      </c>
      <c r="L83" s="1">
        <v>1664</v>
      </c>
      <c r="M83" s="1">
        <v>162</v>
      </c>
      <c r="N83" s="1">
        <v>388</v>
      </c>
      <c r="O83" s="1">
        <v>80</v>
      </c>
      <c r="P83" s="1">
        <v>12</v>
      </c>
      <c r="Q83" s="1">
        <v>0</v>
      </c>
      <c r="R83" s="29">
        <f t="shared" si="12"/>
        <v>10.1</v>
      </c>
      <c r="S83" s="2" t="s">
        <v>557</v>
      </c>
      <c r="T83" s="1" t="s">
        <v>580</v>
      </c>
      <c r="W83" s="3">
        <v>105</v>
      </c>
      <c r="X83" s="36">
        <v>40</v>
      </c>
      <c r="Y83" s="4">
        <v>0.27222222000000001</v>
      </c>
      <c r="Z83" s="3">
        <v>57</v>
      </c>
      <c r="AA83" s="3">
        <v>24</v>
      </c>
      <c r="AB83" s="3">
        <v>64</v>
      </c>
      <c r="AC83" s="3">
        <v>409</v>
      </c>
      <c r="AD83" s="3">
        <v>38</v>
      </c>
      <c r="AE83" s="3">
        <v>102</v>
      </c>
      <c r="AF83" s="3">
        <v>18</v>
      </c>
      <c r="AG83" s="3">
        <v>1</v>
      </c>
      <c r="AH83" s="3">
        <v>-2</v>
      </c>
      <c r="AI83" s="49">
        <f t="shared" si="11"/>
        <v>2.914005</v>
      </c>
      <c r="AJ83" s="54">
        <v>11.8</v>
      </c>
      <c r="AK83" s="15">
        <v>8.3486100000000008</v>
      </c>
      <c r="AL83" s="15">
        <v>3.09</v>
      </c>
      <c r="AM83" s="55">
        <v>2.7380100000000001</v>
      </c>
      <c r="AN83" s="1">
        <v>307</v>
      </c>
      <c r="AO83" s="3">
        <v>105</v>
      </c>
      <c r="AP83" s="1">
        <v>40</v>
      </c>
      <c r="AQ83" s="3">
        <v>57</v>
      </c>
      <c r="AR83" s="3">
        <v>24</v>
      </c>
      <c r="AS83" s="3">
        <v>64</v>
      </c>
      <c r="AT83" s="3">
        <v>409</v>
      </c>
      <c r="AU83" s="3">
        <v>38</v>
      </c>
      <c r="AV83" s="3">
        <v>102</v>
      </c>
      <c r="AW83" s="3">
        <v>18</v>
      </c>
      <c r="AX83" s="3">
        <v>1</v>
      </c>
      <c r="AY83" s="3">
        <v>-2</v>
      </c>
    </row>
    <row r="84" spans="1:51">
      <c r="A84" s="1" t="s">
        <v>752</v>
      </c>
      <c r="B84" s="1">
        <v>2019</v>
      </c>
      <c r="C84" s="20">
        <v>581100</v>
      </c>
      <c r="D84" s="17">
        <v>1000000</v>
      </c>
      <c r="E84" s="1">
        <v>3.016</v>
      </c>
      <c r="F84" s="1">
        <v>361</v>
      </c>
      <c r="G84" s="1">
        <v>0</v>
      </c>
      <c r="H84" s="38">
        <v>0.25</v>
      </c>
      <c r="I84" s="1">
        <v>132</v>
      </c>
      <c r="J84" s="1">
        <v>15</v>
      </c>
      <c r="K84" s="1">
        <v>78</v>
      </c>
      <c r="L84" s="1">
        <v>1042</v>
      </c>
      <c r="M84" s="1">
        <v>83</v>
      </c>
      <c r="N84" s="1">
        <v>199</v>
      </c>
      <c r="O84" s="1">
        <v>29</v>
      </c>
      <c r="P84" s="1">
        <v>23</v>
      </c>
      <c r="Q84" s="1">
        <v>-3</v>
      </c>
      <c r="R84" s="29">
        <f t="shared" si="12"/>
        <v>0.7</v>
      </c>
      <c r="T84" s="1" t="s">
        <v>353</v>
      </c>
      <c r="U84" s="1" t="s">
        <v>137</v>
      </c>
      <c r="W84" s="3">
        <v>43</v>
      </c>
      <c r="X84" s="36">
        <v>0</v>
      </c>
      <c r="Y84" s="4">
        <v>0.25190839999999998</v>
      </c>
      <c r="Z84" s="3">
        <v>15</v>
      </c>
      <c r="AA84" s="3">
        <v>2</v>
      </c>
      <c r="AB84" s="3">
        <v>8</v>
      </c>
      <c r="AC84" s="3">
        <v>144</v>
      </c>
      <c r="AD84" s="3">
        <v>12</v>
      </c>
      <c r="AE84" s="3">
        <v>29</v>
      </c>
      <c r="AF84" s="3">
        <v>2</v>
      </c>
      <c r="AG84" s="3">
        <v>0</v>
      </c>
      <c r="AH84" s="3">
        <v>-7</v>
      </c>
      <c r="AI84" s="49">
        <f t="shared" si="11"/>
        <v>-0.63170150000000003</v>
      </c>
      <c r="AJ84" s="54">
        <v>-6.0000076999999999E-2</v>
      </c>
      <c r="AK84" s="15">
        <v>1.3920188</v>
      </c>
      <c r="AL84" s="15">
        <v>-1.08</v>
      </c>
      <c r="AM84" s="55">
        <v>-0.18340300000000001</v>
      </c>
      <c r="AN84" s="1">
        <v>404</v>
      </c>
      <c r="AO84" s="3">
        <v>43</v>
      </c>
      <c r="AP84" s="1">
        <v>0</v>
      </c>
      <c r="AQ84" s="3">
        <v>15</v>
      </c>
      <c r="AR84" s="3">
        <v>2</v>
      </c>
      <c r="AS84" s="3">
        <v>8</v>
      </c>
      <c r="AT84" s="3">
        <v>144</v>
      </c>
      <c r="AU84" s="3">
        <v>12</v>
      </c>
      <c r="AV84" s="3">
        <v>29</v>
      </c>
      <c r="AW84" s="3">
        <v>2</v>
      </c>
      <c r="AX84" s="3">
        <v>0</v>
      </c>
      <c r="AY84" s="3">
        <v>-7</v>
      </c>
    </row>
    <row r="85" spans="1:51">
      <c r="A85" s="33" t="s">
        <v>690</v>
      </c>
      <c r="B85" s="1">
        <v>2019</v>
      </c>
      <c r="C85" s="20">
        <v>570000</v>
      </c>
      <c r="D85" s="17">
        <v>875000</v>
      </c>
      <c r="E85" s="1">
        <v>3.0489999999999999</v>
      </c>
      <c r="F85" s="1">
        <v>343</v>
      </c>
      <c r="G85" s="1">
        <v>93</v>
      </c>
      <c r="H85" s="38">
        <v>0.24694104</v>
      </c>
      <c r="I85" s="1">
        <v>102</v>
      </c>
      <c r="J85" s="1">
        <v>20</v>
      </c>
      <c r="K85" s="1">
        <v>71</v>
      </c>
      <c r="L85" s="1">
        <v>978</v>
      </c>
      <c r="M85" s="1">
        <v>60</v>
      </c>
      <c r="N85" s="1">
        <v>222</v>
      </c>
      <c r="O85" s="1">
        <v>47</v>
      </c>
      <c r="P85" s="1">
        <v>20</v>
      </c>
      <c r="Q85" s="1">
        <v>6</v>
      </c>
      <c r="R85" s="29">
        <f t="shared" si="12"/>
        <v>0.8</v>
      </c>
      <c r="W85" s="3">
        <v>68</v>
      </c>
      <c r="X85" s="36">
        <v>0</v>
      </c>
      <c r="Y85" s="4">
        <v>0.22619048</v>
      </c>
      <c r="Z85" s="3">
        <v>14</v>
      </c>
      <c r="AA85" s="3">
        <v>3</v>
      </c>
      <c r="AB85" s="3">
        <v>10</v>
      </c>
      <c r="AC85" s="3">
        <v>189</v>
      </c>
      <c r="AD85" s="3">
        <v>18</v>
      </c>
      <c r="AE85" s="3">
        <v>50</v>
      </c>
      <c r="AF85" s="3">
        <v>9</v>
      </c>
      <c r="AG85" s="3">
        <v>4</v>
      </c>
      <c r="AH85" s="3">
        <v>3</v>
      </c>
      <c r="AI85" s="49">
        <f t="shared" si="11"/>
        <v>0.20983750000000001</v>
      </c>
      <c r="AJ85" s="54">
        <v>1.1200000000000001</v>
      </c>
      <c r="AK85" s="15">
        <v>0.49726796000000001</v>
      </c>
      <c r="AL85" s="15">
        <v>0.46</v>
      </c>
      <c r="AM85" s="55">
        <v>-4.0325E-2</v>
      </c>
      <c r="AN85" s="1">
        <v>385</v>
      </c>
      <c r="AO85" s="3">
        <v>68</v>
      </c>
      <c r="AP85" s="1">
        <v>0</v>
      </c>
      <c r="AQ85" s="3">
        <v>14</v>
      </c>
      <c r="AR85" s="3">
        <v>3</v>
      </c>
      <c r="AS85" s="3">
        <v>10</v>
      </c>
      <c r="AT85" s="3">
        <v>189</v>
      </c>
      <c r="AU85" s="3">
        <v>18</v>
      </c>
      <c r="AV85" s="3">
        <v>50</v>
      </c>
      <c r="AW85" s="3">
        <v>9</v>
      </c>
      <c r="AX85" s="3">
        <v>4</v>
      </c>
      <c r="AY85" s="3">
        <v>3</v>
      </c>
    </row>
    <row r="86" spans="1:51">
      <c r="A86" s="16" t="s">
        <v>635</v>
      </c>
      <c r="B86" s="1">
        <v>2019</v>
      </c>
      <c r="C86" s="20">
        <v>567100</v>
      </c>
      <c r="E86" s="1">
        <v>3.0009999999999999</v>
      </c>
      <c r="F86" s="1">
        <v>254</v>
      </c>
      <c r="G86" s="1">
        <v>55</v>
      </c>
      <c r="H86" s="38">
        <v>0.23464372999999999</v>
      </c>
      <c r="I86" s="1">
        <v>91</v>
      </c>
      <c r="J86" s="1">
        <v>28</v>
      </c>
      <c r="K86" s="1">
        <v>90</v>
      </c>
      <c r="L86" s="1">
        <v>871</v>
      </c>
      <c r="M86" s="1">
        <v>49</v>
      </c>
      <c r="N86" s="1">
        <v>262</v>
      </c>
      <c r="O86" s="1">
        <v>41</v>
      </c>
      <c r="P86" s="1">
        <v>4</v>
      </c>
      <c r="Q86" s="1">
        <v>-9</v>
      </c>
      <c r="R86" s="29">
        <f t="shared" si="12"/>
        <v>-1</v>
      </c>
      <c r="W86" s="3">
        <v>95</v>
      </c>
      <c r="X86" s="36">
        <v>0</v>
      </c>
      <c r="Y86" s="4">
        <v>0.21003135000000001</v>
      </c>
      <c r="Z86" s="3">
        <v>29</v>
      </c>
      <c r="AA86" s="3">
        <v>13</v>
      </c>
      <c r="AB86" s="3">
        <v>35</v>
      </c>
      <c r="AC86" s="3">
        <v>333</v>
      </c>
      <c r="AD86" s="3">
        <v>13</v>
      </c>
      <c r="AE86" s="3">
        <v>109</v>
      </c>
      <c r="AF86" s="3">
        <v>15</v>
      </c>
      <c r="AG86" s="3">
        <v>1</v>
      </c>
      <c r="AH86" s="3">
        <v>-6</v>
      </c>
      <c r="AI86" s="49">
        <f t="shared" si="11"/>
        <v>-0.872255</v>
      </c>
      <c r="AJ86" s="54">
        <v>-0.38</v>
      </c>
      <c r="AK86" s="15">
        <v>-1.5806646</v>
      </c>
      <c r="AL86" s="15">
        <v>-0.55000000000000004</v>
      </c>
      <c r="AM86" s="55">
        <v>-1.19451</v>
      </c>
      <c r="AN86" s="1">
        <v>315</v>
      </c>
      <c r="AO86" s="3">
        <v>95</v>
      </c>
      <c r="AP86" s="1">
        <v>0</v>
      </c>
      <c r="AQ86" s="3">
        <v>29</v>
      </c>
      <c r="AR86" s="3">
        <v>13</v>
      </c>
      <c r="AS86" s="3">
        <v>35</v>
      </c>
      <c r="AT86" s="3">
        <v>333</v>
      </c>
      <c r="AU86" s="3">
        <v>13</v>
      </c>
      <c r="AV86" s="3">
        <v>109</v>
      </c>
      <c r="AW86" s="3">
        <v>15</v>
      </c>
      <c r="AX86" s="3">
        <v>1</v>
      </c>
      <c r="AY86" s="3">
        <v>-6</v>
      </c>
    </row>
    <row r="87" spans="1:51">
      <c r="A87" s="16" t="s">
        <v>683</v>
      </c>
      <c r="B87" s="1">
        <v>2019</v>
      </c>
      <c r="C87" s="20">
        <v>4183333</v>
      </c>
      <c r="D87" s="17">
        <v>4158333</v>
      </c>
      <c r="E87" s="1">
        <v>3.024</v>
      </c>
      <c r="F87" s="1">
        <v>441</v>
      </c>
      <c r="G87" s="1">
        <v>0</v>
      </c>
      <c r="H87" s="38">
        <v>0.28061829999999999</v>
      </c>
      <c r="I87" s="1">
        <v>232</v>
      </c>
      <c r="J87" s="1">
        <v>45</v>
      </c>
      <c r="K87" s="1">
        <v>226</v>
      </c>
      <c r="L87" s="1">
        <v>1871</v>
      </c>
      <c r="M87" s="1">
        <v>147</v>
      </c>
      <c r="N87" s="1">
        <v>305</v>
      </c>
      <c r="O87" s="1">
        <v>104</v>
      </c>
      <c r="P87" s="1">
        <v>29</v>
      </c>
      <c r="Q87" s="1">
        <v>-31</v>
      </c>
      <c r="R87" s="29">
        <f t="shared" si="12"/>
        <v>7.5</v>
      </c>
      <c r="S87" s="2" t="s">
        <v>684</v>
      </c>
      <c r="W87" s="3">
        <v>153</v>
      </c>
      <c r="X87" s="36">
        <v>0</v>
      </c>
      <c r="Y87" s="4">
        <v>0.29477019999999998</v>
      </c>
      <c r="Z87" s="3">
        <v>107</v>
      </c>
      <c r="AA87" s="3">
        <v>22</v>
      </c>
      <c r="AB87" s="3">
        <v>79</v>
      </c>
      <c r="AC87" s="3">
        <v>704</v>
      </c>
      <c r="AD87" s="3">
        <v>60</v>
      </c>
      <c r="AE87" s="3">
        <v>116</v>
      </c>
      <c r="AF87" s="3">
        <v>40</v>
      </c>
      <c r="AG87" s="3">
        <v>4</v>
      </c>
      <c r="AH87" s="3">
        <v>-7</v>
      </c>
      <c r="AI87" s="49">
        <f t="shared" si="11"/>
        <v>4.4402249999999999</v>
      </c>
      <c r="AJ87" s="54">
        <v>7.83</v>
      </c>
      <c r="AK87" s="15">
        <v>7.1955504000000001</v>
      </c>
      <c r="AL87" s="15">
        <v>4.84</v>
      </c>
      <c r="AM87" s="55">
        <v>4.0404499999999999</v>
      </c>
      <c r="AN87" s="1">
        <v>315</v>
      </c>
      <c r="AO87" s="3">
        <v>153</v>
      </c>
      <c r="AP87" s="1">
        <v>0</v>
      </c>
      <c r="AQ87" s="3">
        <v>107</v>
      </c>
      <c r="AR87" s="3">
        <v>22</v>
      </c>
      <c r="AS87" s="3">
        <v>79</v>
      </c>
      <c r="AT87" s="3">
        <v>704</v>
      </c>
      <c r="AU87" s="3">
        <v>60</v>
      </c>
      <c r="AV87" s="3">
        <v>116</v>
      </c>
      <c r="AW87" s="3">
        <v>40</v>
      </c>
      <c r="AX87" s="3">
        <v>4</v>
      </c>
      <c r="AY87" s="3">
        <v>-7</v>
      </c>
    </row>
    <row r="88" spans="1:51">
      <c r="A88" s="16" t="s">
        <v>355</v>
      </c>
      <c r="B88" s="1">
        <v>2019</v>
      </c>
      <c r="C88" s="20">
        <v>1125000</v>
      </c>
      <c r="D88" s="17">
        <v>2425000</v>
      </c>
      <c r="E88" s="1">
        <v>3.0270000000000001</v>
      </c>
      <c r="F88" s="1">
        <v>398</v>
      </c>
      <c r="G88" s="1">
        <v>42</v>
      </c>
      <c r="H88" s="38">
        <v>0.29757786000000003</v>
      </c>
      <c r="I88" s="1">
        <v>160</v>
      </c>
      <c r="J88" s="1">
        <v>41</v>
      </c>
      <c r="K88" s="1">
        <v>172</v>
      </c>
      <c r="L88" s="1">
        <v>1288</v>
      </c>
      <c r="M88" s="1">
        <v>118</v>
      </c>
      <c r="N88" s="1">
        <v>247</v>
      </c>
      <c r="O88" s="1">
        <v>57</v>
      </c>
      <c r="P88" s="1">
        <v>7</v>
      </c>
      <c r="Q88" s="1">
        <v>-27</v>
      </c>
      <c r="R88" s="29">
        <f t="shared" si="12"/>
        <v>3.8</v>
      </c>
      <c r="W88" s="3">
        <v>128</v>
      </c>
      <c r="X88" s="36">
        <v>20</v>
      </c>
      <c r="Y88" s="4">
        <v>0.26946107000000002</v>
      </c>
      <c r="Z88" s="3">
        <v>45</v>
      </c>
      <c r="AA88" s="3">
        <v>10</v>
      </c>
      <c r="AB88" s="3">
        <v>42</v>
      </c>
      <c r="AC88" s="3">
        <v>373</v>
      </c>
      <c r="AD88" s="3">
        <v>35</v>
      </c>
      <c r="AE88" s="3">
        <v>82</v>
      </c>
      <c r="AF88" s="3">
        <v>13</v>
      </c>
      <c r="AG88" s="3">
        <v>3</v>
      </c>
      <c r="AH88" s="3">
        <v>-10</v>
      </c>
      <c r="AI88" s="49">
        <f t="shared" si="11"/>
        <v>-1.2156E-2</v>
      </c>
      <c r="AJ88" s="54">
        <v>2.95</v>
      </c>
      <c r="AK88" s="15">
        <v>4.6405560000000001</v>
      </c>
      <c r="AL88" s="15">
        <v>-0.35</v>
      </c>
      <c r="AM88" s="55">
        <v>0.32568799999999998</v>
      </c>
      <c r="AN88" s="1">
        <v>264</v>
      </c>
      <c r="AO88" s="3">
        <v>128</v>
      </c>
      <c r="AP88" s="1">
        <v>20</v>
      </c>
      <c r="AQ88" s="3">
        <v>45</v>
      </c>
      <c r="AR88" s="3">
        <v>10</v>
      </c>
      <c r="AS88" s="3">
        <v>42</v>
      </c>
      <c r="AT88" s="3">
        <v>373</v>
      </c>
      <c r="AU88" s="3">
        <v>35</v>
      </c>
      <c r="AV88" s="3">
        <v>82</v>
      </c>
      <c r="AW88" s="3">
        <v>13</v>
      </c>
      <c r="AX88" s="3">
        <v>3</v>
      </c>
      <c r="AY88" s="3">
        <v>-10</v>
      </c>
    </row>
    <row r="89" spans="1:51">
      <c r="A89" s="35" t="s">
        <v>839</v>
      </c>
      <c r="B89" s="11">
        <v>2019</v>
      </c>
      <c r="C89" s="21">
        <v>560000</v>
      </c>
      <c r="D89" s="18">
        <v>850000</v>
      </c>
      <c r="E89" s="11">
        <v>2.1179999999999999</v>
      </c>
      <c r="F89" s="11">
        <v>223</v>
      </c>
      <c r="G89" s="11">
        <v>180</v>
      </c>
      <c r="H89" s="39">
        <v>0.22904192000000001</v>
      </c>
      <c r="I89" s="11">
        <v>63</v>
      </c>
      <c r="J89" s="11">
        <v>18</v>
      </c>
      <c r="K89" s="11">
        <v>79</v>
      </c>
      <c r="L89" s="11">
        <v>718</v>
      </c>
      <c r="M89" s="11">
        <v>37</v>
      </c>
      <c r="N89" s="11">
        <v>159</v>
      </c>
      <c r="O89" s="11">
        <v>29</v>
      </c>
      <c r="P89" s="11">
        <v>0</v>
      </c>
      <c r="Q89" s="11">
        <v>14</v>
      </c>
      <c r="R89" s="29">
        <f t="shared" si="12"/>
        <v>0.8</v>
      </c>
      <c r="S89" s="12"/>
      <c r="T89" s="12"/>
      <c r="U89" s="12"/>
      <c r="V89" s="12"/>
      <c r="W89" s="13">
        <v>51</v>
      </c>
      <c r="X89" s="37">
        <v>74</v>
      </c>
      <c r="Y89" s="14">
        <v>0.18939394000000001</v>
      </c>
      <c r="Z89" s="13">
        <v>15</v>
      </c>
      <c r="AA89" s="13">
        <v>6</v>
      </c>
      <c r="AB89" s="13">
        <v>12</v>
      </c>
      <c r="AC89" s="13">
        <v>139</v>
      </c>
      <c r="AD89" s="13">
        <v>5</v>
      </c>
      <c r="AE89" s="13">
        <v>42</v>
      </c>
      <c r="AF89" s="13">
        <v>6</v>
      </c>
      <c r="AG89" s="13">
        <v>0</v>
      </c>
      <c r="AH89" s="13">
        <v>-2</v>
      </c>
      <c r="AI89" s="49">
        <f t="shared" si="11"/>
        <v>-0.620367</v>
      </c>
      <c r="AJ89" s="54">
        <v>1.65</v>
      </c>
      <c r="AK89" s="15">
        <v>2.8911039999999999E-2</v>
      </c>
      <c r="AL89" s="15">
        <v>-0.63</v>
      </c>
      <c r="AM89" s="55">
        <v>-0.610734</v>
      </c>
      <c r="AN89" s="1">
        <v>380</v>
      </c>
      <c r="AO89" s="3">
        <v>51</v>
      </c>
      <c r="AP89" s="1">
        <v>74</v>
      </c>
      <c r="AQ89" s="3">
        <v>15</v>
      </c>
      <c r="AR89" s="3">
        <v>6</v>
      </c>
      <c r="AS89" s="3">
        <v>12</v>
      </c>
      <c r="AT89" s="3">
        <v>139</v>
      </c>
      <c r="AU89" s="3">
        <v>5</v>
      </c>
      <c r="AV89" s="3">
        <v>42</v>
      </c>
      <c r="AW89" s="3">
        <v>6</v>
      </c>
      <c r="AX89" s="3">
        <v>0</v>
      </c>
      <c r="AY89" s="3">
        <v>-2</v>
      </c>
    </row>
    <row r="90" spans="1:51">
      <c r="A90" s="34" t="s">
        <v>834</v>
      </c>
      <c r="B90" s="11">
        <v>2019</v>
      </c>
      <c r="C90" s="21">
        <v>3134375</v>
      </c>
      <c r="D90" s="18"/>
      <c r="E90" s="11">
        <v>2.133</v>
      </c>
      <c r="F90" s="11">
        <v>297</v>
      </c>
      <c r="G90" s="11">
        <v>90</v>
      </c>
      <c r="H90" s="39">
        <v>0.25408942000000001</v>
      </c>
      <c r="I90" s="11">
        <v>120</v>
      </c>
      <c r="J90" s="11">
        <v>46</v>
      </c>
      <c r="K90" s="11">
        <v>144</v>
      </c>
      <c r="L90" s="11">
        <v>1028</v>
      </c>
      <c r="M90" s="11">
        <v>75</v>
      </c>
      <c r="N90" s="11">
        <v>239</v>
      </c>
      <c r="O90" s="11">
        <v>50</v>
      </c>
      <c r="P90" s="11">
        <v>8</v>
      </c>
      <c r="Q90" s="11">
        <v>-5</v>
      </c>
      <c r="R90" s="29">
        <f t="shared" si="12"/>
        <v>5.2</v>
      </c>
      <c r="S90" s="12"/>
      <c r="T90" s="12"/>
      <c r="U90" s="12"/>
      <c r="V90" s="12"/>
      <c r="W90" s="13">
        <v>65</v>
      </c>
      <c r="X90" s="37">
        <v>27</v>
      </c>
      <c r="Y90" s="14">
        <v>0.16860465999999999</v>
      </c>
      <c r="Z90" s="13">
        <v>15</v>
      </c>
      <c r="AA90" s="13">
        <v>10</v>
      </c>
      <c r="AB90" s="13">
        <v>24</v>
      </c>
      <c r="AC90" s="13">
        <v>185</v>
      </c>
      <c r="AD90" s="13">
        <v>11</v>
      </c>
      <c r="AE90" s="13">
        <v>60</v>
      </c>
      <c r="AF90" s="13">
        <v>7</v>
      </c>
      <c r="AG90" s="13">
        <v>0</v>
      </c>
      <c r="AH90" s="13">
        <v>-5</v>
      </c>
      <c r="AI90" s="49">
        <f t="shared" si="11"/>
        <v>-0.80421950000000009</v>
      </c>
      <c r="AJ90" s="54">
        <v>5.54</v>
      </c>
      <c r="AK90" s="15">
        <v>4.8586907000000004</v>
      </c>
      <c r="AL90" s="15">
        <v>-0.68</v>
      </c>
      <c r="AM90" s="55">
        <v>-0.92843900000000001</v>
      </c>
      <c r="AN90" s="1">
        <v>312</v>
      </c>
      <c r="AO90" s="3">
        <v>65</v>
      </c>
      <c r="AP90" s="1">
        <v>27</v>
      </c>
      <c r="AQ90" s="3">
        <v>15</v>
      </c>
      <c r="AR90" s="3">
        <v>10</v>
      </c>
      <c r="AS90" s="3">
        <v>24</v>
      </c>
      <c r="AT90" s="3">
        <v>185</v>
      </c>
      <c r="AU90" s="3">
        <v>11</v>
      </c>
      <c r="AV90" s="3">
        <v>60</v>
      </c>
      <c r="AW90" s="3">
        <v>7</v>
      </c>
      <c r="AX90" s="3">
        <v>0</v>
      </c>
      <c r="AY90" s="3">
        <v>-5</v>
      </c>
    </row>
    <row r="91" spans="1:51">
      <c r="A91" s="16" t="s">
        <v>413</v>
      </c>
      <c r="B91" s="1">
        <v>2019</v>
      </c>
      <c r="C91" s="20">
        <v>571765</v>
      </c>
      <c r="E91" s="1">
        <v>3.0379999999999998</v>
      </c>
      <c r="F91" s="1">
        <v>376</v>
      </c>
      <c r="G91" s="1">
        <v>0</v>
      </c>
      <c r="H91" s="38">
        <v>0.20883977000000001</v>
      </c>
      <c r="I91" s="1">
        <v>136</v>
      </c>
      <c r="J91" s="1">
        <v>39</v>
      </c>
      <c r="K91" s="1">
        <v>95</v>
      </c>
      <c r="L91" s="1">
        <v>1026</v>
      </c>
      <c r="M91" s="1">
        <v>107</v>
      </c>
      <c r="N91" s="1">
        <v>396</v>
      </c>
      <c r="O91" s="1">
        <v>31</v>
      </c>
      <c r="P91" s="1">
        <v>60</v>
      </c>
      <c r="Q91" s="1">
        <v>20</v>
      </c>
      <c r="R91" s="29">
        <f t="shared" si="12"/>
        <v>3.1</v>
      </c>
      <c r="W91" s="3">
        <v>100</v>
      </c>
      <c r="X91" s="36">
        <v>0</v>
      </c>
      <c r="Y91" s="4">
        <v>0.16666666999999999</v>
      </c>
      <c r="Z91" s="3">
        <v>24</v>
      </c>
      <c r="AA91" s="3">
        <v>6</v>
      </c>
      <c r="AB91" s="3">
        <v>16</v>
      </c>
      <c r="AC91" s="3">
        <v>228</v>
      </c>
      <c r="AD91" s="3">
        <v>20</v>
      </c>
      <c r="AE91" s="3">
        <v>104</v>
      </c>
      <c r="AF91" s="3">
        <v>4</v>
      </c>
      <c r="AG91" s="3">
        <v>10</v>
      </c>
      <c r="AH91" s="3">
        <v>4</v>
      </c>
      <c r="AI91" s="49">
        <f t="shared" si="11"/>
        <v>-0.7158973500000001</v>
      </c>
      <c r="AJ91" s="54">
        <v>3.58</v>
      </c>
      <c r="AK91" s="15">
        <v>2.6848512000000002</v>
      </c>
      <c r="AL91" s="15">
        <v>-0.67</v>
      </c>
      <c r="AM91" s="55">
        <v>-0.76179470000000005</v>
      </c>
      <c r="AN91" s="1">
        <v>504</v>
      </c>
      <c r="AO91" s="3">
        <v>100</v>
      </c>
      <c r="AP91" s="1">
        <v>0</v>
      </c>
      <c r="AQ91" s="3">
        <v>24</v>
      </c>
      <c r="AR91" s="3">
        <v>6</v>
      </c>
      <c r="AS91" s="3">
        <v>16</v>
      </c>
      <c r="AT91" s="3">
        <v>228</v>
      </c>
      <c r="AU91" s="3">
        <v>20</v>
      </c>
      <c r="AV91" s="3">
        <v>104</v>
      </c>
      <c r="AW91" s="3">
        <v>4</v>
      </c>
      <c r="AX91" s="3">
        <v>10</v>
      </c>
      <c r="AY91" s="3">
        <v>4</v>
      </c>
    </row>
    <row r="92" spans="1:51">
      <c r="A92" s="33" t="s">
        <v>620</v>
      </c>
      <c r="B92" s="1">
        <v>2019</v>
      </c>
      <c r="C92" s="20">
        <v>572500</v>
      </c>
      <c r="D92" s="17">
        <v>850000</v>
      </c>
      <c r="E92" s="1">
        <v>3.0310000000000001</v>
      </c>
      <c r="F92" s="1">
        <v>213</v>
      </c>
      <c r="G92" s="1">
        <v>103</v>
      </c>
      <c r="H92" s="38">
        <v>0.27217126000000003</v>
      </c>
      <c r="I92" s="1">
        <v>67</v>
      </c>
      <c r="J92" s="1">
        <v>12</v>
      </c>
      <c r="K92" s="1">
        <v>71</v>
      </c>
      <c r="L92" s="1">
        <v>708</v>
      </c>
      <c r="M92" s="1">
        <v>35</v>
      </c>
      <c r="N92" s="1">
        <v>107</v>
      </c>
      <c r="O92" s="1">
        <v>35</v>
      </c>
      <c r="P92" s="1">
        <v>3</v>
      </c>
      <c r="Q92" s="1">
        <v>-21</v>
      </c>
      <c r="R92" s="29">
        <f t="shared" si="12"/>
        <v>0.6</v>
      </c>
      <c r="W92" s="3">
        <v>67</v>
      </c>
      <c r="X92" s="36">
        <v>52</v>
      </c>
      <c r="Y92" s="4">
        <v>0.2513089</v>
      </c>
      <c r="Z92" s="3">
        <v>21</v>
      </c>
      <c r="AA92" s="3">
        <v>5</v>
      </c>
      <c r="AB92" s="3">
        <v>20</v>
      </c>
      <c r="AC92" s="3">
        <v>211</v>
      </c>
      <c r="AD92" s="3">
        <v>16</v>
      </c>
      <c r="AE92" s="3">
        <v>37</v>
      </c>
      <c r="AF92" s="3">
        <v>12</v>
      </c>
      <c r="AG92" s="3">
        <v>2</v>
      </c>
      <c r="AH92" s="3">
        <v>-6</v>
      </c>
      <c r="AI92" s="49">
        <f t="shared" si="11"/>
        <v>0.15305099999999996</v>
      </c>
      <c r="AJ92" s="54">
        <v>0.7</v>
      </c>
      <c r="AK92" s="15">
        <v>0.55543100000000001</v>
      </c>
      <c r="AL92" s="15">
        <v>0.56999999999999995</v>
      </c>
      <c r="AM92" s="55">
        <v>-0.26389800000000002</v>
      </c>
      <c r="AN92" s="1">
        <v>190</v>
      </c>
      <c r="AO92" s="3">
        <v>67</v>
      </c>
      <c r="AP92" s="1">
        <v>52</v>
      </c>
      <c r="AQ92" s="3">
        <v>21</v>
      </c>
      <c r="AR92" s="3">
        <v>5</v>
      </c>
      <c r="AS92" s="3">
        <v>20</v>
      </c>
      <c r="AT92" s="3">
        <v>211</v>
      </c>
      <c r="AU92" s="3">
        <v>16</v>
      </c>
      <c r="AV92" s="3">
        <v>37</v>
      </c>
      <c r="AW92" s="3">
        <v>12</v>
      </c>
      <c r="AX92" s="3">
        <v>2</v>
      </c>
      <c r="AY92" s="3">
        <v>-6</v>
      </c>
    </row>
    <row r="93" spans="1:51">
      <c r="A93" s="33" t="s">
        <v>685</v>
      </c>
      <c r="B93" s="1">
        <v>2019</v>
      </c>
      <c r="C93" s="20">
        <v>564000</v>
      </c>
      <c r="D93" s="17">
        <v>650000</v>
      </c>
      <c r="E93" s="1">
        <v>3.0579999999999998</v>
      </c>
      <c r="F93" s="1">
        <v>122</v>
      </c>
      <c r="G93" s="1">
        <v>364</v>
      </c>
      <c r="H93" s="38">
        <v>0.26459143000000002</v>
      </c>
      <c r="I93" s="1">
        <v>36</v>
      </c>
      <c r="J93" s="1">
        <v>3</v>
      </c>
      <c r="K93" s="1">
        <v>18</v>
      </c>
      <c r="L93" s="1">
        <v>271</v>
      </c>
      <c r="M93" s="1">
        <v>9</v>
      </c>
      <c r="N93" s="1">
        <v>67</v>
      </c>
      <c r="O93" s="1">
        <v>11</v>
      </c>
      <c r="P93" s="1">
        <v>2</v>
      </c>
      <c r="Q93" s="1">
        <v>-3</v>
      </c>
      <c r="R93" s="29">
        <f t="shared" si="12"/>
        <v>-0.2</v>
      </c>
      <c r="W93" s="3">
        <v>61</v>
      </c>
      <c r="X93" s="36">
        <v>27</v>
      </c>
      <c r="Y93" s="4">
        <v>0.25</v>
      </c>
      <c r="Z93" s="3">
        <v>18</v>
      </c>
      <c r="AA93" s="3">
        <v>2</v>
      </c>
      <c r="AB93" s="3">
        <v>11</v>
      </c>
      <c r="AC93" s="3">
        <v>155</v>
      </c>
      <c r="AD93" s="3">
        <v>3</v>
      </c>
      <c r="AE93" s="3">
        <v>42</v>
      </c>
      <c r="AF93" s="3">
        <v>7</v>
      </c>
      <c r="AG93" s="3">
        <v>1</v>
      </c>
      <c r="AH93" s="3">
        <v>-1</v>
      </c>
      <c r="AI93" s="49">
        <f t="shared" si="11"/>
        <v>-0.25128499999999998</v>
      </c>
      <c r="AJ93" s="54">
        <v>-2.0000002999999999E-2</v>
      </c>
      <c r="AK93" s="15">
        <v>-0.4388185</v>
      </c>
      <c r="AL93" s="15">
        <v>-7.0000000000000007E-2</v>
      </c>
      <c r="AM93" s="55">
        <v>-0.43257000000000001</v>
      </c>
      <c r="AN93" s="1">
        <v>286</v>
      </c>
      <c r="AO93" s="3">
        <v>61</v>
      </c>
      <c r="AP93" s="1">
        <v>27</v>
      </c>
      <c r="AQ93" s="3">
        <v>18</v>
      </c>
      <c r="AR93" s="3">
        <v>2</v>
      </c>
      <c r="AS93" s="3">
        <v>11</v>
      </c>
      <c r="AT93" s="3">
        <v>155</v>
      </c>
      <c r="AU93" s="3">
        <v>3</v>
      </c>
      <c r="AV93" s="3">
        <v>42</v>
      </c>
      <c r="AW93" s="3">
        <v>7</v>
      </c>
      <c r="AX93" s="3">
        <v>1</v>
      </c>
      <c r="AY93" s="3">
        <v>-1</v>
      </c>
    </row>
    <row r="94" spans="1:51">
      <c r="A94" s="16" t="s">
        <v>691</v>
      </c>
      <c r="B94" s="1">
        <v>2019</v>
      </c>
      <c r="C94" s="20">
        <v>575000</v>
      </c>
      <c r="D94" s="17">
        <v>3000000</v>
      </c>
      <c r="E94" s="1">
        <v>3.0270000000000001</v>
      </c>
      <c r="F94" s="1">
        <v>374</v>
      </c>
      <c r="G94" s="1">
        <v>15</v>
      </c>
      <c r="H94" s="38">
        <v>0.24430265000000001</v>
      </c>
      <c r="I94" s="1">
        <v>203</v>
      </c>
      <c r="J94" s="1">
        <v>75</v>
      </c>
      <c r="K94" s="1">
        <v>194</v>
      </c>
      <c r="L94" s="1">
        <v>1315</v>
      </c>
      <c r="M94" s="1">
        <v>198</v>
      </c>
      <c r="N94" s="1">
        <v>335</v>
      </c>
      <c r="O94" s="1">
        <v>49</v>
      </c>
      <c r="P94" s="1">
        <v>7</v>
      </c>
      <c r="Q94" s="1">
        <v>5</v>
      </c>
      <c r="R94" s="29">
        <f t="shared" si="12"/>
        <v>9.4</v>
      </c>
      <c r="S94" s="2" t="s">
        <v>692</v>
      </c>
      <c r="T94" s="1" t="s">
        <v>693</v>
      </c>
      <c r="W94" s="3">
        <v>141</v>
      </c>
      <c r="X94" s="36">
        <v>15</v>
      </c>
      <c r="Y94" s="4">
        <v>0.25051335000000002</v>
      </c>
      <c r="Z94" s="3">
        <v>101</v>
      </c>
      <c r="AA94" s="3">
        <v>35</v>
      </c>
      <c r="AB94" s="3">
        <v>98</v>
      </c>
      <c r="AC94" s="3">
        <v>589</v>
      </c>
      <c r="AD94" s="3">
        <v>90</v>
      </c>
      <c r="AE94" s="3">
        <v>149</v>
      </c>
      <c r="AF94" s="3">
        <v>22</v>
      </c>
      <c r="AG94" s="3">
        <v>4</v>
      </c>
      <c r="AH94" s="3">
        <v>12</v>
      </c>
      <c r="AI94" s="49">
        <f t="shared" si="11"/>
        <v>5.2460000000000004</v>
      </c>
      <c r="AJ94" s="54">
        <v>9.3899989999999995</v>
      </c>
      <c r="AK94" s="15">
        <v>9.3588229999999992</v>
      </c>
      <c r="AL94" s="15">
        <v>5.68</v>
      </c>
      <c r="AM94" s="55">
        <v>4.8120000000000003</v>
      </c>
      <c r="AN94" s="1">
        <v>221</v>
      </c>
      <c r="AO94" s="3">
        <v>141</v>
      </c>
      <c r="AP94" s="1">
        <v>15</v>
      </c>
      <c r="AQ94" s="3">
        <v>101</v>
      </c>
      <c r="AR94" s="3">
        <v>35</v>
      </c>
      <c r="AS94" s="3">
        <v>98</v>
      </c>
      <c r="AT94" s="3">
        <v>589</v>
      </c>
      <c r="AU94" s="3">
        <v>90</v>
      </c>
      <c r="AV94" s="3">
        <v>149</v>
      </c>
      <c r="AW94" s="3">
        <v>22</v>
      </c>
      <c r="AX94" s="3">
        <v>4</v>
      </c>
      <c r="AY94" s="3">
        <v>12</v>
      </c>
    </row>
    <row r="95" spans="1:51">
      <c r="A95" s="16" t="s">
        <v>849</v>
      </c>
      <c r="B95" s="1">
        <v>2019</v>
      </c>
      <c r="C95" s="20">
        <v>2025000</v>
      </c>
      <c r="D95" s="17">
        <v>2000000</v>
      </c>
      <c r="E95" s="1">
        <v>2.1269999999999998</v>
      </c>
      <c r="F95" s="1">
        <v>382</v>
      </c>
      <c r="G95" s="1">
        <v>49</v>
      </c>
      <c r="H95" s="38">
        <v>0.25069639999999999</v>
      </c>
      <c r="I95" s="1">
        <v>220</v>
      </c>
      <c r="J95" s="1">
        <v>74</v>
      </c>
      <c r="K95" s="1">
        <v>211</v>
      </c>
      <c r="L95" s="1">
        <v>1597</v>
      </c>
      <c r="M95" s="1">
        <v>119</v>
      </c>
      <c r="N95" s="1">
        <v>396</v>
      </c>
      <c r="O95" s="1">
        <v>82</v>
      </c>
      <c r="P95" s="1">
        <v>11</v>
      </c>
      <c r="Q95" s="1">
        <v>37</v>
      </c>
      <c r="R95" s="29">
        <f t="shared" si="12"/>
        <v>11.1</v>
      </c>
      <c r="S95" s="2" t="s">
        <v>382</v>
      </c>
      <c r="T95" s="1" t="s">
        <v>850</v>
      </c>
      <c r="U95" s="1" t="s">
        <v>851</v>
      </c>
      <c r="W95" s="3">
        <v>159</v>
      </c>
      <c r="X95" s="36">
        <v>0</v>
      </c>
      <c r="Y95" s="4">
        <v>0.23327616000000001</v>
      </c>
      <c r="Z95" s="3">
        <v>97</v>
      </c>
      <c r="AA95" s="3">
        <v>30</v>
      </c>
      <c r="AB95" s="3">
        <v>78</v>
      </c>
      <c r="AC95" s="3">
        <v>664</v>
      </c>
      <c r="AD95" s="3">
        <v>62</v>
      </c>
      <c r="AE95" s="3">
        <v>149</v>
      </c>
      <c r="AF95" s="3">
        <v>31</v>
      </c>
      <c r="AG95" s="3">
        <v>9</v>
      </c>
      <c r="AH95" s="3">
        <v>26</v>
      </c>
      <c r="AI95" s="49">
        <f t="shared" si="11"/>
        <v>4.7162349999999993</v>
      </c>
      <c r="AJ95" s="54">
        <v>11.690001000000001</v>
      </c>
      <c r="AK95" s="15">
        <v>10.4968</v>
      </c>
      <c r="AL95" s="15">
        <v>5.34</v>
      </c>
      <c r="AM95" s="55">
        <v>4.0924699999999996</v>
      </c>
      <c r="AN95" s="1">
        <v>345</v>
      </c>
      <c r="AO95" s="3">
        <v>159</v>
      </c>
      <c r="AP95" s="1">
        <v>0</v>
      </c>
      <c r="AQ95" s="3">
        <v>97</v>
      </c>
      <c r="AR95" s="3">
        <v>30</v>
      </c>
      <c r="AS95" s="3">
        <v>78</v>
      </c>
      <c r="AT95" s="3">
        <v>664</v>
      </c>
      <c r="AU95" s="3">
        <v>62</v>
      </c>
      <c r="AV95" s="3">
        <v>149</v>
      </c>
      <c r="AW95" s="3">
        <v>31</v>
      </c>
      <c r="AX95" s="3">
        <v>9</v>
      </c>
      <c r="AY95" s="3">
        <v>26</v>
      </c>
    </row>
    <row r="96" spans="1:51">
      <c r="A96" s="16" t="s">
        <v>780</v>
      </c>
      <c r="B96" s="1">
        <v>2019</v>
      </c>
      <c r="C96" s="20">
        <v>1566667</v>
      </c>
      <c r="D96" s="17">
        <v>4231667</v>
      </c>
      <c r="E96" s="1">
        <v>3.1150000000000002</v>
      </c>
      <c r="F96" s="1">
        <v>521</v>
      </c>
      <c r="G96" s="1">
        <v>33</v>
      </c>
      <c r="H96" s="38">
        <v>0.27643064000000001</v>
      </c>
      <c r="I96" s="1">
        <v>287</v>
      </c>
      <c r="J96" s="1">
        <v>64</v>
      </c>
      <c r="K96" s="1">
        <v>206</v>
      </c>
      <c r="L96" s="1">
        <v>2161</v>
      </c>
      <c r="M96" s="1">
        <v>71</v>
      </c>
      <c r="N96" s="1">
        <v>537</v>
      </c>
      <c r="O96" s="1">
        <v>108</v>
      </c>
      <c r="P96" s="1">
        <v>68</v>
      </c>
      <c r="Q96" s="1">
        <v>-25</v>
      </c>
      <c r="R96" s="29">
        <f t="shared" si="12"/>
        <v>8.1999999999999993</v>
      </c>
      <c r="T96" s="1" t="s">
        <v>83</v>
      </c>
      <c r="V96" s="1" t="s">
        <v>58</v>
      </c>
      <c r="W96" s="3">
        <v>123</v>
      </c>
      <c r="X96" s="36">
        <v>33</v>
      </c>
      <c r="Y96" s="4">
        <v>0.33534135999999998</v>
      </c>
      <c r="Z96" s="3">
        <v>81</v>
      </c>
      <c r="AA96" s="3">
        <v>18</v>
      </c>
      <c r="AB96" s="3">
        <v>56</v>
      </c>
      <c r="AC96" s="3">
        <v>518</v>
      </c>
      <c r="AD96" s="3">
        <v>15</v>
      </c>
      <c r="AE96" s="3">
        <v>109</v>
      </c>
      <c r="AF96" s="3">
        <v>32</v>
      </c>
      <c r="AG96" s="3">
        <v>17</v>
      </c>
      <c r="AH96" s="3">
        <v>-12</v>
      </c>
      <c r="AI96" s="49">
        <f t="shared" si="11"/>
        <v>3.552705</v>
      </c>
      <c r="AJ96" s="54">
        <v>8.7100000000000009</v>
      </c>
      <c r="AK96" s="15">
        <v>7.6390770000000003</v>
      </c>
      <c r="AL96" s="15">
        <v>3.66</v>
      </c>
      <c r="AM96" s="55">
        <v>3.4454099999999999</v>
      </c>
      <c r="AN96" s="1">
        <v>415</v>
      </c>
      <c r="AO96" s="3">
        <v>123</v>
      </c>
      <c r="AP96" s="1">
        <v>33</v>
      </c>
      <c r="AQ96" s="3">
        <v>81</v>
      </c>
      <c r="AR96" s="3">
        <v>18</v>
      </c>
      <c r="AS96" s="3">
        <v>56</v>
      </c>
      <c r="AT96" s="3">
        <v>518</v>
      </c>
      <c r="AU96" s="3">
        <v>15</v>
      </c>
      <c r="AV96" s="3">
        <v>109</v>
      </c>
      <c r="AW96" s="3">
        <v>32</v>
      </c>
      <c r="AX96" s="3">
        <v>17</v>
      </c>
      <c r="AY96" s="3">
        <v>-12</v>
      </c>
    </row>
    <row r="97" spans="1:51">
      <c r="A97" s="16" t="s">
        <v>587</v>
      </c>
      <c r="B97" s="1">
        <v>2019</v>
      </c>
      <c r="C97" s="20">
        <v>568600</v>
      </c>
      <c r="E97" s="1">
        <v>2.1509999999999998</v>
      </c>
      <c r="F97" s="1">
        <v>209</v>
      </c>
      <c r="G97" s="1">
        <v>107</v>
      </c>
      <c r="H97" s="38">
        <v>0.21880997999999999</v>
      </c>
      <c r="I97" s="1">
        <v>75</v>
      </c>
      <c r="J97" s="1">
        <v>33</v>
      </c>
      <c r="K97" s="1">
        <v>91</v>
      </c>
      <c r="L97" s="1">
        <v>583</v>
      </c>
      <c r="M97" s="1">
        <v>54</v>
      </c>
      <c r="N97" s="1">
        <v>215</v>
      </c>
      <c r="O97" s="1">
        <v>20</v>
      </c>
      <c r="P97" s="1">
        <v>4</v>
      </c>
      <c r="Q97" s="1">
        <v>-3</v>
      </c>
      <c r="R97" s="29">
        <f t="shared" si="12"/>
        <v>0.6</v>
      </c>
      <c r="W97" s="3">
        <v>89</v>
      </c>
      <c r="X97" s="36">
        <v>0</v>
      </c>
      <c r="Y97" s="4">
        <v>0.18831168000000001</v>
      </c>
      <c r="Z97" s="3">
        <v>30</v>
      </c>
      <c r="AA97" s="3">
        <v>9</v>
      </c>
      <c r="AB97" s="3">
        <v>24</v>
      </c>
      <c r="AC97" s="3">
        <v>179</v>
      </c>
      <c r="AD97" s="3">
        <v>24</v>
      </c>
      <c r="AE97" s="3">
        <v>67</v>
      </c>
      <c r="AF97" s="3">
        <v>5</v>
      </c>
      <c r="AG97" s="3">
        <v>2</v>
      </c>
      <c r="AH97" s="3">
        <v>1</v>
      </c>
      <c r="AI97" s="49">
        <f t="shared" si="11"/>
        <v>0.34305160000000001</v>
      </c>
      <c r="AJ97" s="54">
        <v>0.65</v>
      </c>
      <c r="AK97" s="15">
        <v>0.58279530000000002</v>
      </c>
      <c r="AL97" s="15">
        <v>0.39999997999999998</v>
      </c>
      <c r="AM97" s="55">
        <v>0.28610321999999999</v>
      </c>
      <c r="AN97" s="1">
        <v>312</v>
      </c>
      <c r="AO97" s="3">
        <v>89</v>
      </c>
      <c r="AP97" s="1">
        <v>0</v>
      </c>
      <c r="AQ97" s="3">
        <v>30</v>
      </c>
      <c r="AR97" s="3">
        <v>9</v>
      </c>
      <c r="AS97" s="3">
        <v>24</v>
      </c>
      <c r="AT97" s="3">
        <v>179</v>
      </c>
      <c r="AU97" s="3">
        <v>24</v>
      </c>
      <c r="AV97" s="3">
        <v>67</v>
      </c>
      <c r="AW97" s="3">
        <v>5</v>
      </c>
      <c r="AX97" s="3">
        <v>2</v>
      </c>
      <c r="AY97" s="3">
        <v>1</v>
      </c>
    </row>
    <row r="98" spans="1:51">
      <c r="A98" s="16" t="s">
        <v>544</v>
      </c>
      <c r="B98" s="1">
        <v>2019</v>
      </c>
      <c r="C98" s="20">
        <v>1237500</v>
      </c>
      <c r="D98" s="17">
        <v>5187500</v>
      </c>
      <c r="E98" s="1">
        <v>3.101</v>
      </c>
      <c r="F98" s="1">
        <v>546</v>
      </c>
      <c r="G98" s="1">
        <v>0</v>
      </c>
      <c r="H98" s="38">
        <v>0.29624604999999998</v>
      </c>
      <c r="I98" s="1">
        <v>317</v>
      </c>
      <c r="J98" s="1">
        <v>49</v>
      </c>
      <c r="K98" s="1">
        <v>241</v>
      </c>
      <c r="L98" s="1">
        <v>2404</v>
      </c>
      <c r="M98" s="1">
        <v>154</v>
      </c>
      <c r="N98" s="1">
        <v>400</v>
      </c>
      <c r="O98" s="1">
        <v>138</v>
      </c>
      <c r="P98" s="1">
        <v>107</v>
      </c>
      <c r="Q98" s="1">
        <v>9</v>
      </c>
      <c r="R98" s="29">
        <f t="shared" si="12"/>
        <v>12.8</v>
      </c>
      <c r="S98" s="2" t="s">
        <v>545</v>
      </c>
      <c r="T98" s="1" t="s">
        <v>546</v>
      </c>
      <c r="U98" s="1" t="s">
        <v>75</v>
      </c>
      <c r="W98" s="3">
        <v>162</v>
      </c>
      <c r="X98" s="36">
        <v>0</v>
      </c>
      <c r="Y98" s="4">
        <v>0.3024963</v>
      </c>
      <c r="Z98" s="3">
        <v>105</v>
      </c>
      <c r="AA98" s="3">
        <v>16</v>
      </c>
      <c r="AB98" s="3">
        <v>74</v>
      </c>
      <c r="AC98" s="3">
        <v>735</v>
      </c>
      <c r="AD98" s="3">
        <v>45</v>
      </c>
      <c r="AE98" s="3">
        <v>126</v>
      </c>
      <c r="AF98" s="3">
        <v>41</v>
      </c>
      <c r="AG98" s="3">
        <v>20</v>
      </c>
      <c r="AH98" s="3">
        <v>2</v>
      </c>
      <c r="AI98" s="49">
        <f t="shared" si="11"/>
        <v>3.2613700000000003</v>
      </c>
      <c r="AJ98" s="54">
        <v>13.32</v>
      </c>
      <c r="AK98" s="15">
        <v>12.25468</v>
      </c>
      <c r="AL98" s="15">
        <v>3.66</v>
      </c>
      <c r="AM98" s="55">
        <v>2.8627400000000001</v>
      </c>
      <c r="AN98" s="1">
        <v>400</v>
      </c>
      <c r="AO98" s="3">
        <v>162</v>
      </c>
      <c r="AP98" s="1">
        <v>0</v>
      </c>
      <c r="AQ98" s="3">
        <v>105</v>
      </c>
      <c r="AR98" s="3">
        <v>16</v>
      </c>
      <c r="AS98" s="3">
        <v>74</v>
      </c>
      <c r="AT98" s="3">
        <v>735</v>
      </c>
      <c r="AU98" s="3">
        <v>45</v>
      </c>
      <c r="AV98" s="3">
        <v>126</v>
      </c>
      <c r="AW98" s="3">
        <v>41</v>
      </c>
      <c r="AX98" s="3">
        <v>20</v>
      </c>
      <c r="AY98" s="3">
        <v>2</v>
      </c>
    </row>
    <row r="99" spans="1:51">
      <c r="A99" s="16" t="s">
        <v>865</v>
      </c>
      <c r="B99" s="1">
        <v>2019</v>
      </c>
      <c r="C99" s="20">
        <v>10000000</v>
      </c>
      <c r="D99" s="17">
        <v>8000000</v>
      </c>
      <c r="E99" s="1">
        <v>3.0430000000000001</v>
      </c>
      <c r="F99" s="1">
        <v>455</v>
      </c>
      <c r="G99" s="1">
        <v>10</v>
      </c>
      <c r="H99" s="38">
        <v>0.29318179999999999</v>
      </c>
      <c r="I99" s="1">
        <v>237</v>
      </c>
      <c r="J99" s="1">
        <v>65</v>
      </c>
      <c r="K99" s="1">
        <v>279</v>
      </c>
      <c r="L99" s="1">
        <v>1886</v>
      </c>
      <c r="M99" s="1">
        <v>87</v>
      </c>
      <c r="N99" s="1">
        <v>202</v>
      </c>
      <c r="O99" s="1">
        <v>123</v>
      </c>
      <c r="P99" s="1">
        <v>14</v>
      </c>
      <c r="Q99" s="1">
        <v>6</v>
      </c>
      <c r="R99" s="29">
        <f t="shared" si="12"/>
        <v>8</v>
      </c>
      <c r="S99" s="2" t="s">
        <v>866</v>
      </c>
      <c r="T99" s="1" t="s">
        <v>140</v>
      </c>
      <c r="U99" s="1" t="s">
        <v>111</v>
      </c>
      <c r="W99" s="3">
        <v>144</v>
      </c>
      <c r="X99" s="36">
        <v>0</v>
      </c>
      <c r="Y99" s="4">
        <v>0.29787233000000002</v>
      </c>
      <c r="Z99" s="3">
        <v>85</v>
      </c>
      <c r="AA99" s="3">
        <v>31</v>
      </c>
      <c r="AB99" s="3">
        <v>104</v>
      </c>
      <c r="AC99" s="3">
        <v>612</v>
      </c>
      <c r="AD99" s="3">
        <v>37</v>
      </c>
      <c r="AE99" s="3">
        <v>65</v>
      </c>
      <c r="AF99" s="3">
        <v>40</v>
      </c>
      <c r="AG99" s="3">
        <v>5</v>
      </c>
      <c r="AH99" s="3">
        <v>3</v>
      </c>
      <c r="AI99" s="49">
        <f t="shared" si="11"/>
        <v>3.5797049999999997</v>
      </c>
      <c r="AJ99" s="54">
        <v>9.6300000000000008</v>
      </c>
      <c r="AK99" s="15">
        <v>6.2818649999999998</v>
      </c>
      <c r="AL99" s="15">
        <v>3.9</v>
      </c>
      <c r="AM99" s="55">
        <v>3.2594099999999999</v>
      </c>
      <c r="AN99" s="1">
        <v>164</v>
      </c>
      <c r="AO99" s="3">
        <v>144</v>
      </c>
      <c r="AP99" s="1">
        <v>0</v>
      </c>
      <c r="AQ99" s="3">
        <v>85</v>
      </c>
      <c r="AR99" s="3">
        <v>31</v>
      </c>
      <c r="AS99" s="3">
        <v>104</v>
      </c>
      <c r="AT99" s="3">
        <v>612</v>
      </c>
      <c r="AU99" s="3">
        <v>37</v>
      </c>
      <c r="AV99" s="3">
        <v>65</v>
      </c>
      <c r="AW99" s="3">
        <v>40</v>
      </c>
      <c r="AX99" s="3">
        <v>5</v>
      </c>
      <c r="AY99" s="3">
        <v>3</v>
      </c>
    </row>
    <row r="100" spans="1:51">
      <c r="A100" s="33" t="s">
        <v>512</v>
      </c>
      <c r="B100" s="1">
        <v>2018</v>
      </c>
      <c r="C100" s="20">
        <v>573500</v>
      </c>
      <c r="D100" s="17">
        <v>850000</v>
      </c>
      <c r="E100" s="1">
        <v>3.03</v>
      </c>
      <c r="F100" s="1">
        <v>235</v>
      </c>
      <c r="G100" s="1">
        <v>181</v>
      </c>
      <c r="H100" s="38">
        <v>0.25162973999999999</v>
      </c>
      <c r="I100" s="1">
        <v>76</v>
      </c>
      <c r="J100" s="1">
        <v>18</v>
      </c>
      <c r="K100" s="1">
        <v>79</v>
      </c>
      <c r="L100" s="1">
        <v>830</v>
      </c>
      <c r="M100" s="1">
        <v>56</v>
      </c>
      <c r="N100" s="1">
        <v>167</v>
      </c>
      <c r="O100" s="1">
        <v>39</v>
      </c>
      <c r="P100" s="1">
        <v>2</v>
      </c>
      <c r="Q100" s="1">
        <v>-11</v>
      </c>
      <c r="R100" s="29">
        <f t="shared" si="12"/>
        <v>-0.3</v>
      </c>
      <c r="W100" s="3">
        <v>30</v>
      </c>
      <c r="X100" s="36">
        <v>138</v>
      </c>
      <c r="Y100" s="4">
        <v>0.19417475000000001</v>
      </c>
      <c r="Z100" s="3">
        <v>11</v>
      </c>
      <c r="AA100" s="3">
        <v>3</v>
      </c>
      <c r="AB100" s="3">
        <v>7</v>
      </c>
      <c r="AC100" s="3">
        <v>117</v>
      </c>
      <c r="AD100" s="3">
        <v>11</v>
      </c>
      <c r="AE100" s="3">
        <v>23</v>
      </c>
      <c r="AF100" s="3">
        <v>2</v>
      </c>
      <c r="AG100" s="3">
        <v>0</v>
      </c>
      <c r="AH100" s="3">
        <v>-1</v>
      </c>
      <c r="AI100" s="49">
        <f t="shared" si="11"/>
        <v>-0.4349925</v>
      </c>
      <c r="AJ100" s="54">
        <v>-0.48999998</v>
      </c>
      <c r="AK100" s="15">
        <v>-0.19601096000000001</v>
      </c>
      <c r="AL100" s="15">
        <v>-0.43</v>
      </c>
      <c r="AM100" s="55">
        <v>-0.43998500000000001</v>
      </c>
      <c r="AN100" s="1">
        <v>361</v>
      </c>
      <c r="AO100" s="3">
        <v>30</v>
      </c>
      <c r="AP100" s="1">
        <v>138</v>
      </c>
      <c r="AQ100" s="3">
        <v>11</v>
      </c>
      <c r="AR100" s="3">
        <v>3</v>
      </c>
      <c r="AS100" s="3">
        <v>7</v>
      </c>
      <c r="AT100" s="3">
        <v>117</v>
      </c>
      <c r="AU100" s="3">
        <v>11</v>
      </c>
      <c r="AV100" s="3">
        <v>23</v>
      </c>
      <c r="AW100" s="3">
        <v>2</v>
      </c>
      <c r="AX100" s="3">
        <v>0</v>
      </c>
      <c r="AY100" s="3">
        <v>-1</v>
      </c>
    </row>
    <row r="101" spans="1:51">
      <c r="A101" s="1" t="s">
        <v>543</v>
      </c>
      <c r="B101" s="1">
        <v>2018</v>
      </c>
      <c r="C101" s="20">
        <v>561000</v>
      </c>
      <c r="D101" s="17">
        <v>1350000</v>
      </c>
      <c r="E101" s="1">
        <v>3.028</v>
      </c>
      <c r="F101" s="1">
        <v>310</v>
      </c>
      <c r="G101" s="1">
        <v>157</v>
      </c>
      <c r="H101" s="38">
        <v>0.22722512</v>
      </c>
      <c r="I101" s="1">
        <v>134</v>
      </c>
      <c r="J101" s="1">
        <v>36</v>
      </c>
      <c r="K101" s="1">
        <v>147</v>
      </c>
      <c r="L101" s="1">
        <v>1090</v>
      </c>
      <c r="M101" s="1">
        <v>107</v>
      </c>
      <c r="N101" s="1">
        <v>307</v>
      </c>
      <c r="O101" s="1">
        <v>52</v>
      </c>
      <c r="P101" s="1">
        <v>21</v>
      </c>
      <c r="Q101" s="1">
        <v>7</v>
      </c>
      <c r="R101" s="29">
        <f t="shared" si="12"/>
        <v>2.2999999999999998</v>
      </c>
      <c r="W101" s="3">
        <v>105</v>
      </c>
      <c r="X101" s="36">
        <v>0</v>
      </c>
      <c r="Y101" s="4">
        <v>0.18106996</v>
      </c>
      <c r="Z101" s="3">
        <v>28</v>
      </c>
      <c r="AA101" s="3">
        <v>8</v>
      </c>
      <c r="AB101" s="3">
        <v>38</v>
      </c>
      <c r="AC101" s="3">
        <v>285</v>
      </c>
      <c r="AD101" s="3">
        <v>36</v>
      </c>
      <c r="AE101" s="3">
        <v>91</v>
      </c>
      <c r="AF101" s="3">
        <v>11</v>
      </c>
      <c r="AG101" s="3">
        <v>3</v>
      </c>
      <c r="AH101" s="3">
        <v>0</v>
      </c>
      <c r="AI101" s="49">
        <f t="shared" si="11"/>
        <v>-0.65949999999999998</v>
      </c>
      <c r="AJ101" s="54">
        <v>2.5299999999999998</v>
      </c>
      <c r="AK101" s="15">
        <v>2.0110283</v>
      </c>
      <c r="AL101" s="15">
        <v>-0.87</v>
      </c>
      <c r="AM101" s="55">
        <v>-0.44900000000000001</v>
      </c>
      <c r="AN101" s="1">
        <v>395</v>
      </c>
      <c r="AO101" s="3">
        <v>105</v>
      </c>
      <c r="AP101" s="1">
        <v>0</v>
      </c>
      <c r="AQ101" s="3">
        <v>28</v>
      </c>
      <c r="AR101" s="3">
        <v>8</v>
      </c>
      <c r="AS101" s="3">
        <v>38</v>
      </c>
      <c r="AT101" s="3">
        <v>285</v>
      </c>
      <c r="AU101" s="3">
        <v>36</v>
      </c>
      <c r="AV101" s="3">
        <v>91</v>
      </c>
      <c r="AW101" s="3">
        <v>11</v>
      </c>
      <c r="AX101" s="3">
        <v>3</v>
      </c>
      <c r="AY101" s="3">
        <v>0</v>
      </c>
    </row>
    <row r="102" spans="1:51">
      <c r="A102" s="1" t="s">
        <v>524</v>
      </c>
      <c r="B102" s="1">
        <v>2018</v>
      </c>
      <c r="C102" s="20">
        <v>645000</v>
      </c>
      <c r="D102" s="17">
        <v>2875000</v>
      </c>
      <c r="E102" s="1">
        <v>3.0960000000000001</v>
      </c>
      <c r="F102" s="1">
        <v>500</v>
      </c>
      <c r="G102" s="1">
        <v>0</v>
      </c>
      <c r="H102" s="38">
        <v>0.23012047999999999</v>
      </c>
      <c r="I102" s="1">
        <v>225</v>
      </c>
      <c r="J102" s="1">
        <v>87</v>
      </c>
      <c r="K102" s="1">
        <v>277</v>
      </c>
      <c r="L102" s="1">
        <v>1831</v>
      </c>
      <c r="M102" s="1">
        <v>126</v>
      </c>
      <c r="N102" s="1">
        <v>497</v>
      </c>
      <c r="O102" s="1">
        <v>92</v>
      </c>
      <c r="P102" s="1">
        <v>13</v>
      </c>
      <c r="Q102" s="1">
        <v>43</v>
      </c>
      <c r="R102" s="29">
        <f t="shared" si="12"/>
        <v>5.2</v>
      </c>
      <c r="S102" s="2" t="s">
        <v>525</v>
      </c>
      <c r="T102" s="1" t="s">
        <v>526</v>
      </c>
      <c r="U102" s="1" t="s">
        <v>527</v>
      </c>
      <c r="W102" s="3">
        <v>138</v>
      </c>
      <c r="X102" s="36">
        <v>0</v>
      </c>
      <c r="Y102" s="4">
        <v>0.1953125</v>
      </c>
      <c r="Z102" s="3">
        <v>48</v>
      </c>
      <c r="AA102" s="3">
        <v>15</v>
      </c>
      <c r="AB102" s="3">
        <v>61</v>
      </c>
      <c r="AC102" s="3">
        <v>427</v>
      </c>
      <c r="AD102" s="3">
        <v>37</v>
      </c>
      <c r="AE102" s="3">
        <v>117</v>
      </c>
      <c r="AF102" s="3">
        <v>20</v>
      </c>
      <c r="AG102" s="3">
        <v>2</v>
      </c>
      <c r="AH102" s="3">
        <v>17</v>
      </c>
      <c r="AI102" s="49">
        <f t="shared" si="11"/>
        <v>0.57295897500000004</v>
      </c>
      <c r="AJ102" s="54">
        <v>6.04</v>
      </c>
      <c r="AK102" s="15">
        <v>4.3937650000000001</v>
      </c>
      <c r="AL102" s="15">
        <v>0.92999995000000002</v>
      </c>
      <c r="AM102" s="55">
        <v>0.215918</v>
      </c>
      <c r="AN102" s="1">
        <v>300</v>
      </c>
      <c r="AO102" s="3">
        <v>138</v>
      </c>
      <c r="AP102" s="1">
        <v>0</v>
      </c>
      <c r="AQ102" s="3">
        <v>48</v>
      </c>
      <c r="AR102" s="3">
        <v>15</v>
      </c>
      <c r="AS102" s="3">
        <v>61</v>
      </c>
      <c r="AT102" s="3">
        <v>427</v>
      </c>
      <c r="AU102" s="3">
        <v>37</v>
      </c>
      <c r="AV102" s="3">
        <v>117</v>
      </c>
      <c r="AW102" s="3">
        <v>20</v>
      </c>
      <c r="AX102" s="3">
        <v>2</v>
      </c>
      <c r="AY102" s="3">
        <v>17</v>
      </c>
    </row>
    <row r="103" spans="1:51">
      <c r="A103" s="1" t="s">
        <v>661</v>
      </c>
      <c r="B103" s="1">
        <v>2018</v>
      </c>
      <c r="C103" s="20">
        <v>553100</v>
      </c>
      <c r="D103" s="17">
        <v>2060000</v>
      </c>
      <c r="E103" s="1">
        <v>2.1659999999999999</v>
      </c>
      <c r="F103" s="1">
        <v>275</v>
      </c>
      <c r="G103" s="1">
        <v>66</v>
      </c>
      <c r="H103" s="38">
        <v>0.21034078</v>
      </c>
      <c r="I103" s="1">
        <v>80</v>
      </c>
      <c r="J103" s="1">
        <v>35</v>
      </c>
      <c r="K103" s="1">
        <v>104</v>
      </c>
      <c r="L103" s="1">
        <v>921</v>
      </c>
      <c r="M103" s="1">
        <v>52</v>
      </c>
      <c r="N103" s="1">
        <v>257</v>
      </c>
      <c r="O103" s="1">
        <v>34</v>
      </c>
      <c r="P103" s="1">
        <v>7</v>
      </c>
      <c r="Q103" s="1">
        <v>35</v>
      </c>
      <c r="R103" s="29">
        <f t="shared" si="12"/>
        <v>2.9</v>
      </c>
      <c r="S103" s="2" t="s">
        <v>662</v>
      </c>
      <c r="T103" s="1" t="s">
        <v>663</v>
      </c>
      <c r="W103" s="3">
        <v>91</v>
      </c>
      <c r="X103" s="36">
        <v>54</v>
      </c>
      <c r="Y103" s="4">
        <v>0.23102310000000001</v>
      </c>
      <c r="Z103" s="3">
        <v>29</v>
      </c>
      <c r="AA103" s="3">
        <v>14</v>
      </c>
      <c r="AB103" s="3">
        <v>37</v>
      </c>
      <c r="AC103" s="3">
        <v>326</v>
      </c>
      <c r="AD103" s="3">
        <v>21</v>
      </c>
      <c r="AE103" s="3">
        <v>90</v>
      </c>
      <c r="AF103" s="3">
        <v>14</v>
      </c>
      <c r="AG103" s="3">
        <v>3</v>
      </c>
      <c r="AH103" s="3">
        <v>10</v>
      </c>
      <c r="AI103" s="49">
        <f t="shared" si="11"/>
        <v>1.7535799999999999</v>
      </c>
      <c r="AJ103" s="54">
        <v>1.3900001</v>
      </c>
      <c r="AK103" s="15">
        <v>4.3212719999999996</v>
      </c>
      <c r="AL103" s="15">
        <v>1.21</v>
      </c>
      <c r="AM103" s="55">
        <v>2.2971599999999999</v>
      </c>
      <c r="AN103" s="1">
        <v>176</v>
      </c>
      <c r="AO103" s="3">
        <v>91</v>
      </c>
      <c r="AP103" s="1">
        <v>54</v>
      </c>
      <c r="AQ103" s="3">
        <v>29</v>
      </c>
      <c r="AR103" s="3">
        <v>14</v>
      </c>
      <c r="AS103" s="3">
        <v>37</v>
      </c>
      <c r="AT103" s="3">
        <v>326</v>
      </c>
      <c r="AU103" s="3">
        <v>21</v>
      </c>
      <c r="AV103" s="3">
        <v>90</v>
      </c>
      <c r="AW103" s="3">
        <v>14</v>
      </c>
      <c r="AX103" s="3">
        <v>3</v>
      </c>
      <c r="AY103" s="3">
        <v>10</v>
      </c>
    </row>
    <row r="104" spans="1:51">
      <c r="A104" s="1" t="s">
        <v>686</v>
      </c>
      <c r="B104" s="1">
        <v>2018</v>
      </c>
      <c r="C104" s="20">
        <v>563500</v>
      </c>
      <c r="D104" s="17">
        <v>910000</v>
      </c>
      <c r="E104" s="1">
        <v>2.1640000000000001</v>
      </c>
      <c r="F104" s="1">
        <v>191</v>
      </c>
      <c r="G104" s="1">
        <v>150</v>
      </c>
      <c r="H104" s="38">
        <v>0.25594149999999999</v>
      </c>
      <c r="I104" s="1">
        <v>85</v>
      </c>
      <c r="J104" s="1">
        <v>8</v>
      </c>
      <c r="K104" s="1">
        <v>54</v>
      </c>
      <c r="L104" s="1">
        <v>597</v>
      </c>
      <c r="M104" s="1">
        <v>46</v>
      </c>
      <c r="N104" s="1">
        <v>154</v>
      </c>
      <c r="O104" s="1">
        <v>27</v>
      </c>
      <c r="P104" s="1">
        <v>10</v>
      </c>
      <c r="Q104" s="1">
        <v>-17</v>
      </c>
      <c r="R104" s="29">
        <f t="shared" si="12"/>
        <v>0.8</v>
      </c>
      <c r="W104" s="3">
        <v>82</v>
      </c>
      <c r="X104" s="36">
        <v>11</v>
      </c>
      <c r="Y104" s="4">
        <v>0.22916666999999999</v>
      </c>
      <c r="Z104" s="3">
        <v>28</v>
      </c>
      <c r="AA104" s="3">
        <v>3</v>
      </c>
      <c r="AB104" s="3">
        <v>18</v>
      </c>
      <c r="AC104" s="3">
        <v>207</v>
      </c>
      <c r="AD104" s="3">
        <v>15</v>
      </c>
      <c r="AE104" s="3">
        <v>57</v>
      </c>
      <c r="AF104" s="3">
        <v>10</v>
      </c>
      <c r="AG104" s="3">
        <v>6</v>
      </c>
      <c r="AH104" s="3">
        <v>-1</v>
      </c>
      <c r="AI104" s="49">
        <f t="shared" si="11"/>
        <v>-0.13721</v>
      </c>
      <c r="AJ104" s="54">
        <v>0.64</v>
      </c>
      <c r="AK104" s="15">
        <v>1.04817</v>
      </c>
      <c r="AL104" s="15">
        <v>-0.03</v>
      </c>
      <c r="AM104" s="55">
        <v>-0.24442</v>
      </c>
      <c r="AN104" s="1">
        <v>262</v>
      </c>
      <c r="AO104" s="3">
        <v>82</v>
      </c>
      <c r="AP104" s="1">
        <v>11</v>
      </c>
      <c r="AQ104" s="3">
        <v>28</v>
      </c>
      <c r="AR104" s="3">
        <v>3</v>
      </c>
      <c r="AS104" s="3">
        <v>18</v>
      </c>
      <c r="AT104" s="3">
        <v>207</v>
      </c>
      <c r="AU104" s="3">
        <v>15</v>
      </c>
      <c r="AV104" s="3">
        <v>57</v>
      </c>
      <c r="AW104" s="3">
        <v>10</v>
      </c>
      <c r="AX104" s="3">
        <v>6</v>
      </c>
      <c r="AY104" s="3">
        <v>-1</v>
      </c>
    </row>
    <row r="105" spans="1:51">
      <c r="A105" s="1" t="s">
        <v>743</v>
      </c>
      <c r="B105" s="1">
        <v>2018</v>
      </c>
      <c r="C105" s="20">
        <v>1000000</v>
      </c>
      <c r="D105" s="17">
        <v>5000000</v>
      </c>
      <c r="E105" s="1">
        <v>3.1190000000000002</v>
      </c>
      <c r="F105" s="1">
        <v>471</v>
      </c>
      <c r="G105" s="1">
        <v>92</v>
      </c>
      <c r="H105" s="38">
        <v>0.27684563000000001</v>
      </c>
      <c r="I105" s="1">
        <v>270</v>
      </c>
      <c r="J105" s="1">
        <v>81</v>
      </c>
      <c r="K105" s="1">
        <v>313</v>
      </c>
      <c r="L105" s="1">
        <v>2041</v>
      </c>
      <c r="M105" s="1">
        <v>221</v>
      </c>
      <c r="N105" s="1">
        <v>420</v>
      </c>
      <c r="O105" s="1">
        <v>103</v>
      </c>
      <c r="P105" s="1">
        <v>32</v>
      </c>
      <c r="Q105" s="1">
        <v>27</v>
      </c>
      <c r="R105" s="29">
        <f t="shared" si="12"/>
        <v>18.2</v>
      </c>
      <c r="S105" s="2" t="s">
        <v>289</v>
      </c>
      <c r="T105" s="1" t="s">
        <v>744</v>
      </c>
      <c r="V105" s="1" t="s">
        <v>745</v>
      </c>
      <c r="W105" s="3">
        <v>110</v>
      </c>
      <c r="X105" s="36">
        <v>45</v>
      </c>
      <c r="Y105" s="4">
        <v>0.23880596000000001</v>
      </c>
      <c r="Z105" s="3">
        <v>60</v>
      </c>
      <c r="AA105" s="3">
        <v>15</v>
      </c>
      <c r="AB105" s="3">
        <v>65</v>
      </c>
      <c r="AC105" s="3">
        <v>468</v>
      </c>
      <c r="AD105" s="3">
        <v>53</v>
      </c>
      <c r="AE105" s="3">
        <v>111</v>
      </c>
      <c r="AF105" s="3">
        <v>20</v>
      </c>
      <c r="AG105" s="3">
        <v>3</v>
      </c>
      <c r="AH105" s="3">
        <v>8</v>
      </c>
      <c r="AI105" s="49">
        <f t="shared" si="11"/>
        <v>2.1826500000000002</v>
      </c>
      <c r="AJ105" s="54">
        <v>21.04</v>
      </c>
      <c r="AK105" s="15">
        <v>15.35008</v>
      </c>
      <c r="AL105" s="15">
        <v>2.72</v>
      </c>
      <c r="AM105" s="55">
        <v>1.6453</v>
      </c>
      <c r="AN105" s="1">
        <v>455</v>
      </c>
      <c r="AO105" s="3">
        <v>110</v>
      </c>
      <c r="AP105" s="1">
        <v>45</v>
      </c>
      <c r="AQ105" s="3">
        <v>60</v>
      </c>
      <c r="AR105" s="3">
        <v>15</v>
      </c>
      <c r="AS105" s="3">
        <v>65</v>
      </c>
      <c r="AT105" s="3">
        <v>468</v>
      </c>
      <c r="AU105" s="3">
        <v>53</v>
      </c>
      <c r="AV105" s="3">
        <v>111</v>
      </c>
      <c r="AW105" s="3">
        <v>20</v>
      </c>
      <c r="AX105" s="3">
        <v>3</v>
      </c>
      <c r="AY105" s="3">
        <v>8</v>
      </c>
    </row>
    <row r="106" spans="1:51">
      <c r="A106" s="1" t="s">
        <v>107</v>
      </c>
      <c r="B106" s="1">
        <v>2018</v>
      </c>
      <c r="C106" s="20">
        <v>575000</v>
      </c>
      <c r="D106" s="17">
        <v>1395000</v>
      </c>
      <c r="E106" s="1">
        <v>3.0840000000000001</v>
      </c>
      <c r="F106" s="1">
        <v>310</v>
      </c>
      <c r="G106" s="1">
        <v>62</v>
      </c>
      <c r="H106" s="38">
        <v>0.24752474999999999</v>
      </c>
      <c r="I106" s="1">
        <v>82</v>
      </c>
      <c r="J106" s="1">
        <v>18</v>
      </c>
      <c r="K106" s="1">
        <v>90</v>
      </c>
      <c r="L106" s="1">
        <v>765</v>
      </c>
      <c r="M106" s="1">
        <v>40</v>
      </c>
      <c r="N106" s="1">
        <v>194</v>
      </c>
      <c r="O106" s="1">
        <v>34</v>
      </c>
      <c r="P106" s="1">
        <v>12</v>
      </c>
      <c r="Q106" s="1">
        <v>-15</v>
      </c>
      <c r="R106" s="29">
        <f t="shared" si="12"/>
        <v>-0.7</v>
      </c>
      <c r="W106" s="3">
        <v>113</v>
      </c>
      <c r="X106" s="36">
        <v>0</v>
      </c>
      <c r="Y106" s="4">
        <v>0.27027025999999998</v>
      </c>
      <c r="Z106" s="3">
        <v>47</v>
      </c>
      <c r="AA106" s="3">
        <v>12</v>
      </c>
      <c r="AB106" s="3">
        <v>45</v>
      </c>
      <c r="AC106" s="3">
        <v>322</v>
      </c>
      <c r="AD106" s="3">
        <v>21</v>
      </c>
      <c r="AE106" s="3">
        <v>85</v>
      </c>
      <c r="AF106" s="3">
        <v>18</v>
      </c>
      <c r="AG106" s="3">
        <v>4</v>
      </c>
      <c r="AH106" s="3">
        <v>-9</v>
      </c>
      <c r="AI106" s="49">
        <f t="shared" si="11"/>
        <v>0.84326950000000001</v>
      </c>
      <c r="AJ106" s="54">
        <v>-1</v>
      </c>
      <c r="AK106" s="15">
        <v>-0.34218436000000002</v>
      </c>
      <c r="AL106" s="15">
        <v>0.72</v>
      </c>
      <c r="AM106" s="55">
        <v>0.96653900000000004</v>
      </c>
      <c r="AN106" s="1">
        <v>307</v>
      </c>
      <c r="AO106" s="3">
        <v>113</v>
      </c>
      <c r="AP106" s="1">
        <v>0</v>
      </c>
      <c r="AQ106" s="3">
        <v>47</v>
      </c>
      <c r="AR106" s="3">
        <v>12</v>
      </c>
      <c r="AS106" s="3">
        <v>45</v>
      </c>
      <c r="AT106" s="3">
        <v>322</v>
      </c>
      <c r="AU106" s="3">
        <v>21</v>
      </c>
      <c r="AV106" s="3">
        <v>85</v>
      </c>
      <c r="AW106" s="3">
        <v>18</v>
      </c>
      <c r="AX106" s="3">
        <v>4</v>
      </c>
      <c r="AY106" s="3">
        <v>-9</v>
      </c>
    </row>
    <row r="107" spans="1:51">
      <c r="A107" s="1" t="s">
        <v>724</v>
      </c>
      <c r="B107" s="1">
        <v>2018</v>
      </c>
      <c r="C107" s="20">
        <v>575000</v>
      </c>
      <c r="D107" s="17">
        <v>3500000</v>
      </c>
      <c r="E107" s="1">
        <v>3.0369999999999999</v>
      </c>
      <c r="F107" s="1">
        <v>415</v>
      </c>
      <c r="G107" s="1">
        <v>13</v>
      </c>
      <c r="H107" s="38">
        <v>0.26249070000000002</v>
      </c>
      <c r="I107" s="1">
        <v>203</v>
      </c>
      <c r="J107" s="1">
        <v>39</v>
      </c>
      <c r="K107" s="1">
        <v>152</v>
      </c>
      <c r="L107" s="1">
        <v>1490</v>
      </c>
      <c r="M107" s="1">
        <v>126</v>
      </c>
      <c r="N107" s="1">
        <v>405</v>
      </c>
      <c r="O107" s="1">
        <v>82</v>
      </c>
      <c r="P107" s="1">
        <v>34</v>
      </c>
      <c r="Q107" s="1">
        <v>5</v>
      </c>
      <c r="R107" s="29">
        <f t="shared" si="12"/>
        <v>8.5</v>
      </c>
      <c r="S107" s="2" t="s">
        <v>725</v>
      </c>
      <c r="T107" s="1" t="s">
        <v>726</v>
      </c>
      <c r="W107" s="3">
        <v>155</v>
      </c>
      <c r="X107" s="36">
        <v>0</v>
      </c>
      <c r="Y107" s="4">
        <v>0.25373134000000003</v>
      </c>
      <c r="Z107" s="3">
        <v>85</v>
      </c>
      <c r="AA107" s="3">
        <v>17</v>
      </c>
      <c r="AB107" s="3">
        <v>63</v>
      </c>
      <c r="AC107" s="3">
        <v>604</v>
      </c>
      <c r="AD107" s="3">
        <v>55</v>
      </c>
      <c r="AE107" s="3">
        <v>178</v>
      </c>
      <c r="AF107" s="3">
        <v>35</v>
      </c>
      <c r="AG107" s="3">
        <v>9</v>
      </c>
      <c r="AH107" s="3">
        <v>5</v>
      </c>
      <c r="AI107" s="49">
        <f t="shared" si="11"/>
        <v>3.5162499999999999</v>
      </c>
      <c r="AJ107" s="54">
        <v>8.7799999999999994</v>
      </c>
      <c r="AK107" s="15">
        <v>8.3078900000000004</v>
      </c>
      <c r="AL107" s="15">
        <v>3.94</v>
      </c>
      <c r="AM107" s="55">
        <v>3.0924999999999998</v>
      </c>
      <c r="AN107" s="1">
        <v>382</v>
      </c>
      <c r="AO107" s="3">
        <v>155</v>
      </c>
      <c r="AP107" s="1">
        <v>0</v>
      </c>
      <c r="AQ107" s="3">
        <v>85</v>
      </c>
      <c r="AR107" s="3">
        <v>17</v>
      </c>
      <c r="AS107" s="3">
        <v>63</v>
      </c>
      <c r="AT107" s="3">
        <v>604</v>
      </c>
      <c r="AU107" s="3">
        <v>55</v>
      </c>
      <c r="AV107" s="3">
        <v>178</v>
      </c>
      <c r="AW107" s="3">
        <v>35</v>
      </c>
      <c r="AX107" s="3">
        <v>9</v>
      </c>
      <c r="AY107" s="3">
        <v>5</v>
      </c>
    </row>
    <row r="108" spans="1:51">
      <c r="A108" s="1" t="s">
        <v>717</v>
      </c>
      <c r="B108" s="1">
        <v>2018</v>
      </c>
      <c r="C108" s="20">
        <v>605000</v>
      </c>
      <c r="D108" s="17">
        <v>4000000</v>
      </c>
      <c r="E108" s="1">
        <v>3.032</v>
      </c>
      <c r="F108" s="1">
        <v>355</v>
      </c>
      <c r="G108" s="1">
        <v>154</v>
      </c>
      <c r="H108" s="38">
        <v>0.30183149999999997</v>
      </c>
      <c r="I108" s="1">
        <v>220</v>
      </c>
      <c r="J108" s="1">
        <v>54</v>
      </c>
      <c r="K108" s="1">
        <v>179</v>
      </c>
      <c r="L108" s="1">
        <v>1528</v>
      </c>
      <c r="M108" s="1">
        <v>146</v>
      </c>
      <c r="N108" s="1">
        <v>300</v>
      </c>
      <c r="O108" s="1">
        <v>86</v>
      </c>
      <c r="P108" s="1">
        <v>9</v>
      </c>
      <c r="Q108" s="1">
        <v>-4</v>
      </c>
      <c r="R108" s="29">
        <f t="shared" si="12"/>
        <v>13.6</v>
      </c>
      <c r="T108" s="1" t="s">
        <v>718</v>
      </c>
      <c r="U108" s="1" t="s">
        <v>719</v>
      </c>
      <c r="W108" s="3">
        <v>26</v>
      </c>
      <c r="X108" s="36">
        <v>154</v>
      </c>
      <c r="Y108" s="4">
        <v>0.26732674000000001</v>
      </c>
      <c r="Z108" s="3">
        <v>13</v>
      </c>
      <c r="AA108" s="3">
        <v>2</v>
      </c>
      <c r="AB108" s="3">
        <v>13</v>
      </c>
      <c r="AC108" s="3">
        <v>115</v>
      </c>
      <c r="AD108" s="3">
        <v>11</v>
      </c>
      <c r="AE108" s="3">
        <v>17</v>
      </c>
      <c r="AF108" s="3">
        <v>5</v>
      </c>
      <c r="AG108" s="3">
        <v>0</v>
      </c>
      <c r="AH108" s="3">
        <v>-3</v>
      </c>
      <c r="AI108" s="49">
        <f t="shared" si="11"/>
        <v>0.39344950000000001</v>
      </c>
      <c r="AJ108" s="54">
        <v>12.37</v>
      </c>
      <c r="AK108" s="15">
        <v>14.885598999999999</v>
      </c>
      <c r="AL108" s="15">
        <v>0.32</v>
      </c>
      <c r="AM108" s="55">
        <v>0.46689900000000001</v>
      </c>
      <c r="AN108" s="1">
        <v>506</v>
      </c>
      <c r="AO108" s="3">
        <v>26</v>
      </c>
      <c r="AP108" s="1">
        <v>154</v>
      </c>
      <c r="AQ108" s="3">
        <v>13</v>
      </c>
      <c r="AR108" s="3">
        <v>2</v>
      </c>
      <c r="AS108" s="3">
        <v>13</v>
      </c>
      <c r="AT108" s="3">
        <v>115</v>
      </c>
      <c r="AU108" s="3">
        <v>11</v>
      </c>
      <c r="AV108" s="3">
        <v>17</v>
      </c>
      <c r="AW108" s="3">
        <v>5</v>
      </c>
      <c r="AX108" s="3">
        <v>0</v>
      </c>
      <c r="AY108" s="3">
        <v>-3</v>
      </c>
    </row>
    <row r="109" spans="1:51">
      <c r="A109" s="1" t="s">
        <v>628</v>
      </c>
      <c r="B109" s="1">
        <v>2018</v>
      </c>
      <c r="C109" s="20">
        <v>600000</v>
      </c>
      <c r="D109" s="17">
        <v>950000</v>
      </c>
      <c r="E109" s="1">
        <v>2.1509999999999998</v>
      </c>
      <c r="F109" s="1">
        <v>213</v>
      </c>
      <c r="G109" s="1">
        <v>40</v>
      </c>
      <c r="H109" s="38">
        <v>0.22262773999999999</v>
      </c>
      <c r="I109" s="1">
        <v>63</v>
      </c>
      <c r="J109" s="1">
        <v>23</v>
      </c>
      <c r="K109" s="1">
        <v>65</v>
      </c>
      <c r="L109" s="1">
        <v>622</v>
      </c>
      <c r="M109" s="1">
        <v>56</v>
      </c>
      <c r="N109" s="1">
        <v>174</v>
      </c>
      <c r="O109" s="1">
        <v>29</v>
      </c>
      <c r="P109" s="1">
        <v>0</v>
      </c>
      <c r="Q109" s="1">
        <v>5</v>
      </c>
      <c r="R109" s="29">
        <f t="shared" si="12"/>
        <v>2.5</v>
      </c>
      <c r="U109" s="1" t="s">
        <v>629</v>
      </c>
      <c r="W109" s="3">
        <v>52</v>
      </c>
      <c r="X109" s="36">
        <v>0</v>
      </c>
      <c r="Y109" s="4">
        <v>0.29285714000000002</v>
      </c>
      <c r="Z109" s="3">
        <v>15</v>
      </c>
      <c r="AA109" s="3">
        <v>4</v>
      </c>
      <c r="AB109" s="3">
        <v>16</v>
      </c>
      <c r="AC109" s="3">
        <v>156</v>
      </c>
      <c r="AD109" s="3">
        <v>12</v>
      </c>
      <c r="AE109" s="3">
        <v>32</v>
      </c>
      <c r="AF109" s="3">
        <v>10</v>
      </c>
      <c r="AG109" s="3">
        <v>0</v>
      </c>
      <c r="AH109" s="3">
        <v>-5</v>
      </c>
      <c r="AI109" s="49">
        <f t="shared" ref="AI109:AI172" si="13">AVERAGE(AL109,AM109)</f>
        <v>0.66083199999999997</v>
      </c>
      <c r="AJ109" s="54">
        <v>2.74</v>
      </c>
      <c r="AK109" s="15">
        <v>2.3418640000000002</v>
      </c>
      <c r="AL109" s="15">
        <v>0.82</v>
      </c>
      <c r="AM109" s="55">
        <v>0.501664</v>
      </c>
      <c r="AN109" s="1">
        <v>409</v>
      </c>
      <c r="AO109" s="3">
        <v>52</v>
      </c>
      <c r="AP109" s="1">
        <v>0</v>
      </c>
      <c r="AQ109" s="3">
        <v>15</v>
      </c>
      <c r="AR109" s="3">
        <v>4</v>
      </c>
      <c r="AS109" s="3">
        <v>16</v>
      </c>
      <c r="AT109" s="3">
        <v>156</v>
      </c>
      <c r="AU109" s="3">
        <v>12</v>
      </c>
      <c r="AV109" s="3">
        <v>32</v>
      </c>
      <c r="AW109" s="3">
        <v>10</v>
      </c>
      <c r="AX109" s="3">
        <v>0</v>
      </c>
      <c r="AY109" s="3">
        <v>-5</v>
      </c>
    </row>
    <row r="110" spans="1:51">
      <c r="A110" s="1" t="s">
        <v>553</v>
      </c>
      <c r="B110" s="1">
        <v>2018</v>
      </c>
      <c r="C110" s="20">
        <v>561500</v>
      </c>
      <c r="D110" s="17">
        <v>1400000</v>
      </c>
      <c r="E110" s="1">
        <v>3.1160000000000001</v>
      </c>
      <c r="F110" s="1">
        <v>421</v>
      </c>
      <c r="G110" s="1">
        <v>66</v>
      </c>
      <c r="H110" s="38">
        <v>0.24449505999999999</v>
      </c>
      <c r="I110" s="1">
        <v>246</v>
      </c>
      <c r="J110" s="1">
        <v>14</v>
      </c>
      <c r="K110" s="1">
        <v>94</v>
      </c>
      <c r="L110" s="1">
        <v>1528</v>
      </c>
      <c r="M110" s="1">
        <v>155</v>
      </c>
      <c r="N110" s="1">
        <v>347</v>
      </c>
      <c r="O110" s="1">
        <v>58</v>
      </c>
      <c r="P110" s="1">
        <v>82</v>
      </c>
      <c r="Q110" s="1">
        <v>3</v>
      </c>
      <c r="R110" s="29">
        <f t="shared" si="12"/>
        <v>3.9</v>
      </c>
      <c r="S110" s="2" t="s">
        <v>554</v>
      </c>
      <c r="V110" s="1" t="s">
        <v>58</v>
      </c>
      <c r="W110" s="3">
        <v>106</v>
      </c>
      <c r="X110" s="36">
        <v>46</v>
      </c>
      <c r="Y110" s="4">
        <v>0.21556886</v>
      </c>
      <c r="Z110" s="3">
        <v>52</v>
      </c>
      <c r="AA110" s="3">
        <v>2</v>
      </c>
      <c r="AB110" s="3">
        <v>22</v>
      </c>
      <c r="AC110" s="3">
        <v>393</v>
      </c>
      <c r="AD110" s="3">
        <v>43</v>
      </c>
      <c r="AE110" s="3">
        <v>83</v>
      </c>
      <c r="AF110" s="3">
        <v>14</v>
      </c>
      <c r="AG110" s="3">
        <v>20</v>
      </c>
      <c r="AH110" s="3">
        <v>9</v>
      </c>
      <c r="AI110" s="49">
        <f t="shared" si="13"/>
        <v>0.75307100000000005</v>
      </c>
      <c r="AJ110" s="54">
        <v>3.77</v>
      </c>
      <c r="AK110" s="15">
        <v>3.9663615000000001</v>
      </c>
      <c r="AL110" s="15">
        <v>1.28</v>
      </c>
      <c r="AM110" s="55">
        <v>0.22614200000000001</v>
      </c>
      <c r="AN110" s="1">
        <v>275</v>
      </c>
      <c r="AO110" s="3">
        <v>106</v>
      </c>
      <c r="AP110" s="1">
        <v>46</v>
      </c>
      <c r="AQ110" s="3">
        <v>52</v>
      </c>
      <c r="AR110" s="3">
        <v>2</v>
      </c>
      <c r="AS110" s="3">
        <v>22</v>
      </c>
      <c r="AT110" s="3">
        <v>393</v>
      </c>
      <c r="AU110" s="3">
        <v>43</v>
      </c>
      <c r="AV110" s="3">
        <v>83</v>
      </c>
      <c r="AW110" s="3">
        <v>14</v>
      </c>
      <c r="AX110" s="3">
        <v>20</v>
      </c>
      <c r="AY110" s="3">
        <v>9</v>
      </c>
    </row>
    <row r="111" spans="1:51">
      <c r="A111" s="1" t="s">
        <v>508</v>
      </c>
      <c r="B111" s="1">
        <v>2018</v>
      </c>
      <c r="C111" s="20">
        <v>572400</v>
      </c>
      <c r="D111" s="17">
        <v>1950000</v>
      </c>
      <c r="E111" s="1">
        <v>3.024</v>
      </c>
      <c r="F111" s="1">
        <v>371</v>
      </c>
      <c r="G111" s="1">
        <v>87</v>
      </c>
      <c r="H111" s="38">
        <v>0.26143226000000003</v>
      </c>
      <c r="I111" s="1">
        <v>164</v>
      </c>
      <c r="J111" s="1">
        <v>54</v>
      </c>
      <c r="K111" s="1">
        <v>163</v>
      </c>
      <c r="L111" s="1">
        <v>1328</v>
      </c>
      <c r="M111" s="1">
        <v>146</v>
      </c>
      <c r="N111" s="1">
        <v>423</v>
      </c>
      <c r="O111" s="1">
        <v>64</v>
      </c>
      <c r="P111" s="1">
        <v>22</v>
      </c>
      <c r="Q111" s="1">
        <v>-21</v>
      </c>
      <c r="R111" s="29">
        <f t="shared" si="12"/>
        <v>3.7</v>
      </c>
      <c r="W111" s="3">
        <v>85</v>
      </c>
      <c r="X111" s="36">
        <v>0</v>
      </c>
      <c r="Y111" s="4">
        <v>0.26540285000000002</v>
      </c>
      <c r="Z111" s="3">
        <v>21</v>
      </c>
      <c r="AA111" s="3">
        <v>5</v>
      </c>
      <c r="AB111" s="3">
        <v>20</v>
      </c>
      <c r="AC111" s="3">
        <v>235</v>
      </c>
      <c r="AD111" s="3">
        <v>20</v>
      </c>
      <c r="AE111" s="3">
        <v>77</v>
      </c>
      <c r="AF111" s="3">
        <v>14</v>
      </c>
      <c r="AG111" s="3">
        <v>1</v>
      </c>
      <c r="AH111" s="3">
        <v>5</v>
      </c>
      <c r="AI111" s="49">
        <f t="shared" si="13"/>
        <v>0.84604900000000005</v>
      </c>
      <c r="AJ111" s="54">
        <v>3.11</v>
      </c>
      <c r="AK111" s="15">
        <v>4.312932</v>
      </c>
      <c r="AL111" s="15">
        <v>0.94</v>
      </c>
      <c r="AM111" s="55">
        <v>0.75209800000000004</v>
      </c>
      <c r="AN111" s="1">
        <v>360</v>
      </c>
      <c r="AO111" s="3">
        <v>85</v>
      </c>
      <c r="AP111" s="1">
        <v>0</v>
      </c>
      <c r="AQ111" s="3">
        <v>21</v>
      </c>
      <c r="AR111" s="3">
        <v>5</v>
      </c>
      <c r="AS111" s="3">
        <v>20</v>
      </c>
      <c r="AT111" s="3">
        <v>235</v>
      </c>
      <c r="AU111" s="3">
        <v>20</v>
      </c>
      <c r="AV111" s="3">
        <v>77</v>
      </c>
      <c r="AW111" s="3">
        <v>14</v>
      </c>
      <c r="AX111" s="3">
        <v>1</v>
      </c>
      <c r="AY111" s="3">
        <v>5</v>
      </c>
    </row>
    <row r="112" spans="1:51">
      <c r="A112" s="1" t="s">
        <v>606</v>
      </c>
      <c r="B112" s="1">
        <v>2018</v>
      </c>
      <c r="C112" s="20">
        <v>602500</v>
      </c>
      <c r="D112" s="17">
        <v>4190000</v>
      </c>
      <c r="E112" s="1">
        <v>3.12</v>
      </c>
      <c r="F112" s="1">
        <v>503</v>
      </c>
      <c r="G112" s="1">
        <v>15</v>
      </c>
      <c r="H112" s="38">
        <v>0.28004235</v>
      </c>
      <c r="I112" s="1">
        <v>278</v>
      </c>
      <c r="J112" s="1">
        <v>74</v>
      </c>
      <c r="K112" s="1">
        <v>237</v>
      </c>
      <c r="L112" s="1">
        <v>2009</v>
      </c>
      <c r="M112" s="1">
        <v>92</v>
      </c>
      <c r="N112" s="1">
        <v>419</v>
      </c>
      <c r="O112" s="1">
        <v>99</v>
      </c>
      <c r="P112" s="1">
        <v>33</v>
      </c>
      <c r="Q112" s="1">
        <v>10</v>
      </c>
      <c r="R112" s="29">
        <f t="shared" si="12"/>
        <v>9.1</v>
      </c>
      <c r="S112" s="2" t="s">
        <v>607</v>
      </c>
      <c r="V112" s="1" t="s">
        <v>608</v>
      </c>
      <c r="W112" s="3">
        <v>138</v>
      </c>
      <c r="X112" s="36">
        <v>0</v>
      </c>
      <c r="Y112" s="4">
        <v>0.28801431999999999</v>
      </c>
      <c r="Z112" s="3">
        <v>87</v>
      </c>
      <c r="AA112" s="3">
        <v>24</v>
      </c>
      <c r="AB112" s="3">
        <v>77</v>
      </c>
      <c r="AC112" s="3">
        <v>592</v>
      </c>
      <c r="AD112" s="3">
        <v>30</v>
      </c>
      <c r="AE112" s="3">
        <v>104</v>
      </c>
      <c r="AF112" s="3">
        <v>31</v>
      </c>
      <c r="AG112" s="3">
        <v>8</v>
      </c>
      <c r="AH112" s="3">
        <v>9</v>
      </c>
      <c r="AI112" s="49">
        <f t="shared" si="13"/>
        <v>3.7791350000000001</v>
      </c>
      <c r="AJ112" s="54">
        <v>8.99</v>
      </c>
      <c r="AK112" s="15">
        <v>9.3061530000000001</v>
      </c>
      <c r="AL112" s="15">
        <v>4.1100000000000003</v>
      </c>
      <c r="AM112" s="55">
        <v>3.4482699999999999</v>
      </c>
      <c r="AN112" s="1">
        <v>476</v>
      </c>
      <c r="AO112" s="3">
        <v>138</v>
      </c>
      <c r="AP112" s="1">
        <v>0</v>
      </c>
      <c r="AQ112" s="3">
        <v>87</v>
      </c>
      <c r="AR112" s="3">
        <v>24</v>
      </c>
      <c r="AS112" s="3">
        <v>77</v>
      </c>
      <c r="AT112" s="3">
        <v>592</v>
      </c>
      <c r="AU112" s="3">
        <v>30</v>
      </c>
      <c r="AV112" s="3">
        <v>104</v>
      </c>
      <c r="AW112" s="3">
        <v>31</v>
      </c>
      <c r="AX112" s="3">
        <v>8</v>
      </c>
      <c r="AY112" s="3">
        <v>9</v>
      </c>
    </row>
    <row r="113" spans="1:51">
      <c r="A113" s="1" t="s">
        <v>655</v>
      </c>
      <c r="B113" s="1">
        <v>2018</v>
      </c>
      <c r="C113" s="20">
        <v>643200</v>
      </c>
      <c r="D113" s="17">
        <v>10650000</v>
      </c>
      <c r="E113" s="1">
        <v>3.113</v>
      </c>
      <c r="F113" s="1">
        <v>574</v>
      </c>
      <c r="G113" s="1">
        <v>0</v>
      </c>
      <c r="H113" s="38">
        <v>0.28837815</v>
      </c>
      <c r="I113" s="1">
        <v>377</v>
      </c>
      <c r="J113" s="1">
        <v>98</v>
      </c>
      <c r="K113" s="1">
        <v>310</v>
      </c>
      <c r="L113" s="1">
        <v>2590</v>
      </c>
      <c r="M113" s="1">
        <v>214</v>
      </c>
      <c r="N113" s="1">
        <v>357</v>
      </c>
      <c r="O113" s="1">
        <v>138</v>
      </c>
      <c r="P113" s="1">
        <v>71</v>
      </c>
      <c r="Q113" s="1">
        <v>33</v>
      </c>
      <c r="R113" s="29">
        <f t="shared" si="12"/>
        <v>22.7</v>
      </c>
      <c r="S113" s="2" t="s">
        <v>656</v>
      </c>
      <c r="T113" s="1" t="s">
        <v>657</v>
      </c>
      <c r="U113" s="1" t="s">
        <v>658</v>
      </c>
      <c r="V113" s="1" t="s">
        <v>659</v>
      </c>
      <c r="W113" s="3">
        <v>158</v>
      </c>
      <c r="X113" s="36">
        <v>0</v>
      </c>
      <c r="Y113" s="4">
        <v>0.27685325999999999</v>
      </c>
      <c r="Z113" s="3">
        <v>129</v>
      </c>
      <c r="AA113" s="3">
        <v>38</v>
      </c>
      <c r="AB113" s="3">
        <v>92</v>
      </c>
      <c r="AC113" s="3">
        <v>745</v>
      </c>
      <c r="AD113" s="3">
        <v>70</v>
      </c>
      <c r="AE113" s="3">
        <v>107</v>
      </c>
      <c r="AF113" s="3">
        <v>42</v>
      </c>
      <c r="AG113" s="3">
        <v>25</v>
      </c>
      <c r="AH113" s="3">
        <v>13</v>
      </c>
      <c r="AI113" s="49">
        <f t="shared" si="13"/>
        <v>7.7686700000000002</v>
      </c>
      <c r="AJ113" s="54">
        <v>22.57</v>
      </c>
      <c r="AK113" s="15">
        <v>22.91178</v>
      </c>
      <c r="AL113" s="15">
        <v>7.82</v>
      </c>
      <c r="AM113" s="55">
        <v>7.7173400000000001</v>
      </c>
      <c r="AN113" s="1">
        <v>367</v>
      </c>
      <c r="AO113" s="3">
        <v>158</v>
      </c>
      <c r="AP113" s="1">
        <v>0</v>
      </c>
      <c r="AQ113" s="3">
        <v>129</v>
      </c>
      <c r="AR113" s="3">
        <v>38</v>
      </c>
      <c r="AS113" s="3">
        <v>92</v>
      </c>
      <c r="AT113" s="3">
        <v>745</v>
      </c>
      <c r="AU113" s="3">
        <v>70</v>
      </c>
      <c r="AV113" s="3">
        <v>107</v>
      </c>
      <c r="AW113" s="3">
        <v>42</v>
      </c>
      <c r="AX113" s="3">
        <v>25</v>
      </c>
      <c r="AY113" s="3">
        <v>13</v>
      </c>
    </row>
    <row r="114" spans="1:51">
      <c r="A114" s="1" t="s">
        <v>159</v>
      </c>
      <c r="B114" s="1">
        <v>2018</v>
      </c>
      <c r="C114" s="20">
        <v>561500</v>
      </c>
      <c r="D114" s="17">
        <v>1000000</v>
      </c>
      <c r="E114" s="1">
        <v>3.0129999999999999</v>
      </c>
      <c r="F114" s="1">
        <v>374</v>
      </c>
      <c r="G114" s="1">
        <v>17</v>
      </c>
      <c r="H114" s="38">
        <v>0.23429179999999999</v>
      </c>
      <c r="I114" s="1">
        <v>117</v>
      </c>
      <c r="J114" s="1">
        <v>20</v>
      </c>
      <c r="K114" s="1">
        <v>79</v>
      </c>
      <c r="L114" s="1">
        <v>1034</v>
      </c>
      <c r="M114" s="1">
        <v>74</v>
      </c>
      <c r="N114" s="1">
        <v>239</v>
      </c>
      <c r="O114" s="1">
        <v>43</v>
      </c>
      <c r="P114" s="1">
        <v>28</v>
      </c>
      <c r="Q114" s="1">
        <v>-4</v>
      </c>
      <c r="R114" s="29">
        <f t="shared" si="12"/>
        <v>0.1</v>
      </c>
      <c r="S114" s="2" t="s">
        <v>56</v>
      </c>
      <c r="W114" s="3">
        <v>142</v>
      </c>
      <c r="X114" s="36">
        <v>0</v>
      </c>
      <c r="Y114" s="4">
        <v>0.23429950999999999</v>
      </c>
      <c r="Z114" s="3">
        <v>52</v>
      </c>
      <c r="AA114" s="3">
        <v>15</v>
      </c>
      <c r="AB114" s="3">
        <v>40</v>
      </c>
      <c r="AC114" s="3">
        <v>451</v>
      </c>
      <c r="AD114" s="3">
        <v>27</v>
      </c>
      <c r="AE114" s="3">
        <v>113</v>
      </c>
      <c r="AF114" s="3">
        <v>16</v>
      </c>
      <c r="AG114" s="3">
        <v>8</v>
      </c>
      <c r="AH114" s="3">
        <v>1</v>
      </c>
      <c r="AI114" s="49">
        <f t="shared" si="13"/>
        <v>0.32911500000000005</v>
      </c>
      <c r="AJ114" s="54">
        <v>-0.5</v>
      </c>
      <c r="AK114" s="15">
        <v>0.76460969999999995</v>
      </c>
      <c r="AL114" s="15">
        <v>0.53</v>
      </c>
      <c r="AM114" s="55">
        <v>0.12823000000000001</v>
      </c>
      <c r="AN114" s="1">
        <v>444</v>
      </c>
      <c r="AO114" s="3">
        <v>142</v>
      </c>
      <c r="AP114" s="1">
        <v>0</v>
      </c>
      <c r="AQ114" s="3">
        <v>52</v>
      </c>
      <c r="AR114" s="3">
        <v>15</v>
      </c>
      <c r="AS114" s="3">
        <v>40</v>
      </c>
      <c r="AT114" s="3">
        <v>451</v>
      </c>
      <c r="AU114" s="3">
        <v>27</v>
      </c>
      <c r="AV114" s="3">
        <v>113</v>
      </c>
      <c r="AW114" s="3">
        <v>16</v>
      </c>
      <c r="AX114" s="3">
        <v>8</v>
      </c>
      <c r="AY114" s="3">
        <v>1</v>
      </c>
    </row>
    <row r="115" spans="1:51">
      <c r="A115" s="1" t="s">
        <v>741</v>
      </c>
      <c r="B115" s="1">
        <v>2018</v>
      </c>
      <c r="C115" s="20">
        <v>582000</v>
      </c>
      <c r="D115" s="17">
        <v>1200000</v>
      </c>
      <c r="E115" s="1">
        <v>3.0529999999999999</v>
      </c>
      <c r="F115" s="1">
        <v>176</v>
      </c>
      <c r="G115" s="1">
        <v>357</v>
      </c>
      <c r="H115" s="38">
        <v>0.21354166999999999</v>
      </c>
      <c r="I115" s="1">
        <v>69</v>
      </c>
      <c r="J115" s="1">
        <v>31</v>
      </c>
      <c r="K115" s="1">
        <v>97</v>
      </c>
      <c r="L115" s="1">
        <v>659</v>
      </c>
      <c r="M115" s="1">
        <v>68</v>
      </c>
      <c r="N115" s="1">
        <v>173</v>
      </c>
      <c r="O115" s="1">
        <v>32</v>
      </c>
      <c r="P115" s="1">
        <v>0</v>
      </c>
      <c r="Q115" s="1">
        <v>-4</v>
      </c>
      <c r="R115" s="29">
        <f t="shared" si="12"/>
        <v>0.8</v>
      </c>
      <c r="W115" s="3">
        <v>82</v>
      </c>
      <c r="X115" s="36">
        <v>58</v>
      </c>
      <c r="Y115" s="4">
        <v>0.19852939999999999</v>
      </c>
      <c r="Z115" s="3">
        <v>23</v>
      </c>
      <c r="AA115" s="3">
        <v>11</v>
      </c>
      <c r="AB115" s="3">
        <v>38</v>
      </c>
      <c r="AC115" s="3">
        <v>311</v>
      </c>
      <c r="AD115" s="3">
        <v>30</v>
      </c>
      <c r="AE115" s="3">
        <v>78</v>
      </c>
      <c r="AF115" s="3">
        <v>16</v>
      </c>
      <c r="AG115" s="3">
        <v>0</v>
      </c>
      <c r="AH115" s="3">
        <v>1</v>
      </c>
      <c r="AI115" s="49">
        <f t="shared" si="13"/>
        <v>1.9331100000000004E-2</v>
      </c>
      <c r="AJ115" s="54">
        <v>0.72</v>
      </c>
      <c r="AK115" s="15">
        <v>0.86451219999999995</v>
      </c>
      <c r="AL115" s="15">
        <v>-0.03</v>
      </c>
      <c r="AM115" s="55">
        <v>6.8662200000000007E-2</v>
      </c>
      <c r="AN115" s="1">
        <v>305</v>
      </c>
      <c r="AO115" s="3">
        <v>82</v>
      </c>
      <c r="AP115" s="1">
        <v>58</v>
      </c>
      <c r="AQ115" s="3">
        <v>23</v>
      </c>
      <c r="AR115" s="3">
        <v>11</v>
      </c>
      <c r="AS115" s="3">
        <v>38</v>
      </c>
      <c r="AT115" s="3">
        <v>311</v>
      </c>
      <c r="AU115" s="3">
        <v>30</v>
      </c>
      <c r="AV115" s="3">
        <v>78</v>
      </c>
      <c r="AW115" s="3">
        <v>16</v>
      </c>
      <c r="AX115" s="3">
        <v>0</v>
      </c>
      <c r="AY115" s="3">
        <v>1</v>
      </c>
    </row>
    <row r="116" spans="1:51">
      <c r="A116" s="31" t="s">
        <v>528</v>
      </c>
      <c r="B116" s="1">
        <v>2018</v>
      </c>
      <c r="C116" s="20">
        <v>569600</v>
      </c>
      <c r="D116" s="17">
        <v>910000</v>
      </c>
      <c r="E116" s="1">
        <v>3.0830000000000002</v>
      </c>
      <c r="F116" s="1">
        <v>409</v>
      </c>
      <c r="G116" s="1">
        <v>0</v>
      </c>
      <c r="H116" s="38">
        <v>0.24827585999999999</v>
      </c>
      <c r="I116" s="1">
        <v>84</v>
      </c>
      <c r="J116" s="1">
        <v>10</v>
      </c>
      <c r="K116" s="1">
        <v>57</v>
      </c>
      <c r="L116" s="1">
        <v>860</v>
      </c>
      <c r="M116" s="1">
        <v>106</v>
      </c>
      <c r="N116" s="1">
        <v>169</v>
      </c>
      <c r="O116" s="1">
        <v>32</v>
      </c>
      <c r="P116" s="1">
        <v>6</v>
      </c>
      <c r="Q116" s="1">
        <v>-7</v>
      </c>
      <c r="R116" s="29">
        <f t="shared" si="12"/>
        <v>2.7</v>
      </c>
      <c r="W116" s="3">
        <v>114</v>
      </c>
      <c r="X116" s="36">
        <v>0</v>
      </c>
      <c r="Y116" s="4">
        <v>0.22099447</v>
      </c>
      <c r="Z116" s="3">
        <v>15</v>
      </c>
      <c r="AA116" s="3">
        <v>3</v>
      </c>
      <c r="AB116" s="3">
        <v>15</v>
      </c>
      <c r="AC116" s="3">
        <v>208</v>
      </c>
      <c r="AD116" s="3">
        <v>20</v>
      </c>
      <c r="AE116" s="3">
        <v>37</v>
      </c>
      <c r="AF116" s="3">
        <v>6</v>
      </c>
      <c r="AG116" s="3">
        <v>3</v>
      </c>
      <c r="AH116" s="3">
        <v>0</v>
      </c>
      <c r="AI116" s="49">
        <f t="shared" si="13"/>
        <v>0.2199845</v>
      </c>
      <c r="AJ116" s="54">
        <v>2.3999999000000001</v>
      </c>
      <c r="AK116" s="15">
        <v>3.0895144999999999</v>
      </c>
      <c r="AL116" s="15">
        <v>0.06</v>
      </c>
      <c r="AM116" s="55">
        <v>0.379969</v>
      </c>
      <c r="AN116" s="1">
        <v>457</v>
      </c>
      <c r="AO116" s="3">
        <v>114</v>
      </c>
      <c r="AP116" s="1">
        <v>0</v>
      </c>
      <c r="AQ116" s="3">
        <v>15</v>
      </c>
      <c r="AR116" s="3">
        <v>3</v>
      </c>
      <c r="AS116" s="3">
        <v>15</v>
      </c>
      <c r="AT116" s="3">
        <v>208</v>
      </c>
      <c r="AU116" s="3">
        <v>20</v>
      </c>
      <c r="AV116" s="3">
        <v>37</v>
      </c>
      <c r="AW116" s="3">
        <v>6</v>
      </c>
      <c r="AX116" s="3">
        <v>3</v>
      </c>
      <c r="AY116" s="3">
        <v>0</v>
      </c>
    </row>
    <row r="117" spans="1:51">
      <c r="A117" s="1" t="s">
        <v>664</v>
      </c>
      <c r="B117" s="1">
        <v>2018</v>
      </c>
      <c r="C117" s="20">
        <v>657000</v>
      </c>
      <c r="D117" s="17">
        <v>5200000</v>
      </c>
      <c r="E117" s="1">
        <v>3.089</v>
      </c>
      <c r="F117" s="1">
        <v>527</v>
      </c>
      <c r="G117" s="1">
        <v>12</v>
      </c>
      <c r="H117" s="38">
        <v>0.26722689999999999</v>
      </c>
      <c r="I117" s="1">
        <v>255</v>
      </c>
      <c r="J117" s="1">
        <v>81</v>
      </c>
      <c r="K117" s="1">
        <v>269</v>
      </c>
      <c r="L117" s="1">
        <v>1912</v>
      </c>
      <c r="M117" s="1">
        <v>93</v>
      </c>
      <c r="N117" s="1">
        <v>538</v>
      </c>
      <c r="O117" s="1">
        <v>95</v>
      </c>
      <c r="P117" s="1">
        <v>49</v>
      </c>
      <c r="Q117" s="1">
        <v>18</v>
      </c>
      <c r="R117" s="29">
        <f t="shared" si="12"/>
        <v>10.199999999999999</v>
      </c>
      <c r="S117" s="2" t="s">
        <v>665</v>
      </c>
      <c r="T117" s="1" t="s">
        <v>666</v>
      </c>
      <c r="U117" s="1" t="s">
        <v>667</v>
      </c>
      <c r="W117" s="3">
        <v>160</v>
      </c>
      <c r="X117" s="36">
        <v>0</v>
      </c>
      <c r="Y117" s="4">
        <v>0.29042906000000002</v>
      </c>
      <c r="Z117" s="3">
        <v>101</v>
      </c>
      <c r="AA117" s="3">
        <v>34</v>
      </c>
      <c r="AB117" s="3">
        <v>111</v>
      </c>
      <c r="AC117" s="3">
        <v>645</v>
      </c>
      <c r="AD117" s="3">
        <v>29</v>
      </c>
      <c r="AE117" s="3">
        <v>167</v>
      </c>
      <c r="AF117" s="3">
        <v>40</v>
      </c>
      <c r="AG117" s="3">
        <v>21</v>
      </c>
      <c r="AH117" s="3">
        <v>4</v>
      </c>
      <c r="AI117" s="49">
        <f t="shared" si="13"/>
        <v>5.6099049999999995</v>
      </c>
      <c r="AJ117" s="54">
        <v>10.88</v>
      </c>
      <c r="AK117" s="15">
        <v>9.587828</v>
      </c>
      <c r="AL117" s="15">
        <v>5.83</v>
      </c>
      <c r="AM117" s="55">
        <v>5.3898099999999998</v>
      </c>
      <c r="AN117" s="1">
        <v>390</v>
      </c>
      <c r="AO117" s="3">
        <v>160</v>
      </c>
      <c r="AP117" s="1">
        <v>0</v>
      </c>
      <c r="AQ117" s="3">
        <v>101</v>
      </c>
      <c r="AR117" s="3">
        <v>34</v>
      </c>
      <c r="AS117" s="3">
        <v>111</v>
      </c>
      <c r="AT117" s="3">
        <v>645</v>
      </c>
      <c r="AU117" s="3">
        <v>29</v>
      </c>
      <c r="AV117" s="3">
        <v>167</v>
      </c>
      <c r="AW117" s="3">
        <v>40</v>
      </c>
      <c r="AX117" s="3">
        <v>21</v>
      </c>
      <c r="AY117" s="3">
        <v>4</v>
      </c>
    </row>
    <row r="118" spans="1:51">
      <c r="A118" s="1" t="s">
        <v>507</v>
      </c>
      <c r="B118" s="1">
        <v>2018</v>
      </c>
      <c r="C118" s="20">
        <v>558000</v>
      </c>
      <c r="D118" s="17">
        <v>900000</v>
      </c>
      <c r="E118" s="1">
        <v>3.0430000000000001</v>
      </c>
      <c r="F118" s="1">
        <v>233</v>
      </c>
      <c r="G118" s="1">
        <v>0</v>
      </c>
      <c r="H118" s="38">
        <v>0.22361359</v>
      </c>
      <c r="I118" s="1">
        <v>54</v>
      </c>
      <c r="J118" s="1">
        <v>14</v>
      </c>
      <c r="K118" s="1">
        <v>52</v>
      </c>
      <c r="L118" s="1">
        <v>604</v>
      </c>
      <c r="M118" s="1">
        <v>33</v>
      </c>
      <c r="N118" s="1">
        <v>165</v>
      </c>
      <c r="O118" s="1">
        <v>27</v>
      </c>
      <c r="P118" s="1">
        <v>0</v>
      </c>
      <c r="Q118" s="1">
        <v>5</v>
      </c>
      <c r="R118" s="29">
        <f t="shared" si="12"/>
        <v>0.8</v>
      </c>
      <c r="W118" s="3">
        <v>87</v>
      </c>
      <c r="X118" s="36">
        <v>0</v>
      </c>
      <c r="Y118" s="4">
        <v>0.20192307000000001</v>
      </c>
      <c r="Z118" s="3">
        <v>19</v>
      </c>
      <c r="AA118" s="3">
        <v>9</v>
      </c>
      <c r="AB118" s="3">
        <v>24</v>
      </c>
      <c r="AC118" s="3">
        <v>223</v>
      </c>
      <c r="AD118" s="3">
        <v>11</v>
      </c>
      <c r="AE118" s="3">
        <v>71</v>
      </c>
      <c r="AF118" s="3">
        <v>9</v>
      </c>
      <c r="AG118" s="3">
        <v>0</v>
      </c>
      <c r="AH118" s="3">
        <v>5</v>
      </c>
      <c r="AI118" s="49">
        <f t="shared" si="13"/>
        <v>0.28994200000000003</v>
      </c>
      <c r="AJ118" s="54">
        <v>-1.9999976999999999E-2</v>
      </c>
      <c r="AK118" s="15">
        <v>1.6628479</v>
      </c>
      <c r="AL118" s="15">
        <v>-0.33</v>
      </c>
      <c r="AM118" s="55">
        <v>0.90988400000000003</v>
      </c>
      <c r="AN118" s="1">
        <v>432</v>
      </c>
      <c r="AO118" s="3">
        <v>87</v>
      </c>
      <c r="AP118" s="1">
        <v>0</v>
      </c>
      <c r="AQ118" s="3">
        <v>19</v>
      </c>
      <c r="AR118" s="3">
        <v>9</v>
      </c>
      <c r="AS118" s="3">
        <v>24</v>
      </c>
      <c r="AT118" s="3">
        <v>223</v>
      </c>
      <c r="AU118" s="3">
        <v>11</v>
      </c>
      <c r="AV118" s="3">
        <v>71</v>
      </c>
      <c r="AW118" s="3">
        <v>9</v>
      </c>
      <c r="AX118" s="3">
        <v>0</v>
      </c>
      <c r="AY118" s="3">
        <v>5</v>
      </c>
    </row>
    <row r="119" spans="1:51">
      <c r="A119" s="1" t="s">
        <v>705</v>
      </c>
      <c r="B119" s="1">
        <v>2018</v>
      </c>
      <c r="C119" s="20">
        <v>570000</v>
      </c>
      <c r="D119" s="17">
        <v>2775000</v>
      </c>
      <c r="E119" s="1">
        <v>2.141</v>
      </c>
      <c r="F119" s="1">
        <v>379</v>
      </c>
      <c r="G119" s="1">
        <v>0</v>
      </c>
      <c r="H119" s="38">
        <v>0.2821997</v>
      </c>
      <c r="I119" s="1">
        <v>163</v>
      </c>
      <c r="J119" s="1">
        <v>22</v>
      </c>
      <c r="K119" s="1">
        <v>121</v>
      </c>
      <c r="L119" s="1">
        <v>1482</v>
      </c>
      <c r="M119" s="1">
        <v>58</v>
      </c>
      <c r="N119" s="1">
        <v>180</v>
      </c>
      <c r="O119" s="1">
        <v>49</v>
      </c>
      <c r="P119" s="1">
        <v>70</v>
      </c>
      <c r="Q119" s="1">
        <v>-10</v>
      </c>
      <c r="R119" s="29">
        <f t="shared" si="12"/>
        <v>2.6</v>
      </c>
      <c r="T119" s="1" t="s">
        <v>353</v>
      </c>
      <c r="W119" s="3">
        <v>157</v>
      </c>
      <c r="X119" s="36">
        <v>0</v>
      </c>
      <c r="Y119" s="4">
        <v>0.28797469999999997</v>
      </c>
      <c r="Z119" s="3">
        <v>85</v>
      </c>
      <c r="AA119" s="3">
        <v>14</v>
      </c>
      <c r="AB119" s="3">
        <v>58</v>
      </c>
      <c r="AC119" s="3">
        <v>683</v>
      </c>
      <c r="AD119" s="3">
        <v>29</v>
      </c>
      <c r="AE119" s="3">
        <v>75</v>
      </c>
      <c r="AF119" s="3">
        <v>31</v>
      </c>
      <c r="AG119" s="3">
        <v>23</v>
      </c>
      <c r="AH119" s="3">
        <v>-1</v>
      </c>
      <c r="AI119" s="49">
        <f t="shared" si="13"/>
        <v>2.5375749999999999</v>
      </c>
      <c r="AJ119" s="54">
        <v>2.3500000999999999</v>
      </c>
      <c r="AK119" s="15">
        <v>2.8844685999999999</v>
      </c>
      <c r="AL119" s="15">
        <v>2.46</v>
      </c>
      <c r="AM119" s="55">
        <v>2.6151499999999999</v>
      </c>
      <c r="AN119" s="1">
        <v>337</v>
      </c>
      <c r="AO119" s="3">
        <v>157</v>
      </c>
      <c r="AP119" s="1">
        <v>0</v>
      </c>
      <c r="AQ119" s="3">
        <v>85</v>
      </c>
      <c r="AR119" s="3">
        <v>14</v>
      </c>
      <c r="AS119" s="3">
        <v>58</v>
      </c>
      <c r="AT119" s="3">
        <v>683</v>
      </c>
      <c r="AU119" s="3">
        <v>29</v>
      </c>
      <c r="AV119" s="3">
        <v>75</v>
      </c>
      <c r="AW119" s="3">
        <v>31</v>
      </c>
      <c r="AX119" s="3">
        <v>23</v>
      </c>
      <c r="AY119" s="3">
        <v>-1</v>
      </c>
    </row>
    <row r="120" spans="1:51">
      <c r="A120" s="1" t="s">
        <v>730</v>
      </c>
      <c r="B120" s="1">
        <v>2018</v>
      </c>
      <c r="C120" s="20">
        <v>557471</v>
      </c>
      <c r="D120" s="17">
        <v>1137500</v>
      </c>
      <c r="E120" s="1">
        <v>2.1669999999999998</v>
      </c>
      <c r="F120" s="1">
        <v>237</v>
      </c>
      <c r="G120" s="1">
        <v>46</v>
      </c>
      <c r="H120" s="38">
        <v>0.21763869</v>
      </c>
      <c r="I120" s="1">
        <v>68</v>
      </c>
      <c r="J120" s="1">
        <v>14</v>
      </c>
      <c r="K120" s="1">
        <v>75</v>
      </c>
      <c r="L120" s="1">
        <v>804</v>
      </c>
      <c r="M120" s="1">
        <v>76</v>
      </c>
      <c r="N120" s="1">
        <v>175</v>
      </c>
      <c r="O120" s="1">
        <v>33</v>
      </c>
      <c r="P120" s="1">
        <v>1</v>
      </c>
      <c r="Q120" s="1">
        <v>15</v>
      </c>
      <c r="R120" s="29">
        <f t="shared" si="12"/>
        <v>2.2000000000000002</v>
      </c>
      <c r="V120" s="1" t="s">
        <v>75</v>
      </c>
      <c r="W120" s="3">
        <v>79</v>
      </c>
      <c r="X120" s="36">
        <v>46</v>
      </c>
      <c r="Y120" s="4">
        <v>0.21008404</v>
      </c>
      <c r="Z120" s="3">
        <v>33</v>
      </c>
      <c r="AA120" s="3">
        <v>7</v>
      </c>
      <c r="AB120" s="3">
        <v>30</v>
      </c>
      <c r="AC120" s="3">
        <v>277</v>
      </c>
      <c r="AD120" s="3">
        <v>28</v>
      </c>
      <c r="AE120" s="3">
        <v>65</v>
      </c>
      <c r="AF120" s="3">
        <v>13</v>
      </c>
      <c r="AG120" s="3">
        <v>0</v>
      </c>
      <c r="AH120" s="3">
        <v>0</v>
      </c>
      <c r="AI120" s="49">
        <f t="shared" si="13"/>
        <v>0.60523070000000001</v>
      </c>
      <c r="AJ120" s="54">
        <v>2.79</v>
      </c>
      <c r="AK120" s="15">
        <v>1.7099224</v>
      </c>
      <c r="AL120" s="15">
        <v>1.19</v>
      </c>
      <c r="AM120" s="55">
        <v>2.0461400000000001E-2</v>
      </c>
      <c r="AN120" s="1">
        <v>511</v>
      </c>
      <c r="AO120" s="3">
        <v>79</v>
      </c>
      <c r="AP120" s="1">
        <v>46</v>
      </c>
      <c r="AQ120" s="3">
        <v>33</v>
      </c>
      <c r="AR120" s="3">
        <v>7</v>
      </c>
      <c r="AS120" s="3">
        <v>30</v>
      </c>
      <c r="AT120" s="3">
        <v>277</v>
      </c>
      <c r="AU120" s="3">
        <v>28</v>
      </c>
      <c r="AV120" s="3">
        <v>65</v>
      </c>
      <c r="AW120" s="3">
        <v>13</v>
      </c>
      <c r="AX120" s="3">
        <v>0</v>
      </c>
      <c r="AY120" s="3">
        <v>0</v>
      </c>
    </row>
    <row r="121" spans="1:51">
      <c r="A121" s="1" t="s">
        <v>819</v>
      </c>
      <c r="B121" s="1">
        <v>2018</v>
      </c>
      <c r="C121" s="20">
        <v>604500</v>
      </c>
      <c r="D121" s="17">
        <v>3390000</v>
      </c>
      <c r="E121" s="1">
        <v>3.0859999999999999</v>
      </c>
      <c r="F121" s="1">
        <v>337</v>
      </c>
      <c r="G121" s="1">
        <v>178</v>
      </c>
      <c r="H121" s="38">
        <v>0.22836095000000001</v>
      </c>
      <c r="I121" s="1">
        <v>183</v>
      </c>
      <c r="J121" s="1">
        <v>72</v>
      </c>
      <c r="K121" s="1">
        <v>163</v>
      </c>
      <c r="L121" s="1">
        <v>1274</v>
      </c>
      <c r="M121" s="1">
        <v>174</v>
      </c>
      <c r="N121" s="1">
        <v>369</v>
      </c>
      <c r="O121" s="1">
        <v>36</v>
      </c>
      <c r="P121" s="1">
        <v>8</v>
      </c>
      <c r="Q121" s="1">
        <v>-10</v>
      </c>
      <c r="R121" s="29">
        <f t="shared" si="12"/>
        <v>4.9000000000000004</v>
      </c>
      <c r="S121" s="2" t="s">
        <v>61</v>
      </c>
      <c r="W121" s="3">
        <v>137</v>
      </c>
      <c r="X121" s="36">
        <v>0</v>
      </c>
      <c r="Y121" s="4">
        <v>0.23831775999999999</v>
      </c>
      <c r="Z121" s="3">
        <v>64</v>
      </c>
      <c r="AA121" s="3">
        <v>26</v>
      </c>
      <c r="AB121" s="3">
        <v>61</v>
      </c>
      <c r="AC121" s="3">
        <v>510</v>
      </c>
      <c r="AD121" s="3">
        <v>78</v>
      </c>
      <c r="AE121" s="3">
        <v>140</v>
      </c>
      <c r="AF121" s="3">
        <v>14</v>
      </c>
      <c r="AG121" s="3">
        <v>4</v>
      </c>
      <c r="AH121" s="3">
        <v>3</v>
      </c>
      <c r="AI121" s="49">
        <f t="shared" si="13"/>
        <v>2.5047549999999998</v>
      </c>
      <c r="AJ121" s="54">
        <v>3.21</v>
      </c>
      <c r="AK121" s="15">
        <v>6.5758239999999999</v>
      </c>
      <c r="AL121" s="15">
        <v>1.82</v>
      </c>
      <c r="AM121" s="55">
        <v>3.1895099999999998</v>
      </c>
      <c r="AN121" s="1">
        <v>430</v>
      </c>
      <c r="AO121" s="3">
        <v>137</v>
      </c>
      <c r="AP121" s="1">
        <v>0</v>
      </c>
      <c r="AQ121" s="3">
        <v>64</v>
      </c>
      <c r="AR121" s="3">
        <v>26</v>
      </c>
      <c r="AS121" s="3">
        <v>61</v>
      </c>
      <c r="AT121" s="3">
        <v>510</v>
      </c>
      <c r="AU121" s="3">
        <v>78</v>
      </c>
      <c r="AV121" s="3">
        <v>140</v>
      </c>
      <c r="AW121" s="3">
        <v>14</v>
      </c>
      <c r="AX121" s="3">
        <v>4</v>
      </c>
      <c r="AY121" s="3">
        <v>3</v>
      </c>
    </row>
    <row r="122" spans="1:51">
      <c r="A122" s="1" t="s">
        <v>560</v>
      </c>
      <c r="B122" s="1">
        <v>2018</v>
      </c>
      <c r="C122" s="20">
        <v>555000</v>
      </c>
      <c r="D122" s="17">
        <v>2050000</v>
      </c>
      <c r="E122" s="1">
        <v>3.0920000000000001</v>
      </c>
      <c r="F122" s="1">
        <v>319</v>
      </c>
      <c r="G122" s="1">
        <v>147</v>
      </c>
      <c r="H122" s="38">
        <v>0.23921569000000001</v>
      </c>
      <c r="I122" s="1">
        <v>141</v>
      </c>
      <c r="J122" s="1">
        <v>41</v>
      </c>
      <c r="K122" s="1">
        <v>142</v>
      </c>
      <c r="L122" s="1">
        <v>1127</v>
      </c>
      <c r="M122" s="1">
        <v>74</v>
      </c>
      <c r="N122" s="1">
        <v>260</v>
      </c>
      <c r="O122" s="1">
        <v>57</v>
      </c>
      <c r="P122" s="1">
        <v>10</v>
      </c>
      <c r="Q122" s="1">
        <v>-12</v>
      </c>
      <c r="R122" s="29">
        <f t="shared" si="12"/>
        <v>2</v>
      </c>
      <c r="W122" s="3">
        <v>122</v>
      </c>
      <c r="X122" s="36">
        <v>0</v>
      </c>
      <c r="Y122" s="4">
        <v>0.24931507</v>
      </c>
      <c r="Z122" s="3">
        <v>60</v>
      </c>
      <c r="AA122" s="3">
        <v>17</v>
      </c>
      <c r="AB122" s="3">
        <v>52</v>
      </c>
      <c r="AC122" s="3">
        <v>411</v>
      </c>
      <c r="AD122" s="3">
        <v>34</v>
      </c>
      <c r="AE122" s="3">
        <v>88</v>
      </c>
      <c r="AF122" s="3">
        <v>22</v>
      </c>
      <c r="AG122" s="3">
        <v>1</v>
      </c>
      <c r="AH122" s="3">
        <v>-3</v>
      </c>
      <c r="AI122" s="49">
        <f t="shared" si="13"/>
        <v>1.9272149999999999</v>
      </c>
      <c r="AJ122" s="54">
        <v>1.8</v>
      </c>
      <c r="AK122" s="15">
        <v>2.2638129999999999</v>
      </c>
      <c r="AL122" s="15">
        <v>1.77</v>
      </c>
      <c r="AM122" s="55">
        <v>2.0844299999999998</v>
      </c>
      <c r="AN122" s="1">
        <v>264</v>
      </c>
      <c r="AO122" s="3">
        <v>122</v>
      </c>
      <c r="AP122" s="1">
        <v>0</v>
      </c>
      <c r="AQ122" s="3">
        <v>60</v>
      </c>
      <c r="AR122" s="3">
        <v>17</v>
      </c>
      <c r="AS122" s="3">
        <v>52</v>
      </c>
      <c r="AT122" s="3">
        <v>411</v>
      </c>
      <c r="AU122" s="3">
        <v>34</v>
      </c>
      <c r="AV122" s="3">
        <v>88</v>
      </c>
      <c r="AW122" s="3">
        <v>22</v>
      </c>
      <c r="AX122" s="3">
        <v>1</v>
      </c>
      <c r="AY122" s="3">
        <v>-3</v>
      </c>
    </row>
    <row r="123" spans="1:51">
      <c r="A123" s="63" t="s">
        <v>881</v>
      </c>
      <c r="B123" s="1">
        <v>2018</v>
      </c>
      <c r="C123" s="20">
        <v>587500</v>
      </c>
      <c r="D123" s="59">
        <v>6200000</v>
      </c>
      <c r="E123" s="1">
        <v>2.1520000000000001</v>
      </c>
      <c r="F123" s="1">
        <v>419</v>
      </c>
      <c r="G123" s="1">
        <v>0</v>
      </c>
      <c r="H123" s="38">
        <v>0.23305671</v>
      </c>
      <c r="I123" s="1">
        <v>199</v>
      </c>
      <c r="J123" s="1">
        <v>56</v>
      </c>
      <c r="K123" s="1">
        <v>190</v>
      </c>
      <c r="L123" s="1">
        <v>1633</v>
      </c>
      <c r="M123" s="1">
        <v>160</v>
      </c>
      <c r="N123" s="1">
        <v>306</v>
      </c>
      <c r="O123" s="1">
        <v>82</v>
      </c>
      <c r="P123" s="1">
        <v>16</v>
      </c>
      <c r="Q123" s="1">
        <v>26</v>
      </c>
      <c r="R123" s="29">
        <f t="shared" si="12"/>
        <v>6.4</v>
      </c>
      <c r="S123" s="2" t="s">
        <v>601</v>
      </c>
      <c r="T123" s="1" t="s">
        <v>263</v>
      </c>
      <c r="U123" s="1" t="s">
        <v>602</v>
      </c>
      <c r="W123" s="3">
        <v>156</v>
      </c>
      <c r="X123" s="36">
        <v>0</v>
      </c>
      <c r="Y123" s="4">
        <v>0.2236842</v>
      </c>
      <c r="Z123" s="3">
        <v>80</v>
      </c>
      <c r="AA123" s="3">
        <v>20</v>
      </c>
      <c r="AB123" s="3">
        <v>58</v>
      </c>
      <c r="AC123" s="3">
        <v>611</v>
      </c>
      <c r="AD123" s="3">
        <v>71</v>
      </c>
      <c r="AE123" s="3">
        <v>96</v>
      </c>
      <c r="AF123" s="3">
        <v>30</v>
      </c>
      <c r="AG123" s="3">
        <v>4</v>
      </c>
      <c r="AH123" s="3">
        <v>13</v>
      </c>
      <c r="AI123" s="49">
        <f t="shared" si="13"/>
        <v>2.9390000000000001</v>
      </c>
      <c r="AJ123" s="54">
        <v>7.4300002999999997</v>
      </c>
      <c r="AK123" s="15">
        <v>5.3488173000000003</v>
      </c>
      <c r="AL123" s="15">
        <v>3.19</v>
      </c>
      <c r="AM123" s="55">
        <v>2.6880000000000002</v>
      </c>
      <c r="AN123" s="1">
        <v>393</v>
      </c>
      <c r="AO123" s="3">
        <v>156</v>
      </c>
      <c r="AP123" s="1">
        <v>0</v>
      </c>
      <c r="AQ123" s="3">
        <v>80</v>
      </c>
      <c r="AR123" s="3">
        <v>20</v>
      </c>
      <c r="AS123" s="3">
        <v>58</v>
      </c>
      <c r="AT123" s="3">
        <v>611</v>
      </c>
      <c r="AU123" s="3">
        <v>71</v>
      </c>
      <c r="AV123" s="3">
        <v>96</v>
      </c>
      <c r="AW123" s="3">
        <v>30</v>
      </c>
      <c r="AX123" s="3">
        <v>4</v>
      </c>
      <c r="AY123" s="3">
        <v>13</v>
      </c>
    </row>
    <row r="124" spans="1:51">
      <c r="A124" s="1" t="s">
        <v>815</v>
      </c>
      <c r="B124" s="1">
        <v>2018</v>
      </c>
      <c r="C124" s="20">
        <v>605094</v>
      </c>
      <c r="D124" s="17">
        <v>4025000</v>
      </c>
      <c r="E124" s="1">
        <v>3.0430000000000001</v>
      </c>
      <c r="F124" s="1">
        <v>427</v>
      </c>
      <c r="G124" s="1">
        <v>55</v>
      </c>
      <c r="H124" s="38">
        <v>0.25107604</v>
      </c>
      <c r="I124" s="1">
        <v>218</v>
      </c>
      <c r="J124" s="1">
        <v>76</v>
      </c>
      <c r="K124" s="1">
        <v>218</v>
      </c>
      <c r="L124" s="1">
        <v>1620</v>
      </c>
      <c r="M124" s="1">
        <v>194</v>
      </c>
      <c r="N124" s="1">
        <v>400</v>
      </c>
      <c r="O124" s="1">
        <v>80</v>
      </c>
      <c r="P124" s="1">
        <v>7</v>
      </c>
      <c r="Q124" s="1">
        <v>0</v>
      </c>
      <c r="R124" s="29">
        <f t="shared" si="12"/>
        <v>9.6</v>
      </c>
      <c r="S124" s="2" t="s">
        <v>816</v>
      </c>
      <c r="T124" s="1" t="s">
        <v>817</v>
      </c>
      <c r="W124" s="3">
        <v>153</v>
      </c>
      <c r="X124" s="36">
        <v>7</v>
      </c>
      <c r="Y124" s="4">
        <v>0.24309391999999999</v>
      </c>
      <c r="Z124" s="3">
        <v>78</v>
      </c>
      <c r="AA124" s="3">
        <v>28</v>
      </c>
      <c r="AB124" s="3">
        <v>82</v>
      </c>
      <c r="AC124" s="3">
        <v>638</v>
      </c>
      <c r="AD124" s="3">
        <v>84</v>
      </c>
      <c r="AE124" s="3">
        <v>159</v>
      </c>
      <c r="AF124" s="3">
        <v>25</v>
      </c>
      <c r="AG124" s="3">
        <v>3</v>
      </c>
      <c r="AH124" s="3">
        <v>-6</v>
      </c>
      <c r="AI124" s="49">
        <f t="shared" si="13"/>
        <v>2.7945700000000002</v>
      </c>
      <c r="AJ124" s="54">
        <v>8.9499999999999993</v>
      </c>
      <c r="AK124" s="15">
        <v>10.183674</v>
      </c>
      <c r="AL124" s="15">
        <v>2.65</v>
      </c>
      <c r="AM124" s="55">
        <v>2.9391400000000001</v>
      </c>
      <c r="AN124" s="1">
        <v>314</v>
      </c>
      <c r="AO124" s="3">
        <v>153</v>
      </c>
      <c r="AP124" s="1">
        <v>7</v>
      </c>
      <c r="AQ124" s="3">
        <v>78</v>
      </c>
      <c r="AR124" s="3">
        <v>28</v>
      </c>
      <c r="AS124" s="3">
        <v>82</v>
      </c>
      <c r="AT124" s="3">
        <v>638</v>
      </c>
      <c r="AU124" s="3">
        <v>84</v>
      </c>
      <c r="AV124" s="3">
        <v>159</v>
      </c>
      <c r="AW124" s="3">
        <v>25</v>
      </c>
      <c r="AX124" s="3">
        <v>3</v>
      </c>
      <c r="AY124" s="3">
        <v>-6</v>
      </c>
    </row>
    <row r="125" spans="1:51">
      <c r="A125" s="1" t="s">
        <v>614</v>
      </c>
      <c r="B125" s="1">
        <v>2018</v>
      </c>
      <c r="C125" s="20">
        <v>602500</v>
      </c>
      <c r="D125" s="17">
        <v>2650000</v>
      </c>
      <c r="E125" s="1">
        <v>3.0659999999999998</v>
      </c>
      <c r="F125" s="1">
        <v>381</v>
      </c>
      <c r="G125" s="1">
        <v>97</v>
      </c>
      <c r="H125" s="38">
        <v>0.24395448</v>
      </c>
      <c r="I125" s="1">
        <v>210</v>
      </c>
      <c r="J125" s="1">
        <v>84</v>
      </c>
      <c r="K125" s="1">
        <v>236</v>
      </c>
      <c r="L125" s="1">
        <v>1612</v>
      </c>
      <c r="M125" s="1">
        <v>192</v>
      </c>
      <c r="N125" s="1">
        <v>585</v>
      </c>
      <c r="O125" s="1">
        <v>68</v>
      </c>
      <c r="P125" s="1">
        <v>2</v>
      </c>
      <c r="Q125" s="1">
        <v>-24</v>
      </c>
      <c r="R125" s="29">
        <f t="shared" si="12"/>
        <v>5.3</v>
      </c>
      <c r="T125" s="1" t="s">
        <v>104</v>
      </c>
      <c r="V125" s="1" t="s">
        <v>45</v>
      </c>
      <c r="W125" s="3">
        <v>71</v>
      </c>
      <c r="X125" s="36">
        <v>27</v>
      </c>
      <c r="Y125" s="4">
        <v>0.19924812</v>
      </c>
      <c r="Z125" s="3">
        <v>32</v>
      </c>
      <c r="AA125" s="3">
        <v>13</v>
      </c>
      <c r="AB125" s="3">
        <v>41</v>
      </c>
      <c r="AC125" s="3">
        <v>299</v>
      </c>
      <c r="AD125" s="3">
        <v>31</v>
      </c>
      <c r="AE125" s="3">
        <v>115</v>
      </c>
      <c r="AF125" s="3">
        <v>14</v>
      </c>
      <c r="AG125" s="3">
        <v>0</v>
      </c>
      <c r="AH125" s="3">
        <v>-8</v>
      </c>
      <c r="AI125" s="49">
        <f t="shared" si="13"/>
        <v>-0.30084115</v>
      </c>
      <c r="AJ125" s="54">
        <v>4.8499999999999996</v>
      </c>
      <c r="AK125" s="15">
        <v>5.719938</v>
      </c>
      <c r="AL125" s="15">
        <v>-0.67</v>
      </c>
      <c r="AM125" s="55">
        <v>6.8317699999999995E-2</v>
      </c>
      <c r="AN125" s="1">
        <v>489</v>
      </c>
      <c r="AO125" s="3">
        <v>71</v>
      </c>
      <c r="AP125" s="1">
        <v>27</v>
      </c>
      <c r="AQ125" s="3">
        <v>32</v>
      </c>
      <c r="AR125" s="3">
        <v>13</v>
      </c>
      <c r="AS125" s="3">
        <v>41</v>
      </c>
      <c r="AT125" s="3">
        <v>299</v>
      </c>
      <c r="AU125" s="3">
        <v>31</v>
      </c>
      <c r="AV125" s="3">
        <v>115</v>
      </c>
      <c r="AW125" s="3">
        <v>14</v>
      </c>
      <c r="AX125" s="3">
        <v>0</v>
      </c>
      <c r="AY125" s="3">
        <v>-8</v>
      </c>
    </row>
    <row r="126" spans="1:51">
      <c r="A126" s="1" t="s">
        <v>762</v>
      </c>
      <c r="B126" s="1">
        <v>2018</v>
      </c>
      <c r="C126" s="20">
        <v>563560</v>
      </c>
      <c r="D126" s="17">
        <v>3300000</v>
      </c>
      <c r="E126" s="1">
        <v>3</v>
      </c>
      <c r="F126" s="1">
        <v>421</v>
      </c>
      <c r="G126" s="1">
        <v>30</v>
      </c>
      <c r="H126" s="38">
        <v>0.25849903000000002</v>
      </c>
      <c r="I126" s="1">
        <v>184</v>
      </c>
      <c r="J126" s="1">
        <v>60</v>
      </c>
      <c r="K126" s="1">
        <v>242</v>
      </c>
      <c r="L126" s="1">
        <v>1720</v>
      </c>
      <c r="M126" s="1">
        <v>134</v>
      </c>
      <c r="N126" s="1">
        <v>355</v>
      </c>
      <c r="O126" s="1">
        <v>68</v>
      </c>
      <c r="P126" s="1">
        <v>3</v>
      </c>
      <c r="Q126" s="1">
        <v>-20</v>
      </c>
      <c r="R126" s="29">
        <f t="shared" si="12"/>
        <v>0.9</v>
      </c>
      <c r="U126" s="1" t="s">
        <v>763</v>
      </c>
      <c r="W126" s="3">
        <v>128</v>
      </c>
      <c r="X126" s="36">
        <v>30</v>
      </c>
      <c r="Y126" s="4">
        <v>0.25766869999999997</v>
      </c>
      <c r="Z126" s="3">
        <v>61</v>
      </c>
      <c r="AA126" s="3">
        <v>20</v>
      </c>
      <c r="AB126" s="3">
        <v>77</v>
      </c>
      <c r="AC126" s="3">
        <v>536</v>
      </c>
      <c r="AD126" s="3">
        <v>40</v>
      </c>
      <c r="AE126" s="3">
        <v>116</v>
      </c>
      <c r="AF126" s="3">
        <v>25</v>
      </c>
      <c r="AG126" s="3">
        <v>1</v>
      </c>
      <c r="AH126" s="3">
        <v>-5</v>
      </c>
      <c r="AI126" s="49">
        <f t="shared" si="13"/>
        <v>0.81090850000000003</v>
      </c>
      <c r="AJ126" s="54">
        <v>0.61</v>
      </c>
      <c r="AK126" s="15">
        <v>1.271196</v>
      </c>
      <c r="AL126" s="15">
        <v>0.69</v>
      </c>
      <c r="AM126" s="55">
        <v>0.93181700000000001</v>
      </c>
      <c r="AN126" s="1">
        <v>238</v>
      </c>
      <c r="AO126" s="3">
        <v>128</v>
      </c>
      <c r="AP126" s="1">
        <v>30</v>
      </c>
      <c r="AQ126" s="3">
        <v>61</v>
      </c>
      <c r="AR126" s="3">
        <v>20</v>
      </c>
      <c r="AS126" s="3">
        <v>77</v>
      </c>
      <c r="AT126" s="3">
        <v>536</v>
      </c>
      <c r="AU126" s="3">
        <v>40</v>
      </c>
      <c r="AV126" s="3">
        <v>116</v>
      </c>
      <c r="AW126" s="3">
        <v>25</v>
      </c>
      <c r="AX126" s="3">
        <v>1</v>
      </c>
      <c r="AY126" s="3">
        <v>-5</v>
      </c>
    </row>
    <row r="127" spans="1:51">
      <c r="A127" s="1" t="s">
        <v>95</v>
      </c>
      <c r="B127" s="1">
        <v>2018</v>
      </c>
      <c r="C127" s="20">
        <v>570100</v>
      </c>
      <c r="D127" s="17">
        <v>4100000</v>
      </c>
      <c r="E127" s="1">
        <v>3.1070000000000002</v>
      </c>
      <c r="F127" s="1">
        <v>398</v>
      </c>
      <c r="G127" s="1">
        <v>117</v>
      </c>
      <c r="H127" s="38">
        <v>0.278754</v>
      </c>
      <c r="I127" s="1">
        <v>251</v>
      </c>
      <c r="J127" s="1">
        <v>58</v>
      </c>
      <c r="K127" s="1">
        <v>171</v>
      </c>
      <c r="L127" s="1">
        <v>1458</v>
      </c>
      <c r="M127" s="1">
        <v>177</v>
      </c>
      <c r="N127" s="1">
        <v>371</v>
      </c>
      <c r="O127" s="1">
        <v>54</v>
      </c>
      <c r="P127" s="1">
        <v>44</v>
      </c>
      <c r="Q127" s="1">
        <v>7</v>
      </c>
      <c r="R127" s="29">
        <f t="shared" si="12"/>
        <v>11.5</v>
      </c>
      <c r="T127" s="1" t="s">
        <v>96</v>
      </c>
      <c r="W127" s="3">
        <v>137</v>
      </c>
      <c r="X127" s="36">
        <v>13</v>
      </c>
      <c r="Y127" s="4">
        <v>0.27530363000000002</v>
      </c>
      <c r="Z127" s="3">
        <v>102</v>
      </c>
      <c r="AA127" s="3">
        <v>21</v>
      </c>
      <c r="AB127" s="3">
        <v>63</v>
      </c>
      <c r="AC127" s="3">
        <v>570</v>
      </c>
      <c r="AD127" s="3">
        <v>67</v>
      </c>
      <c r="AE127" s="3">
        <v>140</v>
      </c>
      <c r="AF127" s="3">
        <v>18</v>
      </c>
      <c r="AG127" s="3">
        <v>15</v>
      </c>
      <c r="AH127" s="3">
        <v>-1</v>
      </c>
      <c r="AI127" s="49">
        <f t="shared" si="13"/>
        <v>3.8076050000000001</v>
      </c>
      <c r="AJ127" s="54">
        <v>10.9</v>
      </c>
      <c r="AK127" s="15">
        <v>12.199209</v>
      </c>
      <c r="AL127" s="15">
        <v>3.49</v>
      </c>
      <c r="AM127" s="55">
        <v>4.12521</v>
      </c>
      <c r="AN127" s="1">
        <v>337</v>
      </c>
      <c r="AO127" s="3">
        <v>137</v>
      </c>
      <c r="AP127" s="1">
        <v>13</v>
      </c>
      <c r="AQ127" s="3">
        <v>102</v>
      </c>
      <c r="AR127" s="3">
        <v>21</v>
      </c>
      <c r="AS127" s="3">
        <v>63</v>
      </c>
      <c r="AT127" s="3">
        <v>570</v>
      </c>
      <c r="AU127" s="3">
        <v>67</v>
      </c>
      <c r="AV127" s="3">
        <v>140</v>
      </c>
      <c r="AW127" s="3">
        <v>18</v>
      </c>
      <c r="AX127" s="3">
        <v>15</v>
      </c>
      <c r="AY127" s="3">
        <v>-1</v>
      </c>
    </row>
    <row r="128" spans="1:51">
      <c r="A128" s="1" t="s">
        <v>561</v>
      </c>
      <c r="B128" s="1">
        <v>2018</v>
      </c>
      <c r="C128" s="20">
        <v>550000</v>
      </c>
      <c r="D128" s="17">
        <v>960000</v>
      </c>
      <c r="E128" s="1">
        <v>2.161</v>
      </c>
      <c r="F128" s="1">
        <v>228</v>
      </c>
      <c r="G128" s="1">
        <v>24</v>
      </c>
      <c r="H128" s="38">
        <v>0.22564935999999999</v>
      </c>
      <c r="I128" s="1">
        <v>76</v>
      </c>
      <c r="J128" s="1">
        <v>6</v>
      </c>
      <c r="K128" s="1">
        <v>73</v>
      </c>
      <c r="L128" s="1">
        <v>712</v>
      </c>
      <c r="M128" s="1">
        <v>80</v>
      </c>
      <c r="N128" s="1">
        <v>141</v>
      </c>
      <c r="O128" s="1">
        <v>27</v>
      </c>
      <c r="P128" s="1">
        <v>6</v>
      </c>
      <c r="Q128" s="1">
        <v>18</v>
      </c>
      <c r="R128" s="29">
        <f t="shared" si="12"/>
        <v>2</v>
      </c>
      <c r="S128" s="2" t="s">
        <v>333</v>
      </c>
      <c r="T128" s="1" t="s">
        <v>494</v>
      </c>
      <c r="W128" s="3">
        <v>74</v>
      </c>
      <c r="X128" s="36">
        <v>0</v>
      </c>
      <c r="Y128" s="4">
        <v>0.17032968000000001</v>
      </c>
      <c r="Z128" s="3">
        <v>19</v>
      </c>
      <c r="AA128" s="3">
        <v>3</v>
      </c>
      <c r="AB128" s="3">
        <v>27</v>
      </c>
      <c r="AC128" s="3">
        <v>216</v>
      </c>
      <c r="AD128" s="3">
        <v>26</v>
      </c>
      <c r="AE128" s="3">
        <v>33</v>
      </c>
      <c r="AF128" s="3">
        <v>4</v>
      </c>
      <c r="AG128" s="3">
        <v>2</v>
      </c>
      <c r="AH128" s="3">
        <v>14</v>
      </c>
      <c r="AI128" s="49">
        <f t="shared" si="13"/>
        <v>0.65899700000000005</v>
      </c>
      <c r="AJ128" s="54">
        <v>1.0699999</v>
      </c>
      <c r="AK128" s="15">
        <v>2.9086699999999999</v>
      </c>
      <c r="AL128" s="15">
        <v>0.48</v>
      </c>
      <c r="AM128" s="55">
        <v>0.83799400000000002</v>
      </c>
      <c r="AN128" s="1">
        <v>143</v>
      </c>
      <c r="AO128" s="3">
        <v>74</v>
      </c>
      <c r="AP128" s="1">
        <v>0</v>
      </c>
      <c r="AQ128" s="3">
        <v>19</v>
      </c>
      <c r="AR128" s="3">
        <v>3</v>
      </c>
      <c r="AS128" s="3">
        <v>27</v>
      </c>
      <c r="AT128" s="3">
        <v>216</v>
      </c>
      <c r="AU128" s="3">
        <v>26</v>
      </c>
      <c r="AV128" s="3">
        <v>33</v>
      </c>
      <c r="AW128" s="3">
        <v>4</v>
      </c>
      <c r="AX128" s="3">
        <v>2</v>
      </c>
      <c r="AY128" s="3">
        <v>14</v>
      </c>
    </row>
    <row r="129" spans="1:51">
      <c r="A129" s="1" t="s">
        <v>727</v>
      </c>
      <c r="B129" s="1">
        <v>2018</v>
      </c>
      <c r="C129" s="20">
        <v>555000</v>
      </c>
      <c r="D129" s="17">
        <v>1165000</v>
      </c>
      <c r="E129" s="1">
        <v>2.169</v>
      </c>
      <c r="F129" s="1">
        <v>309</v>
      </c>
      <c r="G129" s="1">
        <v>103</v>
      </c>
      <c r="H129" s="38">
        <v>0.24203069999999999</v>
      </c>
      <c r="I129" s="1">
        <v>117</v>
      </c>
      <c r="J129" s="1">
        <v>8</v>
      </c>
      <c r="K129" s="1">
        <v>42</v>
      </c>
      <c r="L129" s="1">
        <v>953</v>
      </c>
      <c r="M129" s="1">
        <v>92</v>
      </c>
      <c r="N129" s="1">
        <v>225</v>
      </c>
      <c r="O129" s="1">
        <v>29</v>
      </c>
      <c r="P129" s="1">
        <v>60</v>
      </c>
      <c r="Q129" s="1">
        <v>15</v>
      </c>
      <c r="R129" s="29">
        <f t="shared" si="12"/>
        <v>2.2999999999999998</v>
      </c>
      <c r="W129" s="3">
        <v>117</v>
      </c>
      <c r="X129" s="36">
        <v>0</v>
      </c>
      <c r="Y129" s="4">
        <v>0.25936599999999999</v>
      </c>
      <c r="Z129" s="3">
        <v>45</v>
      </c>
      <c r="AA129" s="3">
        <v>4</v>
      </c>
      <c r="AB129" s="3">
        <v>17</v>
      </c>
      <c r="AC129" s="3">
        <v>387</v>
      </c>
      <c r="AD129" s="3">
        <v>37</v>
      </c>
      <c r="AE129" s="3">
        <v>73</v>
      </c>
      <c r="AF129" s="3">
        <v>12</v>
      </c>
      <c r="AG129" s="3">
        <v>24</v>
      </c>
      <c r="AH129" s="3">
        <v>3</v>
      </c>
      <c r="AI129" s="49">
        <f t="shared" si="13"/>
        <v>1.0847785000000001</v>
      </c>
      <c r="AJ129" s="54">
        <v>2.48</v>
      </c>
      <c r="AK129" s="15">
        <v>2.0655570000000001</v>
      </c>
      <c r="AL129" s="15">
        <v>1.19</v>
      </c>
      <c r="AM129" s="55">
        <v>0.97955700000000001</v>
      </c>
      <c r="AN129" s="1">
        <v>348</v>
      </c>
      <c r="AO129" s="3">
        <v>117</v>
      </c>
      <c r="AP129" s="1">
        <v>0</v>
      </c>
      <c r="AQ129" s="3">
        <v>45</v>
      </c>
      <c r="AR129" s="3">
        <v>4</v>
      </c>
      <c r="AS129" s="3">
        <v>17</v>
      </c>
      <c r="AT129" s="3">
        <v>387</v>
      </c>
      <c r="AU129" s="3">
        <v>37</v>
      </c>
      <c r="AV129" s="3">
        <v>73</v>
      </c>
      <c r="AW129" s="3">
        <v>12</v>
      </c>
      <c r="AX129" s="3">
        <v>24</v>
      </c>
      <c r="AY129" s="3">
        <v>3</v>
      </c>
    </row>
    <row r="130" spans="1:51">
      <c r="A130" s="1" t="s">
        <v>594</v>
      </c>
      <c r="B130" s="1">
        <v>2018</v>
      </c>
      <c r="C130" s="20">
        <v>567400</v>
      </c>
      <c r="D130" s="17">
        <v>4675000</v>
      </c>
      <c r="E130" s="1">
        <v>3.0880000000000001</v>
      </c>
      <c r="F130" s="1">
        <v>506</v>
      </c>
      <c r="G130" s="1">
        <v>0</v>
      </c>
      <c r="H130" s="38">
        <v>0.25487944000000001</v>
      </c>
      <c r="I130" s="1">
        <v>251</v>
      </c>
      <c r="J130" s="1">
        <v>92</v>
      </c>
      <c r="K130" s="1">
        <v>294</v>
      </c>
      <c r="L130" s="1">
        <v>1971</v>
      </c>
      <c r="M130" s="1">
        <v>199</v>
      </c>
      <c r="N130" s="1">
        <v>436</v>
      </c>
      <c r="O130" s="1">
        <v>101</v>
      </c>
      <c r="P130" s="1">
        <v>20</v>
      </c>
      <c r="Q130" s="1">
        <v>14</v>
      </c>
      <c r="R130" s="29">
        <f t="shared" ref="R130:R193" si="14">ROUND(AVERAGE(AJ130,AK130),1)</f>
        <v>10.3</v>
      </c>
      <c r="S130" s="2" t="s">
        <v>595</v>
      </c>
      <c r="T130" s="1" t="s">
        <v>278</v>
      </c>
      <c r="U130" s="1" t="s">
        <v>596</v>
      </c>
      <c r="W130" s="3">
        <v>152</v>
      </c>
      <c r="X130" s="36">
        <v>0</v>
      </c>
      <c r="Y130" s="4">
        <v>0.24096386</v>
      </c>
      <c r="Z130" s="3">
        <v>73</v>
      </c>
      <c r="AA130" s="3">
        <v>32</v>
      </c>
      <c r="AB130" s="3">
        <v>86</v>
      </c>
      <c r="AC130" s="3">
        <v>587</v>
      </c>
      <c r="AD130" s="3">
        <v>78</v>
      </c>
      <c r="AE130" s="3">
        <v>108</v>
      </c>
      <c r="AF130" s="3">
        <v>23</v>
      </c>
      <c r="AG130" s="3">
        <v>5</v>
      </c>
      <c r="AH130" s="3">
        <v>9</v>
      </c>
      <c r="AI130" s="49">
        <f t="shared" si="13"/>
        <v>3.9384399999999999</v>
      </c>
      <c r="AJ130" s="54">
        <v>10.54</v>
      </c>
      <c r="AK130" s="15">
        <v>9.9794099999999997</v>
      </c>
      <c r="AL130" s="15">
        <v>4.22</v>
      </c>
      <c r="AM130" s="55">
        <v>3.6568800000000001</v>
      </c>
      <c r="AN130" s="1">
        <v>308</v>
      </c>
      <c r="AO130" s="3">
        <v>152</v>
      </c>
      <c r="AP130" s="1">
        <v>0</v>
      </c>
      <c r="AQ130" s="3">
        <v>73</v>
      </c>
      <c r="AR130" s="3">
        <v>32</v>
      </c>
      <c r="AS130" s="3">
        <v>86</v>
      </c>
      <c r="AT130" s="3">
        <v>587</v>
      </c>
      <c r="AU130" s="3">
        <v>78</v>
      </c>
      <c r="AV130" s="3">
        <v>108</v>
      </c>
      <c r="AW130" s="3">
        <v>23</v>
      </c>
      <c r="AX130" s="3">
        <v>5</v>
      </c>
      <c r="AY130" s="3">
        <v>9</v>
      </c>
    </row>
    <row r="131" spans="1:51">
      <c r="A131" s="1" t="s">
        <v>813</v>
      </c>
      <c r="B131" s="1">
        <v>2018</v>
      </c>
      <c r="C131" s="20">
        <v>577200</v>
      </c>
      <c r="D131" s="17">
        <v>3725000</v>
      </c>
      <c r="E131" s="1">
        <v>2.1349999999999998</v>
      </c>
      <c r="F131" s="1">
        <v>360</v>
      </c>
      <c r="G131" s="1">
        <v>72</v>
      </c>
      <c r="H131" s="38">
        <v>0.28882644000000002</v>
      </c>
      <c r="I131" s="1">
        <v>236</v>
      </c>
      <c r="J131" s="1">
        <v>44</v>
      </c>
      <c r="K131" s="1">
        <v>159</v>
      </c>
      <c r="L131" s="1">
        <v>1555</v>
      </c>
      <c r="M131" s="1">
        <v>117</v>
      </c>
      <c r="N131" s="1">
        <v>283</v>
      </c>
      <c r="O131" s="1">
        <v>66</v>
      </c>
      <c r="P131" s="1">
        <v>124</v>
      </c>
      <c r="Q131" s="1">
        <v>5</v>
      </c>
      <c r="R131" s="29">
        <f t="shared" si="14"/>
        <v>10.9</v>
      </c>
      <c r="S131" s="2" t="s">
        <v>814</v>
      </c>
      <c r="U131" s="1" t="s">
        <v>559</v>
      </c>
      <c r="W131" s="3">
        <v>162</v>
      </c>
      <c r="X131" s="36">
        <v>0</v>
      </c>
      <c r="Y131" s="4">
        <v>0.27108433999999998</v>
      </c>
      <c r="Z131" s="3">
        <v>103</v>
      </c>
      <c r="AA131" s="3">
        <v>19</v>
      </c>
      <c r="AB131" s="3">
        <v>73</v>
      </c>
      <c r="AC131" s="3">
        <v>740</v>
      </c>
      <c r="AD131" s="3">
        <v>69</v>
      </c>
      <c r="AE131" s="3">
        <v>132</v>
      </c>
      <c r="AF131" s="3">
        <v>27</v>
      </c>
      <c r="AG131" s="3">
        <v>43</v>
      </c>
      <c r="AH131" s="3">
        <v>2</v>
      </c>
      <c r="AI131" s="49">
        <f t="shared" si="13"/>
        <v>4.4593699999999998</v>
      </c>
      <c r="AJ131" s="54">
        <v>10.84</v>
      </c>
      <c r="AK131" s="15">
        <v>10.882402000000001</v>
      </c>
      <c r="AL131" s="15">
        <v>4.12</v>
      </c>
      <c r="AM131" s="55">
        <v>4.7987399999999996</v>
      </c>
      <c r="AN131" s="1">
        <v>357</v>
      </c>
      <c r="AO131" s="3">
        <v>162</v>
      </c>
      <c r="AP131" s="1">
        <v>0</v>
      </c>
      <c r="AQ131" s="3">
        <v>103</v>
      </c>
      <c r="AR131" s="3">
        <v>19</v>
      </c>
      <c r="AS131" s="3">
        <v>73</v>
      </c>
      <c r="AT131" s="3">
        <v>740</v>
      </c>
      <c r="AU131" s="3">
        <v>69</v>
      </c>
      <c r="AV131" s="3">
        <v>132</v>
      </c>
      <c r="AW131" s="3">
        <v>27</v>
      </c>
      <c r="AX131" s="3">
        <v>43</v>
      </c>
      <c r="AY131" s="3">
        <v>2</v>
      </c>
    </row>
    <row r="132" spans="1:51">
      <c r="A132" s="1" t="s">
        <v>638</v>
      </c>
      <c r="B132" s="1">
        <v>2018</v>
      </c>
      <c r="C132" s="20">
        <v>630000</v>
      </c>
      <c r="D132" s="17">
        <v>5000000</v>
      </c>
      <c r="E132" s="1">
        <v>3</v>
      </c>
      <c r="F132" s="1">
        <v>399</v>
      </c>
      <c r="G132" s="1">
        <v>77</v>
      </c>
      <c r="H132" s="38">
        <v>0.26816022</v>
      </c>
      <c r="I132" s="1">
        <v>223</v>
      </c>
      <c r="J132" s="1">
        <v>88</v>
      </c>
      <c r="K132" s="1">
        <v>262</v>
      </c>
      <c r="L132" s="1">
        <v>1626</v>
      </c>
      <c r="M132" s="1">
        <v>131</v>
      </c>
      <c r="N132" s="1">
        <v>489</v>
      </c>
      <c r="O132" s="1">
        <v>95</v>
      </c>
      <c r="P132" s="1">
        <v>42</v>
      </c>
      <c r="Q132" s="1">
        <v>26</v>
      </c>
      <c r="R132" s="29">
        <f t="shared" si="14"/>
        <v>11</v>
      </c>
      <c r="S132" s="2" t="s">
        <v>639</v>
      </c>
      <c r="T132" s="1" t="s">
        <v>640</v>
      </c>
      <c r="U132" s="1" t="s">
        <v>641</v>
      </c>
      <c r="W132" s="3">
        <v>157</v>
      </c>
      <c r="X132" s="36">
        <v>0</v>
      </c>
      <c r="Y132" s="4">
        <v>0.2909699</v>
      </c>
      <c r="Z132" s="3">
        <v>88</v>
      </c>
      <c r="AA132" s="3">
        <v>37</v>
      </c>
      <c r="AB132" s="3">
        <v>108</v>
      </c>
      <c r="AC132" s="3">
        <v>656</v>
      </c>
      <c r="AD132" s="3">
        <v>47</v>
      </c>
      <c r="AE132" s="3">
        <v>168</v>
      </c>
      <c r="AF132" s="3">
        <v>42</v>
      </c>
      <c r="AG132" s="3">
        <v>27</v>
      </c>
      <c r="AH132" s="3">
        <v>1</v>
      </c>
      <c r="AI132" s="49">
        <f t="shared" si="13"/>
        <v>5.37331</v>
      </c>
      <c r="AJ132" s="54">
        <v>12.440001000000001</v>
      </c>
      <c r="AK132" s="15">
        <v>9.6164889999999996</v>
      </c>
      <c r="AL132" s="15">
        <v>5.61</v>
      </c>
      <c r="AM132" s="55">
        <v>5.1366199999999997</v>
      </c>
      <c r="AN132" s="1">
        <v>256</v>
      </c>
      <c r="AO132" s="3">
        <v>157</v>
      </c>
      <c r="AP132" s="1">
        <v>0</v>
      </c>
      <c r="AQ132" s="3">
        <v>88</v>
      </c>
      <c r="AR132" s="3">
        <v>37</v>
      </c>
      <c r="AS132" s="3">
        <v>108</v>
      </c>
      <c r="AT132" s="3">
        <v>656</v>
      </c>
      <c r="AU132" s="3">
        <v>47</v>
      </c>
      <c r="AV132" s="3">
        <v>168</v>
      </c>
      <c r="AW132" s="3">
        <v>42</v>
      </c>
      <c r="AX132" s="3">
        <v>27</v>
      </c>
      <c r="AY132" s="3">
        <v>1</v>
      </c>
    </row>
    <row r="133" spans="1:51">
      <c r="A133" s="1" t="s">
        <v>517</v>
      </c>
      <c r="B133" s="1">
        <v>2018</v>
      </c>
      <c r="C133" s="20">
        <v>565000</v>
      </c>
      <c r="D133" s="17">
        <v>887500</v>
      </c>
      <c r="E133" s="1">
        <v>3.0529999999999999</v>
      </c>
      <c r="F133" s="1">
        <v>298</v>
      </c>
      <c r="G133" s="1">
        <v>95</v>
      </c>
      <c r="H133" s="38">
        <v>0.23329683000000001</v>
      </c>
      <c r="I133" s="1">
        <v>102</v>
      </c>
      <c r="J133" s="1">
        <v>17</v>
      </c>
      <c r="K133" s="1">
        <v>84</v>
      </c>
      <c r="L133" s="1">
        <v>993</v>
      </c>
      <c r="M133" s="1">
        <v>57</v>
      </c>
      <c r="N133" s="1">
        <v>221</v>
      </c>
      <c r="O133" s="1">
        <v>33</v>
      </c>
      <c r="P133" s="1">
        <v>26</v>
      </c>
      <c r="Q133" s="1">
        <v>22</v>
      </c>
      <c r="R133" s="29">
        <f t="shared" si="14"/>
        <v>1.7</v>
      </c>
      <c r="V133" s="1" t="s">
        <v>137</v>
      </c>
      <c r="W133" s="3">
        <v>58</v>
      </c>
      <c r="X133" s="36">
        <v>36</v>
      </c>
      <c r="Y133" s="4">
        <v>0.24603174999999999</v>
      </c>
      <c r="Z133" s="3">
        <v>13</v>
      </c>
      <c r="AA133" s="3">
        <v>5</v>
      </c>
      <c r="AB133" s="3">
        <v>16</v>
      </c>
      <c r="AC133" s="3">
        <v>139</v>
      </c>
      <c r="AD133" s="3">
        <v>9</v>
      </c>
      <c r="AE133" s="3">
        <v>41</v>
      </c>
      <c r="AF133" s="3">
        <v>4</v>
      </c>
      <c r="AG133" s="3">
        <v>2</v>
      </c>
      <c r="AH133" s="3">
        <v>2</v>
      </c>
      <c r="AI133" s="49">
        <f t="shared" si="13"/>
        <v>0.26923144999999998</v>
      </c>
      <c r="AJ133" s="54">
        <v>2.58</v>
      </c>
      <c r="AK133" s="15">
        <v>0.73654390000000003</v>
      </c>
      <c r="AL133" s="15">
        <v>0.31</v>
      </c>
      <c r="AM133" s="55">
        <v>0.2284629</v>
      </c>
      <c r="AN133" s="1">
        <v>459</v>
      </c>
      <c r="AO133" s="3">
        <v>58</v>
      </c>
      <c r="AP133" s="1">
        <v>36</v>
      </c>
      <c r="AQ133" s="3">
        <v>13</v>
      </c>
      <c r="AR133" s="3">
        <v>5</v>
      </c>
      <c r="AS133" s="3">
        <v>16</v>
      </c>
      <c r="AT133" s="3">
        <v>139</v>
      </c>
      <c r="AU133" s="3">
        <v>9</v>
      </c>
      <c r="AV133" s="3">
        <v>41</v>
      </c>
      <c r="AW133" s="3">
        <v>4</v>
      </c>
      <c r="AX133" s="3">
        <v>2</v>
      </c>
      <c r="AY133" s="3">
        <v>2</v>
      </c>
    </row>
    <row r="134" spans="1:51">
      <c r="A134" s="16" t="s">
        <v>139</v>
      </c>
      <c r="B134" s="1">
        <v>2018</v>
      </c>
      <c r="C134" s="20">
        <v>5333333</v>
      </c>
      <c r="D134" s="17">
        <v>6433334</v>
      </c>
      <c r="E134" s="1">
        <v>3.0630000000000002</v>
      </c>
      <c r="F134" s="1">
        <v>415</v>
      </c>
      <c r="G134" s="1">
        <v>57</v>
      </c>
      <c r="H134" s="38">
        <v>0.24314306999999999</v>
      </c>
      <c r="I134" s="1">
        <v>209</v>
      </c>
      <c r="J134" s="1">
        <v>68</v>
      </c>
      <c r="K134" s="1">
        <v>162</v>
      </c>
      <c r="L134" s="1">
        <v>1513</v>
      </c>
      <c r="M134" s="1">
        <v>142</v>
      </c>
      <c r="N134" s="1">
        <v>435</v>
      </c>
      <c r="O134" s="1">
        <v>72</v>
      </c>
      <c r="P134" s="1">
        <v>14</v>
      </c>
      <c r="Q134" s="1">
        <v>-32</v>
      </c>
      <c r="R134" s="29">
        <f t="shared" si="14"/>
        <v>2</v>
      </c>
      <c r="T134" s="1" t="s">
        <v>140</v>
      </c>
      <c r="W134" s="3">
        <v>96</v>
      </c>
      <c r="X134" s="36">
        <v>57</v>
      </c>
      <c r="Y134" s="4">
        <v>0.21862349</v>
      </c>
      <c r="Z134" s="3">
        <v>41</v>
      </c>
      <c r="AA134" s="3">
        <v>16</v>
      </c>
      <c r="AB134" s="3">
        <v>37</v>
      </c>
      <c r="AC134" s="3">
        <v>278</v>
      </c>
      <c r="AD134" s="3">
        <v>29</v>
      </c>
      <c r="AE134" s="3">
        <v>97</v>
      </c>
      <c r="AF134" s="3">
        <v>10</v>
      </c>
      <c r="AG134" s="3">
        <v>7</v>
      </c>
      <c r="AH134" s="3">
        <v>-4</v>
      </c>
      <c r="AI134" s="49">
        <f t="shared" si="13"/>
        <v>0.61164149999999995</v>
      </c>
      <c r="AJ134" s="54">
        <v>1.1299999999999999</v>
      </c>
      <c r="AK134" s="15">
        <v>2.90903</v>
      </c>
      <c r="AL134" s="15">
        <v>0.3</v>
      </c>
      <c r="AM134" s="55">
        <v>0.92328299999999996</v>
      </c>
      <c r="AN134" s="1">
        <v>399</v>
      </c>
      <c r="AO134" s="3">
        <v>96</v>
      </c>
      <c r="AP134" s="1">
        <v>57</v>
      </c>
      <c r="AQ134" s="3">
        <v>41</v>
      </c>
      <c r="AR134" s="3">
        <v>16</v>
      </c>
      <c r="AS134" s="3">
        <v>37</v>
      </c>
      <c r="AT134" s="3">
        <v>278</v>
      </c>
      <c r="AU134" s="3">
        <v>29</v>
      </c>
      <c r="AV134" s="3">
        <v>97</v>
      </c>
      <c r="AW134" s="3">
        <v>10</v>
      </c>
      <c r="AX134" s="3">
        <v>7</v>
      </c>
      <c r="AY134" s="3">
        <v>-4</v>
      </c>
    </row>
    <row r="135" spans="1:51">
      <c r="A135" s="16" t="s">
        <v>210</v>
      </c>
      <c r="B135" s="1">
        <v>2018</v>
      </c>
      <c r="C135" s="20">
        <v>559000</v>
      </c>
      <c r="E135" s="1">
        <v>2.1459999999999999</v>
      </c>
      <c r="F135" s="1">
        <v>256</v>
      </c>
      <c r="G135" s="1">
        <v>50</v>
      </c>
      <c r="H135" s="38">
        <v>0.22154779999999999</v>
      </c>
      <c r="I135" s="1">
        <v>85</v>
      </c>
      <c r="J135" s="1">
        <v>30</v>
      </c>
      <c r="K135" s="1">
        <v>91</v>
      </c>
      <c r="L135" s="1">
        <v>728</v>
      </c>
      <c r="M135" s="1">
        <v>52</v>
      </c>
      <c r="N135" s="1">
        <v>156</v>
      </c>
      <c r="O135" s="1">
        <v>30</v>
      </c>
      <c r="P135" s="1">
        <v>4</v>
      </c>
      <c r="Q135" s="1">
        <v>-6</v>
      </c>
      <c r="R135" s="29">
        <f t="shared" si="14"/>
        <v>0.2</v>
      </c>
      <c r="W135" s="3">
        <v>90</v>
      </c>
      <c r="X135" s="36">
        <v>23</v>
      </c>
      <c r="Y135" s="4">
        <v>0.21649483999999999</v>
      </c>
      <c r="Z135" s="3">
        <v>28</v>
      </c>
      <c r="AA135" s="3">
        <v>7</v>
      </c>
      <c r="AB135" s="3">
        <v>22</v>
      </c>
      <c r="AC135" s="3">
        <v>209</v>
      </c>
      <c r="AD135" s="3">
        <v>13</v>
      </c>
      <c r="AE135" s="3">
        <v>41</v>
      </c>
      <c r="AF135" s="3">
        <v>7</v>
      </c>
      <c r="AG135" s="3">
        <v>1</v>
      </c>
      <c r="AH135" s="3">
        <v>0</v>
      </c>
      <c r="AI135" s="49">
        <f t="shared" si="13"/>
        <v>-0.2637485</v>
      </c>
      <c r="AJ135" s="54">
        <v>0.16</v>
      </c>
      <c r="AK135" s="15">
        <v>0.18445596</v>
      </c>
      <c r="AL135" s="15">
        <v>-0.16</v>
      </c>
      <c r="AM135" s="55">
        <v>-0.36749700000000002</v>
      </c>
      <c r="AN135" s="11">
        <v>458</v>
      </c>
      <c r="AO135" s="3">
        <v>90</v>
      </c>
      <c r="AP135" s="1">
        <v>23</v>
      </c>
      <c r="AQ135" s="3">
        <v>28</v>
      </c>
      <c r="AR135" s="3">
        <v>7</v>
      </c>
      <c r="AS135" s="3">
        <v>22</v>
      </c>
      <c r="AT135" s="3">
        <v>209</v>
      </c>
      <c r="AU135" s="3">
        <v>13</v>
      </c>
      <c r="AV135" s="3">
        <v>41</v>
      </c>
      <c r="AW135" s="3">
        <v>7</v>
      </c>
      <c r="AX135" s="3">
        <v>1</v>
      </c>
      <c r="AY135" s="3">
        <v>0</v>
      </c>
    </row>
    <row r="136" spans="1:51">
      <c r="A136" s="16" t="s">
        <v>712</v>
      </c>
      <c r="B136" s="1">
        <v>2018</v>
      </c>
      <c r="C136" s="20">
        <v>1600000</v>
      </c>
      <c r="D136" s="17">
        <v>2600000</v>
      </c>
      <c r="E136" s="1">
        <v>2.1619999999999999</v>
      </c>
      <c r="F136" s="1">
        <v>402</v>
      </c>
      <c r="G136" s="1">
        <v>35</v>
      </c>
      <c r="H136" s="38">
        <v>0.26304504000000001</v>
      </c>
      <c r="I136" s="1">
        <v>178</v>
      </c>
      <c r="J136" s="1">
        <v>22</v>
      </c>
      <c r="K136" s="1">
        <v>127</v>
      </c>
      <c r="L136" s="1">
        <v>1548</v>
      </c>
      <c r="M136" s="1">
        <v>125</v>
      </c>
      <c r="N136" s="1">
        <v>243</v>
      </c>
      <c r="O136" s="1">
        <v>72</v>
      </c>
      <c r="P136" s="1">
        <v>28</v>
      </c>
      <c r="Q136" s="1">
        <v>18</v>
      </c>
      <c r="R136" s="29">
        <f t="shared" si="14"/>
        <v>6.3</v>
      </c>
      <c r="S136" s="2" t="s">
        <v>713</v>
      </c>
      <c r="W136" s="3">
        <v>153</v>
      </c>
      <c r="X136" s="36">
        <v>0</v>
      </c>
      <c r="Y136" s="4">
        <v>0.2596154</v>
      </c>
      <c r="Z136" s="3">
        <v>68</v>
      </c>
      <c r="AA136" s="3">
        <v>14</v>
      </c>
      <c r="AB136" s="3">
        <v>59</v>
      </c>
      <c r="AC136" s="3">
        <v>580</v>
      </c>
      <c r="AD136" s="3">
        <v>54</v>
      </c>
      <c r="AE136" s="3">
        <v>79</v>
      </c>
      <c r="AF136" s="3">
        <v>26</v>
      </c>
      <c r="AG136" s="3">
        <v>6</v>
      </c>
      <c r="AH136" s="3">
        <v>12</v>
      </c>
      <c r="AI136" s="49">
        <f t="shared" si="13"/>
        <v>3.2567300000000001</v>
      </c>
      <c r="AJ136" s="54">
        <v>7.98</v>
      </c>
      <c r="AK136" s="15">
        <v>4.6671810000000002</v>
      </c>
      <c r="AL136" s="15">
        <v>4</v>
      </c>
      <c r="AM136" s="55">
        <v>2.5134599999999998</v>
      </c>
      <c r="AN136" s="1">
        <v>514</v>
      </c>
      <c r="AO136" s="3">
        <v>153</v>
      </c>
      <c r="AP136" s="1">
        <v>0</v>
      </c>
      <c r="AQ136" s="3">
        <v>68</v>
      </c>
      <c r="AR136" s="3">
        <v>14</v>
      </c>
      <c r="AS136" s="3">
        <v>59</v>
      </c>
      <c r="AT136" s="3">
        <v>580</v>
      </c>
      <c r="AU136" s="3">
        <v>54</v>
      </c>
      <c r="AV136" s="3">
        <v>79</v>
      </c>
      <c r="AW136" s="3">
        <v>26</v>
      </c>
      <c r="AX136" s="3">
        <v>6</v>
      </c>
      <c r="AY136" s="3">
        <v>12</v>
      </c>
    </row>
    <row r="137" spans="1:51">
      <c r="A137" s="16" t="s">
        <v>89</v>
      </c>
      <c r="B137" s="1">
        <v>2018</v>
      </c>
      <c r="C137" s="20">
        <v>560100</v>
      </c>
      <c r="D137" s="17">
        <v>1600000</v>
      </c>
      <c r="E137" s="1">
        <v>3.0459999999999998</v>
      </c>
      <c r="F137" s="1">
        <v>243</v>
      </c>
      <c r="G137" s="1">
        <v>125</v>
      </c>
      <c r="H137" s="38">
        <v>0.26279393000000001</v>
      </c>
      <c r="I137" s="1">
        <v>90</v>
      </c>
      <c r="J137" s="1">
        <v>20</v>
      </c>
      <c r="K137" s="1">
        <v>83</v>
      </c>
      <c r="L137" s="1">
        <v>794</v>
      </c>
      <c r="M137" s="1">
        <v>52</v>
      </c>
      <c r="N137" s="1">
        <v>158</v>
      </c>
      <c r="O137" s="1">
        <v>40</v>
      </c>
      <c r="P137" s="1">
        <v>4</v>
      </c>
      <c r="Q137" s="1">
        <v>19</v>
      </c>
      <c r="R137" s="29">
        <f t="shared" si="14"/>
        <v>3.4</v>
      </c>
      <c r="S137" s="2" t="s">
        <v>90</v>
      </c>
      <c r="T137" s="1" t="s">
        <v>91</v>
      </c>
      <c r="W137" s="3">
        <v>98</v>
      </c>
      <c r="X137" s="36">
        <v>24</v>
      </c>
      <c r="Y137" s="4">
        <v>0.25163400000000002</v>
      </c>
      <c r="Z137" s="3">
        <v>39</v>
      </c>
      <c r="AA137" s="3">
        <v>9</v>
      </c>
      <c r="AB137" s="3">
        <v>28</v>
      </c>
      <c r="AC137" s="3">
        <v>337</v>
      </c>
      <c r="AD137" s="3">
        <v>21</v>
      </c>
      <c r="AE137" s="3">
        <v>62</v>
      </c>
      <c r="AF137" s="3">
        <v>13</v>
      </c>
      <c r="AG137" s="3">
        <v>2</v>
      </c>
      <c r="AH137" s="3">
        <v>6</v>
      </c>
      <c r="AI137" s="49">
        <f t="shared" si="13"/>
        <v>1.1724600000000001</v>
      </c>
      <c r="AJ137" s="54">
        <v>3.8000001999999999</v>
      </c>
      <c r="AK137" s="15">
        <v>3.0960464000000001</v>
      </c>
      <c r="AL137" s="15">
        <v>1.1000000000000001</v>
      </c>
      <c r="AM137" s="55">
        <v>1.24492</v>
      </c>
      <c r="AN137" s="1">
        <v>360</v>
      </c>
      <c r="AO137" s="3">
        <v>98</v>
      </c>
      <c r="AP137" s="1">
        <v>24</v>
      </c>
      <c r="AQ137" s="3">
        <v>39</v>
      </c>
      <c r="AR137" s="3">
        <v>9</v>
      </c>
      <c r="AS137" s="3">
        <v>28</v>
      </c>
      <c r="AT137" s="3">
        <v>337</v>
      </c>
      <c r="AU137" s="3">
        <v>21</v>
      </c>
      <c r="AV137" s="3">
        <v>62</v>
      </c>
      <c r="AW137" s="3">
        <v>13</v>
      </c>
      <c r="AX137" s="3">
        <v>2</v>
      </c>
      <c r="AY137" s="3">
        <v>6</v>
      </c>
    </row>
    <row r="138" spans="1:51">
      <c r="A138" s="16" t="s">
        <v>319</v>
      </c>
      <c r="B138" s="1">
        <v>2018</v>
      </c>
      <c r="C138" s="20">
        <v>570000</v>
      </c>
      <c r="E138" s="1">
        <v>2.145</v>
      </c>
      <c r="F138" s="1">
        <v>273</v>
      </c>
      <c r="G138" s="1">
        <v>125</v>
      </c>
      <c r="H138" s="38">
        <v>0.22570193999999999</v>
      </c>
      <c r="I138" s="1">
        <v>103</v>
      </c>
      <c r="J138" s="1">
        <v>49</v>
      </c>
      <c r="K138" s="1">
        <v>143</v>
      </c>
      <c r="L138" s="1">
        <v>1028</v>
      </c>
      <c r="M138" s="1">
        <v>81</v>
      </c>
      <c r="N138" s="1">
        <v>355</v>
      </c>
      <c r="O138" s="1">
        <v>45</v>
      </c>
      <c r="P138" s="1">
        <v>0</v>
      </c>
      <c r="Q138" s="1">
        <v>-8</v>
      </c>
      <c r="R138" s="29">
        <f t="shared" si="14"/>
        <v>0.1</v>
      </c>
      <c r="W138" s="3">
        <v>123</v>
      </c>
      <c r="X138" s="36">
        <v>10</v>
      </c>
      <c r="Y138" s="4">
        <v>0.2281106</v>
      </c>
      <c r="Z138" s="3">
        <v>51</v>
      </c>
      <c r="AA138" s="3">
        <v>20</v>
      </c>
      <c r="AB138" s="3">
        <v>62</v>
      </c>
      <c r="AC138" s="3">
        <v>496</v>
      </c>
      <c r="AD138" s="3">
        <v>52</v>
      </c>
      <c r="AE138" s="3">
        <v>165</v>
      </c>
      <c r="AF138" s="3">
        <v>23</v>
      </c>
      <c r="AG138" s="3">
        <v>0</v>
      </c>
      <c r="AH138" s="3">
        <v>-5</v>
      </c>
      <c r="AI138" s="49">
        <f t="shared" si="13"/>
        <v>0.63896149999999996</v>
      </c>
      <c r="AJ138" s="54">
        <v>-0.12000001</v>
      </c>
      <c r="AK138" s="15">
        <v>0.28023648000000001</v>
      </c>
      <c r="AL138" s="15">
        <v>0.46</v>
      </c>
      <c r="AM138" s="55">
        <v>0.81792299999999996</v>
      </c>
      <c r="AN138" s="1">
        <v>399</v>
      </c>
      <c r="AO138" s="3">
        <v>123</v>
      </c>
      <c r="AP138" s="1">
        <v>10</v>
      </c>
      <c r="AQ138" s="3">
        <v>51</v>
      </c>
      <c r="AR138" s="3">
        <v>20</v>
      </c>
      <c r="AS138" s="3">
        <v>62</v>
      </c>
      <c r="AT138" s="3">
        <v>496</v>
      </c>
      <c r="AU138" s="3">
        <v>52</v>
      </c>
      <c r="AV138" s="3">
        <v>165</v>
      </c>
      <c r="AW138" s="3">
        <v>23</v>
      </c>
      <c r="AX138" s="3">
        <v>0</v>
      </c>
      <c r="AY138" s="3">
        <v>-5</v>
      </c>
    </row>
    <row r="139" spans="1:51">
      <c r="A139" s="33" t="s">
        <v>555</v>
      </c>
      <c r="B139" s="1">
        <v>2018</v>
      </c>
      <c r="C139" s="20">
        <v>615500</v>
      </c>
      <c r="D139" s="17">
        <v>800000</v>
      </c>
      <c r="E139" s="1">
        <v>2.1389999999999998</v>
      </c>
      <c r="F139" s="1">
        <v>227</v>
      </c>
      <c r="G139" s="1">
        <v>0</v>
      </c>
      <c r="H139" s="38">
        <v>0.28125</v>
      </c>
      <c r="I139" s="1">
        <v>65</v>
      </c>
      <c r="J139" s="1">
        <v>4</v>
      </c>
      <c r="K139" s="1">
        <v>56</v>
      </c>
      <c r="L139" s="1">
        <v>614</v>
      </c>
      <c r="M139" s="1">
        <v>24</v>
      </c>
      <c r="N139" s="1">
        <v>80</v>
      </c>
      <c r="O139" s="1">
        <v>30</v>
      </c>
      <c r="P139" s="1">
        <v>4</v>
      </c>
      <c r="Q139" s="1">
        <v>-7</v>
      </c>
      <c r="R139" s="29">
        <f t="shared" si="14"/>
        <v>1.6</v>
      </c>
      <c r="T139" s="1" t="s">
        <v>353</v>
      </c>
      <c r="W139" s="3">
        <v>41</v>
      </c>
      <c r="X139" s="36">
        <v>0</v>
      </c>
      <c r="Y139" s="4">
        <v>0.28000000000000003</v>
      </c>
      <c r="Z139" s="3">
        <v>9</v>
      </c>
      <c r="AA139" s="3">
        <v>0</v>
      </c>
      <c r="AB139" s="3">
        <v>7</v>
      </c>
      <c r="AC139" s="3">
        <v>102</v>
      </c>
      <c r="AD139" s="3">
        <v>2</v>
      </c>
      <c r="AE139" s="3">
        <v>16</v>
      </c>
      <c r="AF139" s="3">
        <v>7</v>
      </c>
      <c r="AG139" s="3">
        <v>0</v>
      </c>
      <c r="AH139" s="3">
        <v>-2</v>
      </c>
      <c r="AI139" s="49">
        <f t="shared" si="13"/>
        <v>0.29016500000000001</v>
      </c>
      <c r="AJ139" s="54">
        <v>1.3199999</v>
      </c>
      <c r="AK139" s="15">
        <v>1.8019978999999999</v>
      </c>
      <c r="AL139" s="15">
        <v>0.13</v>
      </c>
      <c r="AM139" s="55">
        <v>0.45033000000000001</v>
      </c>
      <c r="AN139" s="1">
        <v>445</v>
      </c>
      <c r="AO139" s="3">
        <v>41</v>
      </c>
      <c r="AP139" s="1">
        <v>0</v>
      </c>
      <c r="AQ139" s="3">
        <v>9</v>
      </c>
      <c r="AR139" s="3">
        <v>0</v>
      </c>
      <c r="AS139" s="3">
        <v>7</v>
      </c>
      <c r="AT139" s="3">
        <v>102</v>
      </c>
      <c r="AU139" s="3">
        <v>2</v>
      </c>
      <c r="AV139" s="3">
        <v>16</v>
      </c>
      <c r="AW139" s="3">
        <v>7</v>
      </c>
      <c r="AX139" s="3">
        <v>0</v>
      </c>
      <c r="AY139" s="3">
        <v>-2</v>
      </c>
    </row>
    <row r="140" spans="1:51">
      <c r="A140" s="16" t="s">
        <v>698</v>
      </c>
      <c r="B140" s="1">
        <v>2018</v>
      </c>
      <c r="C140" s="20">
        <v>2000000</v>
      </c>
      <c r="D140" s="17">
        <v>7500000</v>
      </c>
      <c r="E140" s="1">
        <v>3.0760000000000001</v>
      </c>
      <c r="F140" s="1">
        <v>474</v>
      </c>
      <c r="G140" s="1">
        <v>32</v>
      </c>
      <c r="H140" s="38">
        <v>0.26792009999999999</v>
      </c>
      <c r="I140" s="1">
        <v>233</v>
      </c>
      <c r="J140" s="1">
        <v>65</v>
      </c>
      <c r="K140" s="1">
        <v>251</v>
      </c>
      <c r="L140" s="1">
        <v>1911</v>
      </c>
      <c r="M140" s="1">
        <v>165</v>
      </c>
      <c r="N140" s="1">
        <v>390</v>
      </c>
      <c r="O140" s="1">
        <v>107</v>
      </c>
      <c r="P140" s="1">
        <v>14</v>
      </c>
      <c r="Q140" s="1">
        <v>-4</v>
      </c>
      <c r="R140" s="29">
        <f t="shared" si="14"/>
        <v>7</v>
      </c>
      <c r="T140" s="1" t="s">
        <v>168</v>
      </c>
      <c r="U140" s="1" t="s">
        <v>699</v>
      </c>
      <c r="V140" s="1" t="s">
        <v>78</v>
      </c>
      <c r="W140" s="3">
        <v>151</v>
      </c>
      <c r="X140" s="36">
        <v>0</v>
      </c>
      <c r="Y140" s="4">
        <v>0.26739928000000002</v>
      </c>
      <c r="Z140" s="3">
        <v>78</v>
      </c>
      <c r="AA140" s="3">
        <v>27</v>
      </c>
      <c r="AB140" s="3">
        <v>88</v>
      </c>
      <c r="AC140" s="3">
        <v>605</v>
      </c>
      <c r="AD140" s="3">
        <v>42</v>
      </c>
      <c r="AE140" s="3">
        <v>114</v>
      </c>
      <c r="AF140" s="3">
        <v>41</v>
      </c>
      <c r="AG140" s="3">
        <v>2</v>
      </c>
      <c r="AH140" s="3">
        <v>-6</v>
      </c>
      <c r="AI140" s="49">
        <f t="shared" si="13"/>
        <v>3.0051899999999998</v>
      </c>
      <c r="AJ140" s="54">
        <v>7.08</v>
      </c>
      <c r="AK140" s="15">
        <v>6.8408810000000004</v>
      </c>
      <c r="AL140" s="15">
        <v>2.86</v>
      </c>
      <c r="AM140" s="55">
        <v>3.1503800000000002</v>
      </c>
      <c r="AN140" s="1">
        <v>294</v>
      </c>
      <c r="AO140" s="3">
        <v>151</v>
      </c>
      <c r="AP140" s="1">
        <v>0</v>
      </c>
      <c r="AQ140" s="3">
        <v>78</v>
      </c>
      <c r="AR140" s="3">
        <v>27</v>
      </c>
      <c r="AS140" s="3">
        <v>88</v>
      </c>
      <c r="AT140" s="3">
        <v>605</v>
      </c>
      <c r="AU140" s="3">
        <v>42</v>
      </c>
      <c r="AV140" s="3">
        <v>114</v>
      </c>
      <c r="AW140" s="3">
        <v>41</v>
      </c>
      <c r="AX140" s="3">
        <v>2</v>
      </c>
      <c r="AY140" s="3">
        <v>-6</v>
      </c>
    </row>
    <row r="141" spans="1:51">
      <c r="A141" s="32" t="s">
        <v>311</v>
      </c>
      <c r="B141" s="1">
        <v>2017</v>
      </c>
      <c r="C141" s="20">
        <v>700000</v>
      </c>
      <c r="D141" s="17">
        <v>1250000</v>
      </c>
      <c r="E141" s="32">
        <v>3.145</v>
      </c>
      <c r="F141" s="1">
        <v>320</v>
      </c>
      <c r="G141" s="1">
        <v>30</v>
      </c>
      <c r="H141" s="38">
        <v>0.22478992</v>
      </c>
      <c r="I141" s="1">
        <v>98</v>
      </c>
      <c r="J141" s="1">
        <v>28</v>
      </c>
      <c r="K141" s="1">
        <v>105</v>
      </c>
      <c r="L141" s="1">
        <v>1037</v>
      </c>
      <c r="M141" s="1">
        <v>61</v>
      </c>
      <c r="N141" s="1">
        <v>241</v>
      </c>
      <c r="O141" s="1">
        <v>42</v>
      </c>
      <c r="P141" s="1">
        <v>0</v>
      </c>
      <c r="Q141" s="1">
        <v>37</v>
      </c>
      <c r="R141" s="29">
        <f t="shared" si="14"/>
        <v>4.3</v>
      </c>
      <c r="S141" s="2" t="s">
        <v>312</v>
      </c>
      <c r="U141" s="1" t="s">
        <v>144</v>
      </c>
      <c r="V141" s="1" t="s">
        <v>168</v>
      </c>
      <c r="W141" s="3">
        <v>89</v>
      </c>
      <c r="X141" s="36">
        <v>0</v>
      </c>
      <c r="Y141" s="4">
        <v>0.25590550000000001</v>
      </c>
      <c r="Z141" s="3">
        <v>31</v>
      </c>
      <c r="AA141" s="3">
        <v>8</v>
      </c>
      <c r="AB141" s="3">
        <v>28</v>
      </c>
      <c r="AC141" s="3">
        <v>266</v>
      </c>
      <c r="AD141" s="3">
        <v>10</v>
      </c>
      <c r="AE141" s="3">
        <v>72</v>
      </c>
      <c r="AF141" s="3">
        <v>14</v>
      </c>
      <c r="AG141" s="3">
        <v>0</v>
      </c>
      <c r="AH141" s="3">
        <v>9</v>
      </c>
      <c r="AI141" s="49">
        <f t="shared" si="13"/>
        <v>1.3047425000000001</v>
      </c>
      <c r="AJ141" s="54">
        <v>4.25</v>
      </c>
      <c r="AK141" s="15">
        <v>4.3653130000000004</v>
      </c>
      <c r="AL141" s="15">
        <v>1.62</v>
      </c>
      <c r="AM141" s="55">
        <v>0.98948499999999995</v>
      </c>
      <c r="AN141" s="1">
        <v>343</v>
      </c>
      <c r="AO141" s="3">
        <v>49</v>
      </c>
      <c r="AP141" s="1">
        <v>30</v>
      </c>
      <c r="AQ141" s="3">
        <v>7</v>
      </c>
      <c r="AR141" s="3">
        <v>0</v>
      </c>
      <c r="AS141" s="3">
        <v>0</v>
      </c>
      <c r="AT141" s="3">
        <v>141</v>
      </c>
      <c r="AU141" s="3">
        <v>7</v>
      </c>
      <c r="AV141" s="3">
        <v>28</v>
      </c>
      <c r="AW141" s="3">
        <v>3</v>
      </c>
      <c r="AX141" s="3">
        <v>0</v>
      </c>
      <c r="AY141" s="3">
        <v>3</v>
      </c>
    </row>
    <row r="142" spans="1:51">
      <c r="A142" s="33" t="s">
        <v>504</v>
      </c>
      <c r="B142" s="1">
        <v>2017</v>
      </c>
      <c r="C142" s="20">
        <v>545000</v>
      </c>
      <c r="D142" s="17">
        <v>650000</v>
      </c>
      <c r="E142" s="1">
        <v>3.1110000000000002</v>
      </c>
      <c r="F142" s="1">
        <v>349</v>
      </c>
      <c r="G142" s="1">
        <v>143</v>
      </c>
      <c r="H142" s="38">
        <v>0.25773193999999999</v>
      </c>
      <c r="I142" s="1">
        <v>148</v>
      </c>
      <c r="J142" s="1">
        <v>13</v>
      </c>
      <c r="K142" s="1">
        <v>98</v>
      </c>
      <c r="L142" s="1">
        <v>1133</v>
      </c>
      <c r="M142" s="1">
        <v>45</v>
      </c>
      <c r="N142" s="1">
        <v>262</v>
      </c>
      <c r="O142" s="1">
        <v>57</v>
      </c>
      <c r="P142" s="1">
        <v>47</v>
      </c>
      <c r="Q142" s="1">
        <v>-20</v>
      </c>
      <c r="R142" s="29">
        <f t="shared" si="14"/>
        <v>0.9</v>
      </c>
      <c r="V142" s="1" t="s">
        <v>58</v>
      </c>
      <c r="W142" s="3">
        <v>82</v>
      </c>
      <c r="X142" s="36">
        <v>55</v>
      </c>
      <c r="Y142" s="4">
        <v>0.20238096</v>
      </c>
      <c r="Z142" s="3">
        <v>19</v>
      </c>
      <c r="AA142" s="3">
        <v>4</v>
      </c>
      <c r="AB142" s="3">
        <v>23</v>
      </c>
      <c r="AC142" s="3">
        <v>178</v>
      </c>
      <c r="AD142" s="3">
        <v>8</v>
      </c>
      <c r="AE142" s="3">
        <v>41</v>
      </c>
      <c r="AF142" s="3">
        <v>10</v>
      </c>
      <c r="AG142" s="3">
        <v>7</v>
      </c>
      <c r="AH142" s="3">
        <v>4</v>
      </c>
      <c r="AI142" s="49">
        <f t="shared" si="13"/>
        <v>-0.10137679699999999</v>
      </c>
      <c r="AJ142" s="54">
        <v>0.39000008000000003</v>
      </c>
      <c r="AK142" s="15">
        <v>1.5038153000000001</v>
      </c>
      <c r="AL142" s="15">
        <v>8.0000005999999999E-2</v>
      </c>
      <c r="AM142" s="55">
        <v>-0.28275359999999999</v>
      </c>
      <c r="AN142" s="1">
        <v>233</v>
      </c>
      <c r="AO142" s="3">
        <v>82</v>
      </c>
      <c r="AP142" s="1">
        <v>55</v>
      </c>
      <c r="AQ142" s="3">
        <v>19</v>
      </c>
      <c r="AR142" s="3">
        <v>4</v>
      </c>
      <c r="AS142" s="3">
        <v>23</v>
      </c>
      <c r="AT142" s="3">
        <v>178</v>
      </c>
      <c r="AU142" s="3">
        <v>8</v>
      </c>
      <c r="AV142" s="3">
        <v>41</v>
      </c>
      <c r="AW142" s="3">
        <v>10</v>
      </c>
      <c r="AX142" s="3">
        <v>7</v>
      </c>
      <c r="AY142" s="3">
        <v>4</v>
      </c>
    </row>
    <row r="143" spans="1:51">
      <c r="A143" s="1" t="s">
        <v>246</v>
      </c>
      <c r="B143" s="1">
        <v>2017</v>
      </c>
      <c r="C143" s="20">
        <v>544200</v>
      </c>
      <c r="D143" s="17">
        <v>825000</v>
      </c>
      <c r="E143" s="1">
        <v>3.052</v>
      </c>
      <c r="F143" s="1">
        <v>302</v>
      </c>
      <c r="G143" s="1">
        <v>64</v>
      </c>
      <c r="H143" s="38">
        <v>0.24593967</v>
      </c>
      <c r="I143" s="1">
        <v>115</v>
      </c>
      <c r="J143" s="1">
        <v>14</v>
      </c>
      <c r="K143" s="1">
        <v>84</v>
      </c>
      <c r="L143" s="1">
        <v>949</v>
      </c>
      <c r="M143" s="1">
        <v>67</v>
      </c>
      <c r="N143" s="1">
        <v>221</v>
      </c>
      <c r="O143" s="1">
        <v>54</v>
      </c>
      <c r="P143" s="1">
        <v>22</v>
      </c>
      <c r="Q143" s="1">
        <v>10</v>
      </c>
      <c r="R143" s="29">
        <f t="shared" si="14"/>
        <v>2</v>
      </c>
      <c r="W143" s="3">
        <v>69</v>
      </c>
      <c r="X143" s="36">
        <v>64</v>
      </c>
      <c r="Y143" s="4">
        <v>0.23255814999999999</v>
      </c>
      <c r="Z143" s="3">
        <v>26</v>
      </c>
      <c r="AA143" s="3">
        <v>3</v>
      </c>
      <c r="AB143" s="3">
        <v>14</v>
      </c>
      <c r="AC143" s="3">
        <v>195</v>
      </c>
      <c r="AD143" s="3">
        <v>20</v>
      </c>
      <c r="AE143" s="3">
        <v>46</v>
      </c>
      <c r="AF143" s="3">
        <v>8</v>
      </c>
      <c r="AG143" s="3">
        <v>2</v>
      </c>
      <c r="AH143" s="3">
        <v>-1</v>
      </c>
      <c r="AI143" s="49">
        <f t="shared" si="13"/>
        <v>-8.0868999999999996E-2</v>
      </c>
      <c r="AJ143" s="54">
        <v>2.3500000999999999</v>
      </c>
      <c r="AK143" s="15">
        <v>1.5983837000000001</v>
      </c>
      <c r="AL143" s="15">
        <v>-0.04</v>
      </c>
      <c r="AM143" s="55">
        <v>-0.121738</v>
      </c>
      <c r="AN143" s="1">
        <v>332</v>
      </c>
      <c r="AO143" s="3">
        <v>69</v>
      </c>
      <c r="AP143" s="1">
        <v>64</v>
      </c>
      <c r="AQ143" s="3">
        <v>26</v>
      </c>
      <c r="AR143" s="3">
        <v>3</v>
      </c>
      <c r="AS143" s="3">
        <v>14</v>
      </c>
      <c r="AT143" s="3">
        <v>195</v>
      </c>
      <c r="AU143" s="3">
        <v>20</v>
      </c>
      <c r="AV143" s="3">
        <v>46</v>
      </c>
      <c r="AW143" s="3">
        <v>8</v>
      </c>
      <c r="AX143" s="3">
        <v>2</v>
      </c>
      <c r="AY143" s="3">
        <v>-1</v>
      </c>
    </row>
    <row r="144" spans="1:51">
      <c r="A144" s="1" t="s">
        <v>734</v>
      </c>
      <c r="B144" s="1">
        <v>2017</v>
      </c>
      <c r="C144" s="20">
        <v>644000</v>
      </c>
      <c r="D144" s="17">
        <v>3200000</v>
      </c>
      <c r="E144" s="1">
        <v>2.1669999999999998</v>
      </c>
      <c r="F144" s="1">
        <v>403</v>
      </c>
      <c r="G144" s="1">
        <v>44</v>
      </c>
      <c r="H144" s="38">
        <v>0.23964497000000001</v>
      </c>
      <c r="I144" s="1">
        <v>179</v>
      </c>
      <c r="J144" s="1">
        <v>46</v>
      </c>
      <c r="K144" s="1">
        <v>192</v>
      </c>
      <c r="L144" s="1">
        <v>1506</v>
      </c>
      <c r="M144" s="1">
        <v>126</v>
      </c>
      <c r="N144" s="1">
        <v>375</v>
      </c>
      <c r="O144" s="1">
        <v>75</v>
      </c>
      <c r="P144" s="1">
        <v>11</v>
      </c>
      <c r="Q144" s="1">
        <v>37</v>
      </c>
      <c r="R144" s="29">
        <f t="shared" si="14"/>
        <v>7.9</v>
      </c>
      <c r="S144" s="2" t="s">
        <v>735</v>
      </c>
      <c r="T144" s="1" t="s">
        <v>736</v>
      </c>
      <c r="U144" s="1" t="s">
        <v>737</v>
      </c>
      <c r="W144" s="3">
        <v>110</v>
      </c>
      <c r="X144" s="36">
        <v>44</v>
      </c>
      <c r="Y144" s="4">
        <v>0.23863635999999999</v>
      </c>
      <c r="Z144" s="3">
        <v>52</v>
      </c>
      <c r="AA144" s="3">
        <v>12</v>
      </c>
      <c r="AB144" s="3">
        <v>43</v>
      </c>
      <c r="AC144" s="3">
        <v>385</v>
      </c>
      <c r="AD144" s="3">
        <v>29</v>
      </c>
      <c r="AE144" s="3">
        <v>91</v>
      </c>
      <c r="AF144" s="3">
        <v>21</v>
      </c>
      <c r="AG144" s="3">
        <v>2</v>
      </c>
      <c r="AH144" s="3">
        <v>10</v>
      </c>
      <c r="AI144" s="49">
        <f t="shared" si="13"/>
        <v>1.7037399999999998</v>
      </c>
      <c r="AJ144" s="54">
        <v>8.36</v>
      </c>
      <c r="AK144" s="15">
        <v>7.3955802999999998</v>
      </c>
      <c r="AL144" s="15">
        <v>1.91</v>
      </c>
      <c r="AM144" s="55">
        <v>1.4974799999999999</v>
      </c>
      <c r="AN144" s="1">
        <v>283</v>
      </c>
      <c r="AO144" s="3">
        <v>110</v>
      </c>
      <c r="AP144" s="1">
        <v>44</v>
      </c>
      <c r="AQ144" s="3">
        <v>52</v>
      </c>
      <c r="AR144" s="3">
        <v>12</v>
      </c>
      <c r="AS144" s="3">
        <v>43</v>
      </c>
      <c r="AT144" s="3">
        <v>385</v>
      </c>
      <c r="AU144" s="3">
        <v>29</v>
      </c>
      <c r="AV144" s="3">
        <v>91</v>
      </c>
      <c r="AW144" s="3">
        <v>21</v>
      </c>
      <c r="AX144" s="3">
        <v>2</v>
      </c>
      <c r="AY144" s="3">
        <v>10</v>
      </c>
    </row>
    <row r="145" spans="1:51">
      <c r="A145" s="1" t="s">
        <v>634</v>
      </c>
      <c r="B145" s="1">
        <v>2017</v>
      </c>
      <c r="C145" s="20">
        <v>565000</v>
      </c>
      <c r="D145" s="17">
        <v>2300000</v>
      </c>
      <c r="E145" s="1">
        <v>3.097</v>
      </c>
      <c r="F145" s="1">
        <v>408</v>
      </c>
      <c r="G145" s="1">
        <v>57</v>
      </c>
      <c r="H145" s="38">
        <v>0.26207905999999997</v>
      </c>
      <c r="I145" s="1">
        <v>155</v>
      </c>
      <c r="J145" s="1">
        <v>59</v>
      </c>
      <c r="K145" s="1">
        <v>213</v>
      </c>
      <c r="L145" s="1">
        <v>1475</v>
      </c>
      <c r="M145" s="1">
        <v>73</v>
      </c>
      <c r="N145" s="1">
        <v>314</v>
      </c>
      <c r="O145" s="1">
        <v>68</v>
      </c>
      <c r="P145" s="1">
        <v>8</v>
      </c>
      <c r="Q145" s="1">
        <v>1</v>
      </c>
      <c r="R145" s="29">
        <f t="shared" si="14"/>
        <v>2.7</v>
      </c>
      <c r="W145" s="3">
        <v>100</v>
      </c>
      <c r="X145" s="36">
        <v>15</v>
      </c>
      <c r="Y145" s="4">
        <v>0.24778760999999999</v>
      </c>
      <c r="Z145" s="3">
        <v>39</v>
      </c>
      <c r="AA145" s="3">
        <v>16</v>
      </c>
      <c r="AB145" s="3">
        <v>56</v>
      </c>
      <c r="AC145" s="3">
        <v>373</v>
      </c>
      <c r="AD145" s="3">
        <v>22</v>
      </c>
      <c r="AE145" s="3">
        <v>96</v>
      </c>
      <c r="AF145" s="3">
        <v>14</v>
      </c>
      <c r="AG145" s="3">
        <v>3</v>
      </c>
      <c r="AH145" s="3">
        <v>5</v>
      </c>
      <c r="AI145" s="49">
        <f t="shared" si="13"/>
        <v>0.65022049999999998</v>
      </c>
      <c r="AJ145" s="54">
        <v>3.27</v>
      </c>
      <c r="AK145" s="15">
        <v>2.0588709999999999</v>
      </c>
      <c r="AL145" s="15">
        <v>0.97</v>
      </c>
      <c r="AM145" s="55">
        <v>0.33044099999999998</v>
      </c>
      <c r="AN145" s="1">
        <v>183</v>
      </c>
      <c r="AO145" s="3">
        <v>100</v>
      </c>
      <c r="AP145" s="1">
        <v>15</v>
      </c>
      <c r="AQ145" s="3">
        <v>39</v>
      </c>
      <c r="AR145" s="3">
        <v>16</v>
      </c>
      <c r="AS145" s="3">
        <v>56</v>
      </c>
      <c r="AT145" s="3">
        <v>373</v>
      </c>
      <c r="AU145" s="3">
        <v>22</v>
      </c>
      <c r="AV145" s="3">
        <v>96</v>
      </c>
      <c r="AW145" s="3">
        <v>14</v>
      </c>
      <c r="AX145" s="3">
        <v>3</v>
      </c>
      <c r="AY145" s="3">
        <v>5</v>
      </c>
    </row>
    <row r="146" spans="1:51">
      <c r="A146" s="1" t="s">
        <v>534</v>
      </c>
      <c r="B146" s="1">
        <v>2017</v>
      </c>
      <c r="C146" s="20">
        <v>565000</v>
      </c>
      <c r="D146" s="17">
        <v>2050000</v>
      </c>
      <c r="E146" s="1">
        <v>3.089</v>
      </c>
      <c r="F146" s="1">
        <v>296</v>
      </c>
      <c r="G146" s="1">
        <v>0</v>
      </c>
      <c r="H146" s="38">
        <v>0.23369037000000001</v>
      </c>
      <c r="I146" s="1">
        <v>100</v>
      </c>
      <c r="J146" s="1">
        <v>39</v>
      </c>
      <c r="K146" s="1">
        <v>124</v>
      </c>
      <c r="L146" s="1">
        <v>1127</v>
      </c>
      <c r="M146" s="1">
        <v>87</v>
      </c>
      <c r="N146" s="1">
        <v>323</v>
      </c>
      <c r="O146" s="1">
        <v>57</v>
      </c>
      <c r="P146" s="1">
        <v>2</v>
      </c>
      <c r="Q146" s="1">
        <v>-16</v>
      </c>
      <c r="R146" s="29">
        <f t="shared" si="14"/>
        <v>1.9</v>
      </c>
      <c r="W146" s="3">
        <v>88</v>
      </c>
      <c r="X146" s="36">
        <v>0</v>
      </c>
      <c r="Y146" s="4">
        <v>0.21694915000000001</v>
      </c>
      <c r="Z146" s="3">
        <v>35</v>
      </c>
      <c r="AA146" s="3">
        <v>14</v>
      </c>
      <c r="AB146" s="3">
        <v>34</v>
      </c>
      <c r="AC146" s="3">
        <v>331</v>
      </c>
      <c r="AD146" s="3">
        <v>34</v>
      </c>
      <c r="AE146" s="3">
        <v>114</v>
      </c>
      <c r="AF146" s="3">
        <v>17</v>
      </c>
      <c r="AG146" s="3">
        <v>1</v>
      </c>
      <c r="AH146" s="3">
        <v>-9</v>
      </c>
      <c r="AI146" s="49">
        <f t="shared" si="13"/>
        <v>0.25057200000000002</v>
      </c>
      <c r="AJ146" s="54">
        <v>2.9099998</v>
      </c>
      <c r="AK146" s="15">
        <v>0.98207500000000003</v>
      </c>
      <c r="AL146" s="15">
        <v>0.99</v>
      </c>
      <c r="AM146" s="55">
        <v>-0.48885600000000001</v>
      </c>
      <c r="AN146" s="1">
        <v>479</v>
      </c>
      <c r="AO146" s="3">
        <v>88</v>
      </c>
      <c r="AP146" s="1">
        <v>0</v>
      </c>
      <c r="AQ146" s="3">
        <v>35</v>
      </c>
      <c r="AR146" s="3">
        <v>14</v>
      </c>
      <c r="AS146" s="3">
        <v>34</v>
      </c>
      <c r="AT146" s="3">
        <v>331</v>
      </c>
      <c r="AU146" s="3">
        <v>34</v>
      </c>
      <c r="AV146" s="3">
        <v>114</v>
      </c>
      <c r="AW146" s="3">
        <v>17</v>
      </c>
      <c r="AX146" s="3">
        <v>1</v>
      </c>
      <c r="AY146" s="3">
        <v>-9</v>
      </c>
    </row>
    <row r="147" spans="1:51">
      <c r="A147" s="1" t="s">
        <v>439</v>
      </c>
      <c r="B147" s="1">
        <v>2017</v>
      </c>
      <c r="C147" s="20">
        <v>561000</v>
      </c>
      <c r="D147" s="17">
        <v>1450000</v>
      </c>
      <c r="E147" s="1">
        <v>3.0310000000000001</v>
      </c>
      <c r="F147" s="1">
        <v>211</v>
      </c>
      <c r="G147" s="1">
        <v>195</v>
      </c>
      <c r="H147" s="38">
        <v>0.26080477000000002</v>
      </c>
      <c r="I147" s="1">
        <v>79</v>
      </c>
      <c r="J147" s="1">
        <v>7</v>
      </c>
      <c r="K147" s="1">
        <v>64</v>
      </c>
      <c r="L147" s="1">
        <v>730</v>
      </c>
      <c r="M147" s="1">
        <v>46</v>
      </c>
      <c r="N147" s="1">
        <v>136</v>
      </c>
      <c r="O147" s="1">
        <v>36</v>
      </c>
      <c r="P147" s="1">
        <v>7</v>
      </c>
      <c r="Q147" s="1">
        <v>30</v>
      </c>
      <c r="R147" s="29">
        <f t="shared" si="14"/>
        <v>3.4</v>
      </c>
      <c r="S147" s="2" t="s">
        <v>440</v>
      </c>
      <c r="V147" s="1" t="s">
        <v>333</v>
      </c>
      <c r="W147" s="3">
        <v>99</v>
      </c>
      <c r="X147" s="36">
        <v>0</v>
      </c>
      <c r="Y147" s="4">
        <v>0.29012346</v>
      </c>
      <c r="Z147" s="3">
        <v>43</v>
      </c>
      <c r="AA147" s="3">
        <v>5</v>
      </c>
      <c r="AB147" s="3">
        <v>32</v>
      </c>
      <c r="AC147" s="3">
        <v>345</v>
      </c>
      <c r="AD147" s="3">
        <v>17</v>
      </c>
      <c r="AE147" s="3">
        <v>64</v>
      </c>
      <c r="AF147" s="3">
        <v>18</v>
      </c>
      <c r="AG147" s="3">
        <v>7</v>
      </c>
      <c r="AH147" s="3">
        <v>10</v>
      </c>
      <c r="AI147" s="49">
        <f t="shared" si="13"/>
        <v>1.6959249999999999</v>
      </c>
      <c r="AJ147" s="54">
        <v>1.62</v>
      </c>
      <c r="AK147" s="15">
        <v>5.2499159999999998</v>
      </c>
      <c r="AL147" s="15">
        <v>0.86</v>
      </c>
      <c r="AM147" s="55">
        <v>2.5318499999999999</v>
      </c>
      <c r="AN147" s="1">
        <v>299</v>
      </c>
      <c r="AO147" s="3">
        <v>99</v>
      </c>
      <c r="AP147" s="1">
        <v>0</v>
      </c>
      <c r="AQ147" s="3">
        <v>43</v>
      </c>
      <c r="AR147" s="3">
        <v>5</v>
      </c>
      <c r="AS147" s="3">
        <v>32</v>
      </c>
      <c r="AT147" s="3">
        <v>345</v>
      </c>
      <c r="AU147" s="3">
        <v>17</v>
      </c>
      <c r="AV147" s="3">
        <v>64</v>
      </c>
      <c r="AW147" s="3">
        <v>18</v>
      </c>
      <c r="AX147" s="3">
        <v>7</v>
      </c>
      <c r="AY147" s="3">
        <v>10</v>
      </c>
    </row>
    <row r="148" spans="1:51">
      <c r="A148" s="1" t="s">
        <v>621</v>
      </c>
      <c r="B148" s="1">
        <v>2017</v>
      </c>
      <c r="C148" s="20">
        <v>545500</v>
      </c>
      <c r="D148" s="17">
        <v>1700000</v>
      </c>
      <c r="E148" s="1">
        <v>3.016</v>
      </c>
      <c r="F148" s="1">
        <v>271</v>
      </c>
      <c r="G148" s="1">
        <v>213</v>
      </c>
      <c r="H148" s="38">
        <v>0.26604434999999999</v>
      </c>
      <c r="I148" s="1">
        <v>108</v>
      </c>
      <c r="J148" s="1">
        <v>20</v>
      </c>
      <c r="K148" s="1">
        <v>84</v>
      </c>
      <c r="L148" s="1">
        <v>949</v>
      </c>
      <c r="M148" s="1">
        <v>68</v>
      </c>
      <c r="N148" s="1">
        <v>230</v>
      </c>
      <c r="O148" s="1">
        <v>38</v>
      </c>
      <c r="P148" s="1">
        <v>25</v>
      </c>
      <c r="Q148" s="1">
        <v>-4</v>
      </c>
      <c r="R148" s="29">
        <f t="shared" si="14"/>
        <v>3.3</v>
      </c>
      <c r="W148" s="3">
        <v>129</v>
      </c>
      <c r="X148" s="36">
        <v>0</v>
      </c>
      <c r="Y148" s="4">
        <v>0.26351350000000001</v>
      </c>
      <c r="Z148" s="3">
        <v>57</v>
      </c>
      <c r="AA148" s="3">
        <v>13</v>
      </c>
      <c r="AB148" s="3">
        <v>46</v>
      </c>
      <c r="AC148" s="3">
        <v>486</v>
      </c>
      <c r="AD148" s="3">
        <v>34</v>
      </c>
      <c r="AE148" s="3">
        <v>128</v>
      </c>
      <c r="AF148" s="3">
        <v>18</v>
      </c>
      <c r="AG148" s="3">
        <v>11</v>
      </c>
      <c r="AH148" s="3">
        <v>-10</v>
      </c>
      <c r="AI148" s="49">
        <f t="shared" si="13"/>
        <v>0.7461549999999999</v>
      </c>
      <c r="AJ148" s="54">
        <v>3.31</v>
      </c>
      <c r="AK148" s="15">
        <v>3.2425136999999999</v>
      </c>
      <c r="AL148" s="15">
        <v>0.38</v>
      </c>
      <c r="AM148" s="55">
        <v>1.1123099999999999</v>
      </c>
      <c r="AN148" s="1">
        <v>337</v>
      </c>
      <c r="AO148" s="3">
        <v>129</v>
      </c>
      <c r="AP148" s="1">
        <v>0</v>
      </c>
      <c r="AQ148" s="3">
        <v>57</v>
      </c>
      <c r="AR148" s="3">
        <v>13</v>
      </c>
      <c r="AS148" s="3">
        <v>46</v>
      </c>
      <c r="AT148" s="3">
        <v>486</v>
      </c>
      <c r="AU148" s="3">
        <v>34</v>
      </c>
      <c r="AV148" s="3">
        <v>128</v>
      </c>
      <c r="AW148" s="3">
        <v>18</v>
      </c>
      <c r="AX148" s="3">
        <v>11</v>
      </c>
      <c r="AY148" s="3">
        <v>-10</v>
      </c>
    </row>
    <row r="149" spans="1:51">
      <c r="A149" s="1" t="s">
        <v>59</v>
      </c>
      <c r="B149" s="1">
        <v>2017</v>
      </c>
      <c r="C149" s="20">
        <v>572200</v>
      </c>
      <c r="D149" s="17">
        <v>3300000</v>
      </c>
      <c r="E149" s="1">
        <v>3.12</v>
      </c>
      <c r="F149" s="1">
        <v>425</v>
      </c>
      <c r="G149" s="1">
        <v>130</v>
      </c>
      <c r="H149" s="38">
        <v>0.2925353</v>
      </c>
      <c r="I149" s="1">
        <v>206</v>
      </c>
      <c r="J149" s="1">
        <v>43</v>
      </c>
      <c r="K149" s="1">
        <v>186</v>
      </c>
      <c r="L149" s="1">
        <v>1625</v>
      </c>
      <c r="M149" s="1">
        <v>111</v>
      </c>
      <c r="N149" s="1">
        <v>303</v>
      </c>
      <c r="O149" s="1">
        <v>78</v>
      </c>
      <c r="P149" s="1">
        <v>25</v>
      </c>
      <c r="Q149" s="1">
        <v>1</v>
      </c>
      <c r="R149" s="29">
        <f t="shared" si="14"/>
        <v>7.3</v>
      </c>
      <c r="S149" s="2" t="s">
        <v>60</v>
      </c>
      <c r="U149" s="1" t="s">
        <v>61</v>
      </c>
      <c r="W149" s="3">
        <v>140</v>
      </c>
      <c r="X149" s="36">
        <v>0</v>
      </c>
      <c r="Y149" s="4">
        <v>0.29333332000000001</v>
      </c>
      <c r="Z149" s="3">
        <v>82</v>
      </c>
      <c r="AA149" s="3">
        <v>14</v>
      </c>
      <c r="AB149" s="3">
        <v>57</v>
      </c>
      <c r="AC149" s="3">
        <v>577</v>
      </c>
      <c r="AD149" s="3">
        <v>43</v>
      </c>
      <c r="AE149" s="3">
        <v>94</v>
      </c>
      <c r="AF149" s="3">
        <v>31</v>
      </c>
      <c r="AG149" s="3">
        <v>8</v>
      </c>
      <c r="AH149" s="3">
        <v>3</v>
      </c>
      <c r="AI149" s="49">
        <f t="shared" si="13"/>
        <v>2.0946799999999999</v>
      </c>
      <c r="AJ149" s="54">
        <v>7.5699997000000003</v>
      </c>
      <c r="AK149" s="15">
        <v>7.0613169999999998</v>
      </c>
      <c r="AL149" s="15">
        <v>2.33</v>
      </c>
      <c r="AM149" s="55">
        <v>1.8593599999999999</v>
      </c>
      <c r="AN149" s="1">
        <v>399</v>
      </c>
      <c r="AO149" s="3">
        <v>140</v>
      </c>
      <c r="AP149" s="1">
        <v>0</v>
      </c>
      <c r="AQ149" s="3">
        <v>82</v>
      </c>
      <c r="AR149" s="3">
        <v>14</v>
      </c>
      <c r="AS149" s="3">
        <v>57</v>
      </c>
      <c r="AT149" s="3">
        <v>577</v>
      </c>
      <c r="AU149" s="3">
        <v>43</v>
      </c>
      <c r="AV149" s="3">
        <v>94</v>
      </c>
      <c r="AW149" s="3">
        <v>31</v>
      </c>
      <c r="AX149" s="3">
        <v>8</v>
      </c>
      <c r="AY149" s="3">
        <v>3</v>
      </c>
    </row>
    <row r="150" spans="1:51">
      <c r="A150" s="1" t="s">
        <v>733</v>
      </c>
      <c r="B150" s="1">
        <v>2017</v>
      </c>
      <c r="C150" s="20">
        <v>545200</v>
      </c>
      <c r="D150" s="17">
        <v>1450000</v>
      </c>
      <c r="E150" s="1">
        <v>3</v>
      </c>
      <c r="F150" s="1">
        <v>213</v>
      </c>
      <c r="G150" s="1">
        <v>279</v>
      </c>
      <c r="H150" s="38">
        <v>0.29187194</v>
      </c>
      <c r="I150" s="1">
        <v>114</v>
      </c>
      <c r="J150" s="1">
        <v>24</v>
      </c>
      <c r="K150" s="1">
        <v>109</v>
      </c>
      <c r="L150" s="1">
        <v>867</v>
      </c>
      <c r="M150" s="1">
        <v>45</v>
      </c>
      <c r="N150" s="1">
        <v>168</v>
      </c>
      <c r="O150" s="1">
        <v>64</v>
      </c>
      <c r="P150" s="1">
        <v>11</v>
      </c>
      <c r="Q150" s="1">
        <v>-2</v>
      </c>
      <c r="R150" s="29">
        <f t="shared" si="14"/>
        <v>5.3</v>
      </c>
      <c r="W150" s="3">
        <v>50</v>
      </c>
      <c r="X150" s="36">
        <v>119</v>
      </c>
      <c r="Y150" s="4">
        <v>0.25945947000000003</v>
      </c>
      <c r="Z150" s="3">
        <v>22</v>
      </c>
      <c r="AA150" s="3">
        <v>5</v>
      </c>
      <c r="AB150" s="3">
        <v>24</v>
      </c>
      <c r="AC150" s="3">
        <v>197</v>
      </c>
      <c r="AD150" s="3">
        <v>7</v>
      </c>
      <c r="AE150" s="3">
        <v>38</v>
      </c>
      <c r="AF150" s="3">
        <v>18</v>
      </c>
      <c r="AG150" s="3">
        <v>4</v>
      </c>
      <c r="AH150" s="3">
        <v>2</v>
      </c>
      <c r="AI150" s="49">
        <f t="shared" si="13"/>
        <v>0.64999000000000007</v>
      </c>
      <c r="AJ150" s="54">
        <v>5.18</v>
      </c>
      <c r="AK150" s="15">
        <v>5.3505000000000003</v>
      </c>
      <c r="AL150" s="15">
        <v>0.62</v>
      </c>
      <c r="AM150" s="55">
        <v>0.67998000000000003</v>
      </c>
      <c r="AN150" s="1">
        <v>256</v>
      </c>
      <c r="AO150" s="3">
        <v>50</v>
      </c>
      <c r="AP150" s="1">
        <v>119</v>
      </c>
      <c r="AQ150" s="3">
        <v>22</v>
      </c>
      <c r="AR150" s="3">
        <v>5</v>
      </c>
      <c r="AS150" s="3">
        <v>24</v>
      </c>
      <c r="AT150" s="3">
        <v>197</v>
      </c>
      <c r="AU150" s="3">
        <v>7</v>
      </c>
      <c r="AV150" s="3">
        <v>38</v>
      </c>
      <c r="AW150" s="3">
        <v>18</v>
      </c>
      <c r="AX150" s="3">
        <v>4</v>
      </c>
      <c r="AY150" s="3">
        <v>2</v>
      </c>
    </row>
    <row r="151" spans="1:51">
      <c r="A151" s="1" t="s">
        <v>636</v>
      </c>
      <c r="B151" s="1">
        <v>2017</v>
      </c>
      <c r="C151" s="20">
        <v>595000</v>
      </c>
      <c r="D151" s="17">
        <v>3750000</v>
      </c>
      <c r="E151" s="1">
        <v>3.0609999999999999</v>
      </c>
      <c r="F151" s="1">
        <v>497</v>
      </c>
      <c r="G151" s="1">
        <v>0</v>
      </c>
      <c r="H151" s="38">
        <v>0.25772594999999998</v>
      </c>
      <c r="I151" s="1">
        <v>240</v>
      </c>
      <c r="J151" s="1">
        <v>64</v>
      </c>
      <c r="K151" s="1">
        <v>223</v>
      </c>
      <c r="L151" s="1">
        <v>1934</v>
      </c>
      <c r="M151" s="1">
        <v>174</v>
      </c>
      <c r="N151" s="1">
        <v>463</v>
      </c>
      <c r="O151" s="1">
        <v>78</v>
      </c>
      <c r="P151" s="1">
        <v>22</v>
      </c>
      <c r="Q151" s="1">
        <v>-9</v>
      </c>
      <c r="R151" s="29">
        <f t="shared" si="14"/>
        <v>6.9</v>
      </c>
      <c r="S151" s="2" t="s">
        <v>261</v>
      </c>
      <c r="T151" s="1" t="s">
        <v>637</v>
      </c>
      <c r="W151" s="3">
        <v>156</v>
      </c>
      <c r="X151" s="36">
        <v>0</v>
      </c>
      <c r="Y151" s="4">
        <v>0.26029962000000001</v>
      </c>
      <c r="Z151" s="3">
        <v>87</v>
      </c>
      <c r="AA151" s="3">
        <v>26</v>
      </c>
      <c r="AB151" s="3">
        <v>82</v>
      </c>
      <c r="AC151" s="3">
        <v>632</v>
      </c>
      <c r="AD151" s="3">
        <v>84</v>
      </c>
      <c r="AE151" s="3">
        <v>147</v>
      </c>
      <c r="AF151" s="3">
        <v>25</v>
      </c>
      <c r="AG151" s="3">
        <v>4</v>
      </c>
      <c r="AH151" s="3">
        <v>3</v>
      </c>
      <c r="AI151" s="49">
        <f t="shared" si="13"/>
        <v>3.7143600000000001</v>
      </c>
      <c r="AJ151" s="54">
        <v>6.8</v>
      </c>
      <c r="AK151" s="15">
        <v>7.0107189999999999</v>
      </c>
      <c r="AL151" s="15">
        <v>3.52</v>
      </c>
      <c r="AM151" s="55">
        <v>3.9087200000000002</v>
      </c>
      <c r="AN151" s="1">
        <v>497</v>
      </c>
      <c r="AO151" s="3">
        <v>156</v>
      </c>
      <c r="AP151" s="1">
        <v>0</v>
      </c>
      <c r="AQ151" s="3">
        <v>87</v>
      </c>
      <c r="AR151" s="3">
        <v>26</v>
      </c>
      <c r="AS151" s="3">
        <v>82</v>
      </c>
      <c r="AT151" s="3">
        <v>632</v>
      </c>
      <c r="AU151" s="3">
        <v>84</v>
      </c>
      <c r="AV151" s="3">
        <v>147</v>
      </c>
      <c r="AW151" s="3">
        <v>25</v>
      </c>
      <c r="AX151" s="3">
        <v>4</v>
      </c>
      <c r="AY151" s="3">
        <v>3</v>
      </c>
    </row>
    <row r="152" spans="1:51">
      <c r="A152" s="1" t="s">
        <v>259</v>
      </c>
      <c r="B152" s="1">
        <v>2017</v>
      </c>
      <c r="C152" s="20">
        <v>545700</v>
      </c>
      <c r="D152" s="17">
        <v>1975000</v>
      </c>
      <c r="E152" s="1">
        <v>3.0790000000000002</v>
      </c>
      <c r="F152" s="1">
        <v>415</v>
      </c>
      <c r="G152" s="1">
        <v>0</v>
      </c>
      <c r="H152" s="38">
        <v>0.25682591999999999</v>
      </c>
      <c r="I152" s="1">
        <v>126</v>
      </c>
      <c r="J152" s="1">
        <v>28</v>
      </c>
      <c r="K152" s="1">
        <v>133</v>
      </c>
      <c r="L152" s="1">
        <v>1239</v>
      </c>
      <c r="M152" s="1">
        <v>46</v>
      </c>
      <c r="N152" s="1">
        <v>248</v>
      </c>
      <c r="O152" s="1">
        <v>52</v>
      </c>
      <c r="P152" s="1">
        <v>53</v>
      </c>
      <c r="Q152" s="1">
        <v>7</v>
      </c>
      <c r="R152" s="29">
        <f t="shared" si="14"/>
        <v>1.3</v>
      </c>
      <c r="S152" s="2" t="s">
        <v>260</v>
      </c>
      <c r="T152" s="1" t="s">
        <v>261</v>
      </c>
      <c r="W152" s="3">
        <v>136</v>
      </c>
      <c r="X152" s="36">
        <v>0</v>
      </c>
      <c r="Y152" s="4">
        <v>0.25925925</v>
      </c>
      <c r="Z152" s="3">
        <v>47</v>
      </c>
      <c r="AA152" s="3">
        <v>14</v>
      </c>
      <c r="AB152" s="3">
        <v>51</v>
      </c>
      <c r="AC152" s="3">
        <v>458</v>
      </c>
      <c r="AD152" s="3">
        <v>20</v>
      </c>
      <c r="AE152" s="3">
        <v>79</v>
      </c>
      <c r="AF152" s="3">
        <v>19</v>
      </c>
      <c r="AG152" s="3">
        <v>13</v>
      </c>
      <c r="AH152" s="3">
        <v>6</v>
      </c>
      <c r="AI152" s="49">
        <f t="shared" si="13"/>
        <v>0.65732450000000009</v>
      </c>
      <c r="AJ152" s="54">
        <v>1.47</v>
      </c>
      <c r="AK152" s="15">
        <v>1.0637547999999999</v>
      </c>
      <c r="AL152" s="15">
        <v>0.67</v>
      </c>
      <c r="AM152" s="55">
        <v>0.64464900000000003</v>
      </c>
      <c r="AN152" s="1">
        <v>494</v>
      </c>
      <c r="AO152" s="3">
        <v>136</v>
      </c>
      <c r="AP152" s="1">
        <v>0</v>
      </c>
      <c r="AQ152" s="3">
        <v>47</v>
      </c>
      <c r="AR152" s="3">
        <v>14</v>
      </c>
      <c r="AS152" s="3">
        <v>51</v>
      </c>
      <c r="AT152" s="3">
        <v>458</v>
      </c>
      <c r="AU152" s="3">
        <v>20</v>
      </c>
      <c r="AV152" s="3">
        <v>79</v>
      </c>
      <c r="AW152" s="3">
        <v>19</v>
      </c>
      <c r="AX152" s="3">
        <v>13</v>
      </c>
      <c r="AY152" s="3">
        <v>6</v>
      </c>
    </row>
    <row r="153" spans="1:51">
      <c r="A153" s="1" t="s">
        <v>583</v>
      </c>
      <c r="B153" s="1">
        <v>2017</v>
      </c>
      <c r="C153" s="20">
        <v>562500</v>
      </c>
      <c r="D153" s="17">
        <v>2900000</v>
      </c>
      <c r="E153" s="1">
        <v>3.0379999999999998</v>
      </c>
      <c r="F153" s="1">
        <v>415</v>
      </c>
      <c r="G153" s="1">
        <v>0</v>
      </c>
      <c r="H153" s="38">
        <v>0.27994703999999998</v>
      </c>
      <c r="I153" s="1">
        <v>181</v>
      </c>
      <c r="J153" s="1">
        <v>38</v>
      </c>
      <c r="K153" s="1">
        <v>169</v>
      </c>
      <c r="L153" s="1">
        <v>1621</v>
      </c>
      <c r="M153" s="1">
        <v>84</v>
      </c>
      <c r="N153" s="1">
        <v>284</v>
      </c>
      <c r="O153" s="1">
        <v>84</v>
      </c>
      <c r="P153" s="1">
        <v>28</v>
      </c>
      <c r="Q153" s="1">
        <v>-11</v>
      </c>
      <c r="R153" s="29">
        <f t="shared" si="14"/>
        <v>8</v>
      </c>
      <c r="S153" s="2" t="s">
        <v>300</v>
      </c>
      <c r="T153" s="1" t="s">
        <v>312</v>
      </c>
      <c r="W153" s="3">
        <v>141</v>
      </c>
      <c r="X153" s="36">
        <v>0</v>
      </c>
      <c r="Y153" s="4">
        <v>0.27819549999999998</v>
      </c>
      <c r="Z153" s="3">
        <v>68</v>
      </c>
      <c r="AA153" s="3">
        <v>17</v>
      </c>
      <c r="AB153" s="3">
        <v>65</v>
      </c>
      <c r="AC153" s="3">
        <v>579</v>
      </c>
      <c r="AD153" s="3">
        <v>36</v>
      </c>
      <c r="AE153" s="3">
        <v>106</v>
      </c>
      <c r="AF153" s="3">
        <v>31</v>
      </c>
      <c r="AG153" s="3">
        <v>8</v>
      </c>
      <c r="AH153" s="3">
        <v>2</v>
      </c>
      <c r="AI153" s="49">
        <f t="shared" si="13"/>
        <v>4.4288249999999998</v>
      </c>
      <c r="AJ153" s="54">
        <v>9.44</v>
      </c>
      <c r="AK153" s="15">
        <v>6.6498832999999999</v>
      </c>
      <c r="AL153" s="15">
        <v>4.43</v>
      </c>
      <c r="AM153" s="55">
        <v>4.4276499999999999</v>
      </c>
      <c r="AN153" s="1">
        <v>487</v>
      </c>
      <c r="AO153" s="3">
        <v>141</v>
      </c>
      <c r="AP153" s="1">
        <v>0</v>
      </c>
      <c r="AQ153" s="3">
        <v>68</v>
      </c>
      <c r="AR153" s="3">
        <v>17</v>
      </c>
      <c r="AS153" s="3">
        <v>65</v>
      </c>
      <c r="AT153" s="3">
        <v>579</v>
      </c>
      <c r="AU153" s="3">
        <v>36</v>
      </c>
      <c r="AV153" s="3">
        <v>106</v>
      </c>
      <c r="AW153" s="3">
        <v>31</v>
      </c>
      <c r="AX153" s="3">
        <v>8</v>
      </c>
      <c r="AY153" s="3">
        <v>2</v>
      </c>
    </row>
    <row r="154" spans="1:51">
      <c r="A154" s="1" t="s">
        <v>622</v>
      </c>
      <c r="B154" s="1">
        <v>2017</v>
      </c>
      <c r="C154" s="20">
        <v>555000</v>
      </c>
      <c r="D154" s="17">
        <v>900000</v>
      </c>
      <c r="E154" s="1">
        <v>3.0030000000000001</v>
      </c>
      <c r="F154" s="1">
        <v>383</v>
      </c>
      <c r="G154" s="1">
        <v>0</v>
      </c>
      <c r="H154" s="38">
        <v>0.23366159</v>
      </c>
      <c r="I154" s="1">
        <v>118</v>
      </c>
      <c r="J154" s="1">
        <v>15</v>
      </c>
      <c r="K154" s="1">
        <v>98</v>
      </c>
      <c r="L154" s="1">
        <v>1278</v>
      </c>
      <c r="M154" s="1">
        <v>137</v>
      </c>
      <c r="N154" s="1">
        <v>255</v>
      </c>
      <c r="O154" s="1">
        <v>48</v>
      </c>
      <c r="P154" s="1">
        <v>22</v>
      </c>
      <c r="Q154" s="1">
        <v>-7</v>
      </c>
      <c r="R154" s="29">
        <f t="shared" si="14"/>
        <v>0.1</v>
      </c>
      <c r="W154" s="3">
        <v>89</v>
      </c>
      <c r="X154" s="36">
        <v>0</v>
      </c>
      <c r="Y154" s="4">
        <v>0.21505377000000001</v>
      </c>
      <c r="Z154" s="3">
        <v>15</v>
      </c>
      <c r="AA154" s="3">
        <v>2</v>
      </c>
      <c r="AB154" s="3">
        <v>17</v>
      </c>
      <c r="AC154" s="3">
        <v>215</v>
      </c>
      <c r="AD154" s="3">
        <v>27</v>
      </c>
      <c r="AE154" s="3">
        <v>48</v>
      </c>
      <c r="AF154" s="3">
        <v>9</v>
      </c>
      <c r="AG154" s="3">
        <v>3</v>
      </c>
      <c r="AH154" s="3">
        <v>-8</v>
      </c>
      <c r="AI154" s="49">
        <f t="shared" si="13"/>
        <v>-0.75699450000000001</v>
      </c>
      <c r="AJ154" s="54">
        <v>0.39000002</v>
      </c>
      <c r="AK154" s="15">
        <v>-0.15458009</v>
      </c>
      <c r="AL154" s="15">
        <v>-1.01</v>
      </c>
      <c r="AM154" s="55">
        <v>-0.50398900000000002</v>
      </c>
      <c r="AN154" s="1">
        <v>332</v>
      </c>
      <c r="AO154" s="3">
        <v>89</v>
      </c>
      <c r="AP154" s="1">
        <v>0</v>
      </c>
      <c r="AQ154" s="3">
        <v>15</v>
      </c>
      <c r="AR154" s="3">
        <v>2</v>
      </c>
      <c r="AS154" s="3">
        <v>17</v>
      </c>
      <c r="AT154" s="3">
        <v>215</v>
      </c>
      <c r="AU154" s="3">
        <v>27</v>
      </c>
      <c r="AV154" s="3">
        <v>48</v>
      </c>
      <c r="AW154" s="3">
        <v>9</v>
      </c>
      <c r="AX154" s="3">
        <v>3</v>
      </c>
      <c r="AY154" s="3">
        <v>-8</v>
      </c>
    </row>
    <row r="155" spans="1:51">
      <c r="A155" s="1" t="s">
        <v>694</v>
      </c>
      <c r="B155" s="1">
        <v>2017</v>
      </c>
      <c r="C155" s="20">
        <v>573300</v>
      </c>
      <c r="D155" s="17">
        <v>4275000</v>
      </c>
      <c r="E155" s="1">
        <v>3.0529999999999999</v>
      </c>
      <c r="F155" s="1">
        <v>444</v>
      </c>
      <c r="G155" s="1">
        <v>48</v>
      </c>
      <c r="H155" s="38">
        <v>0.25016286999999998</v>
      </c>
      <c r="I155" s="1">
        <v>223</v>
      </c>
      <c r="J155" s="1">
        <v>69</v>
      </c>
      <c r="K155" s="1">
        <v>241</v>
      </c>
      <c r="L155" s="1">
        <v>1752</v>
      </c>
      <c r="M155" s="1">
        <v>193</v>
      </c>
      <c r="N155" s="1">
        <v>440</v>
      </c>
      <c r="O155" s="1">
        <v>80</v>
      </c>
      <c r="P155" s="1">
        <v>16</v>
      </c>
      <c r="Q155" s="1">
        <v>1</v>
      </c>
      <c r="R155" s="29">
        <f t="shared" si="14"/>
        <v>7</v>
      </c>
      <c r="S155" s="2" t="s">
        <v>104</v>
      </c>
      <c r="W155" s="3">
        <v>149</v>
      </c>
      <c r="X155" s="36">
        <v>0</v>
      </c>
      <c r="Y155" s="4">
        <v>0.24813432999999999</v>
      </c>
      <c r="Z155" s="3">
        <v>89</v>
      </c>
      <c r="AA155" s="3">
        <v>30</v>
      </c>
      <c r="AB155" s="3">
        <v>105</v>
      </c>
      <c r="AC155" s="3">
        <v>635</v>
      </c>
      <c r="AD155" s="3">
        <v>87</v>
      </c>
      <c r="AE155" s="3">
        <v>152</v>
      </c>
      <c r="AF155" s="3">
        <v>30</v>
      </c>
      <c r="AG155" s="3">
        <v>6</v>
      </c>
      <c r="AH155" s="3">
        <v>-9</v>
      </c>
      <c r="AI155" s="49">
        <f t="shared" si="13"/>
        <v>2.2616399999999999</v>
      </c>
      <c r="AJ155" s="54">
        <v>7.5</v>
      </c>
      <c r="AK155" s="15">
        <v>6.4040809999999997</v>
      </c>
      <c r="AL155" s="15">
        <v>2.02</v>
      </c>
      <c r="AM155" s="55">
        <v>2.5032800000000002</v>
      </c>
      <c r="AN155" s="1">
        <v>281</v>
      </c>
      <c r="AO155" s="3">
        <v>149</v>
      </c>
      <c r="AP155" s="1">
        <v>0</v>
      </c>
      <c r="AQ155" s="3">
        <v>89</v>
      </c>
      <c r="AR155" s="3">
        <v>30</v>
      </c>
      <c r="AS155" s="3">
        <v>105</v>
      </c>
      <c r="AT155" s="3">
        <v>635</v>
      </c>
      <c r="AU155" s="3">
        <v>87</v>
      </c>
      <c r="AV155" s="3">
        <v>152</v>
      </c>
      <c r="AW155" s="3">
        <v>30</v>
      </c>
      <c r="AX155" s="3">
        <v>6</v>
      </c>
      <c r="AY155" s="3">
        <v>-9</v>
      </c>
    </row>
    <row r="156" spans="1:51">
      <c r="A156" s="1" t="s">
        <v>647</v>
      </c>
      <c r="B156" s="1">
        <v>2017</v>
      </c>
      <c r="C156" s="20">
        <v>552100</v>
      </c>
      <c r="D156" s="17">
        <v>2375000</v>
      </c>
      <c r="E156" s="1">
        <v>3.028</v>
      </c>
      <c r="F156" s="1">
        <v>334</v>
      </c>
      <c r="G156" s="1">
        <v>35</v>
      </c>
      <c r="H156" s="38">
        <v>0.24706943000000001</v>
      </c>
      <c r="I156" s="1">
        <v>104</v>
      </c>
      <c r="J156" s="1">
        <v>32</v>
      </c>
      <c r="K156" s="1">
        <v>138</v>
      </c>
      <c r="L156" s="1">
        <v>1201</v>
      </c>
      <c r="M156" s="1">
        <v>65</v>
      </c>
      <c r="N156" s="1">
        <v>290</v>
      </c>
      <c r="O156" s="1">
        <v>42</v>
      </c>
      <c r="P156" s="1">
        <v>2</v>
      </c>
      <c r="Q156" s="1">
        <v>-8</v>
      </c>
      <c r="R156" s="29">
        <f t="shared" si="14"/>
        <v>1.8</v>
      </c>
      <c r="T156" s="1" t="s">
        <v>648</v>
      </c>
      <c r="U156" s="1" t="s">
        <v>300</v>
      </c>
      <c r="W156" s="3">
        <v>106</v>
      </c>
      <c r="X156" s="36">
        <v>14</v>
      </c>
      <c r="Y156" s="4">
        <v>0.25284089999999998</v>
      </c>
      <c r="Z156" s="3">
        <v>39</v>
      </c>
      <c r="AA156" s="3">
        <v>13</v>
      </c>
      <c r="AB156" s="3">
        <v>49</v>
      </c>
      <c r="AC156" s="3">
        <v>391</v>
      </c>
      <c r="AD156" s="3">
        <v>26</v>
      </c>
      <c r="AE156" s="3">
        <v>89</v>
      </c>
      <c r="AF156" s="3">
        <v>14</v>
      </c>
      <c r="AG156" s="3">
        <v>1</v>
      </c>
      <c r="AH156" s="3">
        <v>-7</v>
      </c>
      <c r="AI156" s="49">
        <f t="shared" si="13"/>
        <v>1.0540389999999999</v>
      </c>
      <c r="AJ156" s="54">
        <v>2.95</v>
      </c>
      <c r="AK156" s="15">
        <v>0.60058999999999996</v>
      </c>
      <c r="AL156" s="15">
        <v>1.36</v>
      </c>
      <c r="AM156" s="55">
        <v>0.74807800000000002</v>
      </c>
      <c r="AN156" s="1">
        <v>370</v>
      </c>
      <c r="AO156" s="3">
        <v>106</v>
      </c>
      <c r="AP156" s="1">
        <v>14</v>
      </c>
      <c r="AQ156" s="3">
        <v>39</v>
      </c>
      <c r="AR156" s="3">
        <v>13</v>
      </c>
      <c r="AS156" s="3">
        <v>49</v>
      </c>
      <c r="AT156" s="3">
        <v>391</v>
      </c>
      <c r="AU156" s="3">
        <v>26</v>
      </c>
      <c r="AV156" s="3">
        <v>89</v>
      </c>
      <c r="AW156" s="3">
        <v>14</v>
      </c>
      <c r="AX156" s="3">
        <v>1</v>
      </c>
      <c r="AY156" s="3">
        <v>-7</v>
      </c>
    </row>
    <row r="157" spans="1:51">
      <c r="A157" s="1" t="s">
        <v>588</v>
      </c>
      <c r="B157" s="1">
        <v>2017</v>
      </c>
      <c r="C157" s="20">
        <v>555000</v>
      </c>
      <c r="D157" s="17">
        <v>2600000</v>
      </c>
      <c r="E157" s="1">
        <v>3.028</v>
      </c>
      <c r="F157" s="1">
        <v>408</v>
      </c>
      <c r="G157" s="1">
        <v>51</v>
      </c>
      <c r="H157" s="38">
        <v>0.22156698</v>
      </c>
      <c r="I157" s="1">
        <v>176</v>
      </c>
      <c r="J157" s="1">
        <v>62</v>
      </c>
      <c r="K157" s="1">
        <v>157</v>
      </c>
      <c r="L157" s="1">
        <v>1422</v>
      </c>
      <c r="M157" s="1">
        <v>203</v>
      </c>
      <c r="N157" s="1">
        <v>379</v>
      </c>
      <c r="O157" s="1">
        <v>65</v>
      </c>
      <c r="P157" s="1">
        <v>14</v>
      </c>
      <c r="Q157" s="1">
        <v>-12</v>
      </c>
      <c r="R157" s="29">
        <f t="shared" si="14"/>
        <v>6.5</v>
      </c>
      <c r="T157" s="1" t="s">
        <v>56</v>
      </c>
      <c r="U157" s="1" t="s">
        <v>589</v>
      </c>
      <c r="W157" s="3">
        <v>102</v>
      </c>
      <c r="X157" s="36">
        <v>31</v>
      </c>
      <c r="Y157" s="4">
        <v>0.21245421</v>
      </c>
      <c r="Z157" s="3">
        <v>44</v>
      </c>
      <c r="AA157" s="3">
        <v>11</v>
      </c>
      <c r="AB157" s="3">
        <v>35</v>
      </c>
      <c r="AC157" s="3">
        <v>323</v>
      </c>
      <c r="AD157" s="3">
        <v>39</v>
      </c>
      <c r="AE157" s="3">
        <v>68</v>
      </c>
      <c r="AF157" s="3">
        <v>20</v>
      </c>
      <c r="AG157" s="3">
        <v>4</v>
      </c>
      <c r="AH157" s="3">
        <v>-13</v>
      </c>
      <c r="AI157" s="49">
        <f t="shared" si="13"/>
        <v>0.13100400000000001</v>
      </c>
      <c r="AJ157" s="54">
        <v>5.6</v>
      </c>
      <c r="AK157" s="15">
        <v>7.3088274000000002</v>
      </c>
      <c r="AL157" s="15">
        <v>-0.37</v>
      </c>
      <c r="AM157" s="55">
        <v>0.63200800000000001</v>
      </c>
      <c r="AN157" s="1">
        <v>356</v>
      </c>
      <c r="AO157" s="3">
        <v>102</v>
      </c>
      <c r="AP157" s="1">
        <v>31</v>
      </c>
      <c r="AQ157" s="3">
        <v>44</v>
      </c>
      <c r="AR157" s="3">
        <v>11</v>
      </c>
      <c r="AS157" s="3">
        <v>35</v>
      </c>
      <c r="AT157" s="3">
        <v>323</v>
      </c>
      <c r="AU157" s="3">
        <v>39</v>
      </c>
      <c r="AV157" s="3">
        <v>68</v>
      </c>
      <c r="AW157" s="3">
        <v>20</v>
      </c>
      <c r="AX157" s="3">
        <v>4</v>
      </c>
      <c r="AY157" s="3">
        <v>-13</v>
      </c>
    </row>
    <row r="158" spans="1:51">
      <c r="A158" s="1" t="s">
        <v>591</v>
      </c>
      <c r="B158" s="1">
        <v>2017</v>
      </c>
      <c r="C158" s="20">
        <v>600000</v>
      </c>
      <c r="D158" s="17">
        <v>3450000</v>
      </c>
      <c r="E158" s="1">
        <v>3.1</v>
      </c>
      <c r="F158" s="1">
        <v>438</v>
      </c>
      <c r="G158" s="1">
        <v>95</v>
      </c>
      <c r="H158" s="38">
        <v>0.28228784000000001</v>
      </c>
      <c r="I158" s="1">
        <v>217</v>
      </c>
      <c r="J158" s="1">
        <v>29</v>
      </c>
      <c r="K158" s="1">
        <v>170</v>
      </c>
      <c r="L158" s="1">
        <v>1818</v>
      </c>
      <c r="M158" s="1">
        <v>150</v>
      </c>
      <c r="N158" s="1">
        <v>176</v>
      </c>
      <c r="O158" s="1">
        <v>86</v>
      </c>
      <c r="P158" s="1">
        <v>12</v>
      </c>
      <c r="Q158" s="1">
        <v>3</v>
      </c>
      <c r="R158" s="29">
        <f t="shared" si="14"/>
        <v>8.5</v>
      </c>
      <c r="T158" s="1" t="s">
        <v>592</v>
      </c>
      <c r="U158" s="1" t="s">
        <v>593</v>
      </c>
      <c r="V158" s="1" t="s">
        <v>78</v>
      </c>
      <c r="W158" s="3">
        <v>138</v>
      </c>
      <c r="X158" s="36">
        <v>11</v>
      </c>
      <c r="Y158" s="4">
        <v>0.28767123999999999</v>
      </c>
      <c r="Z158" s="3">
        <v>60</v>
      </c>
      <c r="AA158" s="3">
        <v>10</v>
      </c>
      <c r="AB158" s="3">
        <v>53</v>
      </c>
      <c r="AC158" s="3">
        <v>573</v>
      </c>
      <c r="AD158" s="3">
        <v>46</v>
      </c>
      <c r="AE158" s="3">
        <v>54</v>
      </c>
      <c r="AF158" s="3">
        <v>28</v>
      </c>
      <c r="AG158" s="3">
        <v>4</v>
      </c>
      <c r="AH158" s="3">
        <v>-8</v>
      </c>
      <c r="AI158" s="49">
        <f t="shared" si="13"/>
        <v>1.7625200000000001</v>
      </c>
      <c r="AJ158" s="54">
        <v>8.15</v>
      </c>
      <c r="AK158" s="15">
        <v>8.9271600000000007</v>
      </c>
      <c r="AL158" s="15">
        <v>1.48</v>
      </c>
      <c r="AM158" s="55">
        <v>2.0450400000000002</v>
      </c>
      <c r="AN158" s="1">
        <v>152</v>
      </c>
      <c r="AO158" s="3">
        <v>138</v>
      </c>
      <c r="AP158" s="1">
        <v>11</v>
      </c>
      <c r="AQ158" s="3">
        <v>60</v>
      </c>
      <c r="AR158" s="3">
        <v>10</v>
      </c>
      <c r="AS158" s="3">
        <v>53</v>
      </c>
      <c r="AT158" s="3">
        <v>573</v>
      </c>
      <c r="AU158" s="3">
        <v>46</v>
      </c>
      <c r="AV158" s="3">
        <v>54</v>
      </c>
      <c r="AW158" s="3">
        <v>28</v>
      </c>
      <c r="AX158" s="3">
        <v>4</v>
      </c>
      <c r="AY158" s="3">
        <v>-8</v>
      </c>
    </row>
    <row r="159" spans="1:51">
      <c r="A159" s="1" t="s">
        <v>479</v>
      </c>
      <c r="B159" s="1">
        <v>2017</v>
      </c>
      <c r="C159" s="20">
        <v>554500</v>
      </c>
      <c r="D159" s="17">
        <v>2550000</v>
      </c>
      <c r="E159" s="1">
        <v>3.113</v>
      </c>
      <c r="F159" s="1">
        <v>476</v>
      </c>
      <c r="G159" s="1">
        <v>17</v>
      </c>
      <c r="H159" s="38">
        <v>0.25553447000000001</v>
      </c>
      <c r="I159" s="1">
        <v>216</v>
      </c>
      <c r="J159" s="1">
        <v>40</v>
      </c>
      <c r="K159" s="1">
        <v>149</v>
      </c>
      <c r="L159" s="1">
        <v>1773</v>
      </c>
      <c r="M159" s="1">
        <v>162</v>
      </c>
      <c r="N159" s="1">
        <v>486</v>
      </c>
      <c r="O159" s="1">
        <v>85</v>
      </c>
      <c r="P159" s="1">
        <v>127</v>
      </c>
      <c r="Q159" s="1">
        <v>-16</v>
      </c>
      <c r="R159" s="29">
        <f t="shared" si="14"/>
        <v>3.5</v>
      </c>
      <c r="W159" s="3">
        <v>122</v>
      </c>
      <c r="X159" s="36">
        <v>17</v>
      </c>
      <c r="Y159" s="4">
        <v>0.24069478999999999</v>
      </c>
      <c r="Z159" s="3">
        <v>49</v>
      </c>
      <c r="AA159" s="3">
        <v>11</v>
      </c>
      <c r="AB159" s="3">
        <v>40</v>
      </c>
      <c r="AC159" s="3">
        <v>436</v>
      </c>
      <c r="AD159" s="3">
        <v>30</v>
      </c>
      <c r="AE159" s="3">
        <v>132</v>
      </c>
      <c r="AF159" s="3">
        <v>18</v>
      </c>
      <c r="AG159" s="3">
        <v>23</v>
      </c>
      <c r="AH159" s="3">
        <v>-1</v>
      </c>
      <c r="AI159" s="49">
        <f t="shared" si="13"/>
        <v>-0.15363250000000001</v>
      </c>
      <c r="AJ159" s="54">
        <v>4.5599999999999996</v>
      </c>
      <c r="AK159" s="15">
        <v>2.4505138</v>
      </c>
      <c r="AL159" s="15">
        <v>0.12</v>
      </c>
      <c r="AM159" s="55">
        <v>-0.42726500000000001</v>
      </c>
      <c r="AN159" s="1">
        <v>470</v>
      </c>
      <c r="AO159" s="3">
        <v>122</v>
      </c>
      <c r="AP159" s="1">
        <v>17</v>
      </c>
      <c r="AQ159" s="3">
        <v>49</v>
      </c>
      <c r="AR159" s="3">
        <v>11</v>
      </c>
      <c r="AS159" s="3">
        <v>40</v>
      </c>
      <c r="AT159" s="3">
        <v>436</v>
      </c>
      <c r="AU159" s="3">
        <v>30</v>
      </c>
      <c r="AV159" s="3">
        <v>132</v>
      </c>
      <c r="AW159" s="3">
        <v>18</v>
      </c>
      <c r="AX159" s="3">
        <v>23</v>
      </c>
      <c r="AY159" s="3">
        <v>-1</v>
      </c>
    </row>
    <row r="160" spans="1:51">
      <c r="A160" s="1" t="s">
        <v>419</v>
      </c>
      <c r="B160" s="1">
        <v>2017</v>
      </c>
      <c r="C160" s="20">
        <v>545000</v>
      </c>
      <c r="D160" s="17">
        <v>905000</v>
      </c>
      <c r="E160" s="1">
        <v>3.1139999999999999</v>
      </c>
      <c r="F160" s="1">
        <v>231</v>
      </c>
      <c r="G160" s="1">
        <v>156</v>
      </c>
      <c r="H160" s="38">
        <v>0.22510822</v>
      </c>
      <c r="I160" s="1">
        <v>70</v>
      </c>
      <c r="J160" s="1">
        <v>20</v>
      </c>
      <c r="K160" s="1">
        <v>83</v>
      </c>
      <c r="L160" s="1">
        <v>741</v>
      </c>
      <c r="M160" s="1">
        <v>33</v>
      </c>
      <c r="N160" s="1">
        <v>142</v>
      </c>
      <c r="O160" s="1">
        <v>42</v>
      </c>
      <c r="P160" s="1">
        <v>2</v>
      </c>
      <c r="Q160" s="1">
        <v>6</v>
      </c>
      <c r="R160" s="29">
        <f t="shared" si="14"/>
        <v>1.3</v>
      </c>
      <c r="W160" s="3">
        <v>57</v>
      </c>
      <c r="X160" s="36">
        <v>46</v>
      </c>
      <c r="Y160" s="4">
        <v>0.20134228000000001</v>
      </c>
      <c r="Z160" s="3">
        <v>14</v>
      </c>
      <c r="AA160" s="3">
        <v>3</v>
      </c>
      <c r="AB160" s="3">
        <v>10</v>
      </c>
      <c r="AC160" s="3">
        <v>161</v>
      </c>
      <c r="AD160" s="3">
        <v>9</v>
      </c>
      <c r="AE160" s="3">
        <v>26</v>
      </c>
      <c r="AF160" s="3">
        <v>11</v>
      </c>
      <c r="AG160" s="3">
        <v>0</v>
      </c>
      <c r="AH160" s="3">
        <v>3</v>
      </c>
      <c r="AI160" s="49">
        <f t="shared" si="13"/>
        <v>3.3466750000000003E-2</v>
      </c>
      <c r="AJ160" s="54">
        <v>1.71</v>
      </c>
      <c r="AK160" s="15">
        <v>0.92115957000000004</v>
      </c>
      <c r="AL160" s="15">
        <v>0.02</v>
      </c>
      <c r="AM160" s="55">
        <v>4.6933500000000003E-2</v>
      </c>
      <c r="AN160" s="1">
        <v>366</v>
      </c>
      <c r="AO160" s="3">
        <v>57</v>
      </c>
      <c r="AP160" s="1">
        <v>46</v>
      </c>
      <c r="AQ160" s="3">
        <v>14</v>
      </c>
      <c r="AR160" s="3">
        <v>3</v>
      </c>
      <c r="AS160" s="3">
        <v>10</v>
      </c>
      <c r="AT160" s="3">
        <v>161</v>
      </c>
      <c r="AU160" s="3">
        <v>9</v>
      </c>
      <c r="AV160" s="3">
        <v>26</v>
      </c>
      <c r="AW160" s="3">
        <v>11</v>
      </c>
      <c r="AX160" s="3">
        <v>0</v>
      </c>
      <c r="AY160" s="3">
        <v>3</v>
      </c>
    </row>
    <row r="161" spans="1:51">
      <c r="A161" s="1" t="s">
        <v>438</v>
      </c>
      <c r="B161" s="1">
        <v>2017</v>
      </c>
      <c r="C161" s="20">
        <v>552500</v>
      </c>
      <c r="D161" s="17">
        <v>3400000</v>
      </c>
      <c r="E161" s="1">
        <v>3.0640000000000001</v>
      </c>
      <c r="F161" s="1">
        <v>366</v>
      </c>
      <c r="G161" s="1">
        <v>121</v>
      </c>
      <c r="H161" s="38">
        <v>0.27280703000000001</v>
      </c>
      <c r="I161" s="1">
        <v>139</v>
      </c>
      <c r="J161" s="1">
        <v>64</v>
      </c>
      <c r="K161" s="1">
        <v>218</v>
      </c>
      <c r="L161" s="1">
        <v>1279</v>
      </c>
      <c r="M161" s="1">
        <v>128</v>
      </c>
      <c r="N161" s="1">
        <v>271</v>
      </c>
      <c r="O161" s="1">
        <v>53</v>
      </c>
      <c r="P161" s="1">
        <v>1</v>
      </c>
      <c r="Q161" s="1">
        <v>-10</v>
      </c>
      <c r="R161" s="29">
        <f t="shared" si="14"/>
        <v>4.3</v>
      </c>
      <c r="U161" s="1" t="s">
        <v>47</v>
      </c>
      <c r="W161" s="3">
        <v>108</v>
      </c>
      <c r="X161" s="36">
        <v>56</v>
      </c>
      <c r="Y161" s="4">
        <v>0.28912466999999997</v>
      </c>
      <c r="Z161" s="3">
        <v>52</v>
      </c>
      <c r="AA161" s="3">
        <v>25</v>
      </c>
      <c r="AB161" s="3">
        <v>83</v>
      </c>
      <c r="AC161" s="3">
        <v>429</v>
      </c>
      <c r="AD161" s="3">
        <v>47</v>
      </c>
      <c r="AE161" s="3">
        <v>95</v>
      </c>
      <c r="AF161" s="3">
        <v>18</v>
      </c>
      <c r="AG161" s="3">
        <v>1</v>
      </c>
      <c r="AH161" s="3">
        <v>-3</v>
      </c>
      <c r="AI161" s="49">
        <f t="shared" si="13"/>
        <v>2.3851750000000003</v>
      </c>
      <c r="AJ161" s="54">
        <v>4.2699999999999996</v>
      </c>
      <c r="AK161" s="15">
        <v>4.248748</v>
      </c>
      <c r="AL161" s="15">
        <v>2.42</v>
      </c>
      <c r="AM161" s="55">
        <v>2.3503500000000002</v>
      </c>
      <c r="AN161" s="1">
        <v>331</v>
      </c>
      <c r="AO161" s="3">
        <v>108</v>
      </c>
      <c r="AP161" s="1">
        <v>56</v>
      </c>
      <c r="AQ161" s="3">
        <v>52</v>
      </c>
      <c r="AR161" s="3">
        <v>25</v>
      </c>
      <c r="AS161" s="3">
        <v>83</v>
      </c>
      <c r="AT161" s="3">
        <v>429</v>
      </c>
      <c r="AU161" s="3">
        <v>47</v>
      </c>
      <c r="AV161" s="3">
        <v>95</v>
      </c>
      <c r="AW161" s="3">
        <v>18</v>
      </c>
      <c r="AX161" s="3">
        <v>1</v>
      </c>
      <c r="AY161" s="3">
        <v>-3</v>
      </c>
    </row>
    <row r="162" spans="1:51">
      <c r="A162" s="1" t="s">
        <v>625</v>
      </c>
      <c r="B162" s="1">
        <v>2017</v>
      </c>
      <c r="C162" s="20">
        <v>555000</v>
      </c>
      <c r="D162" s="17">
        <v>3300000</v>
      </c>
      <c r="E162" s="1">
        <v>3.113</v>
      </c>
      <c r="F162" s="1">
        <v>548</v>
      </c>
      <c r="G162" s="1">
        <v>16</v>
      </c>
      <c r="H162" s="38">
        <v>0.26353789999999999</v>
      </c>
      <c r="I162" s="1">
        <v>237</v>
      </c>
      <c r="J162" s="1">
        <v>40</v>
      </c>
      <c r="K162" s="1">
        <v>171</v>
      </c>
      <c r="L162" s="1">
        <v>2076</v>
      </c>
      <c r="M162" s="1">
        <v>93</v>
      </c>
      <c r="N162" s="1">
        <v>327</v>
      </c>
      <c r="O162" s="1">
        <v>116</v>
      </c>
      <c r="P162" s="1">
        <v>55</v>
      </c>
      <c r="Q162" s="1">
        <v>66</v>
      </c>
      <c r="R162" s="29">
        <f t="shared" si="14"/>
        <v>10.3</v>
      </c>
      <c r="S162" s="2" t="s">
        <v>626</v>
      </c>
      <c r="T162" s="1" t="s">
        <v>627</v>
      </c>
      <c r="U162" s="1" t="s">
        <v>626</v>
      </c>
      <c r="W162" s="3">
        <v>154</v>
      </c>
      <c r="X162" s="36">
        <v>0</v>
      </c>
      <c r="Y162" s="4">
        <v>0.25553661999999999</v>
      </c>
      <c r="Z162" s="3">
        <v>72</v>
      </c>
      <c r="AA162" s="3">
        <v>16</v>
      </c>
      <c r="AB162" s="3">
        <v>42</v>
      </c>
      <c r="AC162" s="3">
        <v>632</v>
      </c>
      <c r="AD162" s="3">
        <v>33</v>
      </c>
      <c r="AE162" s="3">
        <v>95</v>
      </c>
      <c r="AF162" s="3">
        <v>37</v>
      </c>
      <c r="AG162" s="3">
        <v>15</v>
      </c>
      <c r="AH162" s="3">
        <v>14</v>
      </c>
      <c r="AI162" s="49">
        <f t="shared" si="13"/>
        <v>2.4338350000000002</v>
      </c>
      <c r="AJ162" s="54">
        <v>12.3</v>
      </c>
      <c r="AK162" s="15">
        <v>8.3106720000000003</v>
      </c>
      <c r="AL162" s="15">
        <v>2.91</v>
      </c>
      <c r="AM162" s="55">
        <v>1.95767</v>
      </c>
      <c r="AN162" s="1">
        <v>183</v>
      </c>
      <c r="AO162" s="3">
        <v>154</v>
      </c>
      <c r="AP162" s="1">
        <v>0</v>
      </c>
      <c r="AQ162" s="3">
        <v>72</v>
      </c>
      <c r="AR162" s="3">
        <v>16</v>
      </c>
      <c r="AS162" s="3">
        <v>42</v>
      </c>
      <c r="AT162" s="3">
        <v>632</v>
      </c>
      <c r="AU162" s="3">
        <v>33</v>
      </c>
      <c r="AV162" s="3">
        <v>95</v>
      </c>
      <c r="AW162" s="3">
        <v>37</v>
      </c>
      <c r="AX162" s="3">
        <v>15</v>
      </c>
      <c r="AY162" s="3">
        <v>14</v>
      </c>
    </row>
    <row r="163" spans="1:51">
      <c r="A163" s="1" t="s">
        <v>511</v>
      </c>
      <c r="B163" s="1">
        <v>2017</v>
      </c>
      <c r="C163" s="20">
        <v>555000</v>
      </c>
      <c r="D163" s="17">
        <v>1600000</v>
      </c>
      <c r="E163" s="1">
        <v>3.0539999999999998</v>
      </c>
      <c r="F163" s="1">
        <v>367</v>
      </c>
      <c r="G163" s="1">
        <v>61</v>
      </c>
      <c r="H163" s="38">
        <v>0.23564593</v>
      </c>
      <c r="I163" s="1">
        <v>108</v>
      </c>
      <c r="J163" s="1">
        <v>28</v>
      </c>
      <c r="K163" s="1">
        <v>91</v>
      </c>
      <c r="L163" s="1">
        <v>938</v>
      </c>
      <c r="M163" s="1">
        <v>92</v>
      </c>
      <c r="N163" s="1">
        <v>211</v>
      </c>
      <c r="O163" s="1">
        <v>50</v>
      </c>
      <c r="P163" s="1">
        <v>5</v>
      </c>
      <c r="Q163" s="1">
        <v>12</v>
      </c>
      <c r="R163" s="29">
        <f t="shared" si="14"/>
        <v>4.0999999999999996</v>
      </c>
      <c r="W163" s="3">
        <v>140</v>
      </c>
      <c r="X163" s="36">
        <v>0</v>
      </c>
      <c r="Y163" s="4">
        <v>0.21548821000000001</v>
      </c>
      <c r="Z163" s="3">
        <v>46</v>
      </c>
      <c r="AA163" s="3">
        <v>11</v>
      </c>
      <c r="AB163" s="3">
        <v>37</v>
      </c>
      <c r="AC163" s="3">
        <v>342</v>
      </c>
      <c r="AD163" s="3">
        <v>41</v>
      </c>
      <c r="AE163" s="3">
        <v>80</v>
      </c>
      <c r="AF163" s="3">
        <v>24</v>
      </c>
      <c r="AG163" s="3">
        <v>3</v>
      </c>
      <c r="AH163" s="3">
        <v>3</v>
      </c>
      <c r="AI163" s="49">
        <f t="shared" si="13"/>
        <v>1.2040549999999999</v>
      </c>
      <c r="AJ163" s="54">
        <v>4.17</v>
      </c>
      <c r="AK163" s="15">
        <v>3.9677904000000002</v>
      </c>
      <c r="AL163" s="15">
        <v>1.05</v>
      </c>
      <c r="AM163" s="55">
        <v>1.3581099999999999</v>
      </c>
      <c r="AN163" s="1">
        <v>353</v>
      </c>
      <c r="AO163" s="3">
        <v>140</v>
      </c>
      <c r="AP163" s="1">
        <v>0</v>
      </c>
      <c r="AQ163" s="3">
        <v>46</v>
      </c>
      <c r="AR163" s="3">
        <v>11</v>
      </c>
      <c r="AS163" s="3">
        <v>37</v>
      </c>
      <c r="AT163" s="3">
        <v>342</v>
      </c>
      <c r="AU163" s="3">
        <v>41</v>
      </c>
      <c r="AV163" s="3">
        <v>80</v>
      </c>
      <c r="AW163" s="3">
        <v>24</v>
      </c>
      <c r="AX163" s="3">
        <v>3</v>
      </c>
      <c r="AY163" s="3">
        <v>3</v>
      </c>
    </row>
    <row r="164" spans="1:51">
      <c r="A164" s="1" t="s">
        <v>785</v>
      </c>
      <c r="B164" s="1">
        <v>2017</v>
      </c>
      <c r="C164" s="20">
        <v>1050000</v>
      </c>
      <c r="D164" s="17">
        <v>10850000</v>
      </c>
      <c r="E164" s="1">
        <v>2.1709999999999998</v>
      </c>
      <c r="F164" s="1">
        <v>457</v>
      </c>
      <c r="G164" s="1">
        <v>0</v>
      </c>
      <c r="H164" s="38">
        <v>0.28755112999999999</v>
      </c>
      <c r="I164" s="1">
        <v>319</v>
      </c>
      <c r="J164" s="1">
        <v>94</v>
      </c>
      <c r="K164" s="1">
        <v>274</v>
      </c>
      <c r="L164" s="1">
        <v>2014</v>
      </c>
      <c r="M164" s="1">
        <v>247</v>
      </c>
      <c r="N164" s="1">
        <v>481</v>
      </c>
      <c r="O164" s="1">
        <v>104</v>
      </c>
      <c r="P164" s="1">
        <v>28</v>
      </c>
      <c r="Q164" s="1">
        <v>2</v>
      </c>
      <c r="R164" s="29">
        <f t="shared" si="14"/>
        <v>19.5</v>
      </c>
      <c r="S164" s="2" t="s">
        <v>786</v>
      </c>
      <c r="T164" s="1" t="s">
        <v>787</v>
      </c>
      <c r="U164" s="1" t="s">
        <v>788</v>
      </c>
      <c r="W164" s="3">
        <v>151</v>
      </c>
      <c r="X164" s="36">
        <v>0</v>
      </c>
      <c r="Y164" s="4">
        <v>0.29508197000000003</v>
      </c>
      <c r="Z164" s="3">
        <v>111</v>
      </c>
      <c r="AA164" s="3">
        <v>29</v>
      </c>
      <c r="AB164" s="3">
        <v>73</v>
      </c>
      <c r="AC164" s="3">
        <v>665</v>
      </c>
      <c r="AD164" s="3">
        <v>95</v>
      </c>
      <c r="AE164" s="3">
        <v>128</v>
      </c>
      <c r="AF164" s="3">
        <v>38</v>
      </c>
      <c r="AG164" s="3">
        <v>7</v>
      </c>
      <c r="AH164" s="3">
        <v>-3</v>
      </c>
      <c r="AI164" s="49">
        <f t="shared" si="13"/>
        <v>6.1775850000000005</v>
      </c>
      <c r="AJ164" s="54">
        <v>18.239999999999998</v>
      </c>
      <c r="AK164" s="15">
        <v>20.674630000000001</v>
      </c>
      <c r="AL164" s="15">
        <v>5.63</v>
      </c>
      <c r="AM164" s="55">
        <v>6.7251700000000003</v>
      </c>
      <c r="AN164" s="1">
        <v>224</v>
      </c>
      <c r="AO164" s="3">
        <v>151</v>
      </c>
      <c r="AP164" s="1">
        <v>0</v>
      </c>
      <c r="AQ164" s="3">
        <v>111</v>
      </c>
      <c r="AR164" s="3">
        <v>29</v>
      </c>
      <c r="AS164" s="3">
        <v>73</v>
      </c>
      <c r="AT164" s="3">
        <v>665</v>
      </c>
      <c r="AU164" s="3">
        <v>95</v>
      </c>
      <c r="AV164" s="3">
        <v>128</v>
      </c>
      <c r="AW164" s="3">
        <v>38</v>
      </c>
      <c r="AX164" s="3">
        <v>7</v>
      </c>
      <c r="AY164" s="3">
        <v>-3</v>
      </c>
    </row>
    <row r="165" spans="1:51">
      <c r="A165" s="1" t="s">
        <v>266</v>
      </c>
      <c r="B165" s="1">
        <v>2017</v>
      </c>
      <c r="C165" s="20">
        <v>546500</v>
      </c>
      <c r="D165" s="17">
        <v>1175000</v>
      </c>
      <c r="E165" s="1">
        <v>3.0249999999999999</v>
      </c>
      <c r="F165" s="1">
        <v>240</v>
      </c>
      <c r="G165" s="1">
        <v>74</v>
      </c>
      <c r="H165" s="38">
        <v>0.22861843000000001</v>
      </c>
      <c r="I165" s="1">
        <v>70</v>
      </c>
      <c r="J165" s="1">
        <v>11</v>
      </c>
      <c r="K165" s="1">
        <v>47</v>
      </c>
      <c r="L165" s="1">
        <v>657</v>
      </c>
      <c r="M165" s="1">
        <v>27</v>
      </c>
      <c r="N165" s="1">
        <v>171</v>
      </c>
      <c r="O165" s="1">
        <v>20</v>
      </c>
      <c r="P165" s="1">
        <v>29</v>
      </c>
      <c r="Q165" s="1">
        <v>2</v>
      </c>
      <c r="R165" s="29">
        <f t="shared" si="14"/>
        <v>-0.2</v>
      </c>
      <c r="W165" s="3">
        <v>87</v>
      </c>
      <c r="X165" s="36">
        <v>74</v>
      </c>
      <c r="Y165" s="4">
        <v>0.27</v>
      </c>
      <c r="Z165" s="3">
        <v>41</v>
      </c>
      <c r="AA165" s="3">
        <v>9</v>
      </c>
      <c r="AB165" s="3">
        <v>33</v>
      </c>
      <c r="AC165" s="3">
        <v>326</v>
      </c>
      <c r="AD165" s="3">
        <v>13</v>
      </c>
      <c r="AE165" s="3">
        <v>69</v>
      </c>
      <c r="AF165" s="3">
        <v>15</v>
      </c>
      <c r="AG165" s="3">
        <v>8</v>
      </c>
      <c r="AH165" s="3">
        <v>-1</v>
      </c>
      <c r="AI165" s="49">
        <f t="shared" si="13"/>
        <v>1.0941149999999999</v>
      </c>
      <c r="AJ165" s="54">
        <v>0.17000002</v>
      </c>
      <c r="AK165" s="15">
        <v>-0.65942084999999995</v>
      </c>
      <c r="AL165" s="15">
        <v>1.01</v>
      </c>
      <c r="AM165" s="55">
        <v>1.1782300000000001</v>
      </c>
      <c r="AN165" s="1">
        <v>493</v>
      </c>
      <c r="AO165" s="3">
        <v>87</v>
      </c>
      <c r="AP165" s="1">
        <v>74</v>
      </c>
      <c r="AQ165" s="3">
        <v>41</v>
      </c>
      <c r="AR165" s="3">
        <v>9</v>
      </c>
      <c r="AS165" s="3">
        <v>33</v>
      </c>
      <c r="AT165" s="3">
        <v>326</v>
      </c>
      <c r="AU165" s="3">
        <v>13</v>
      </c>
      <c r="AV165" s="3">
        <v>69</v>
      </c>
      <c r="AW165" s="3">
        <v>15</v>
      </c>
      <c r="AX165" s="3">
        <v>8</v>
      </c>
      <c r="AY165" s="3">
        <v>-1</v>
      </c>
    </row>
    <row r="166" spans="1:51">
      <c r="A166" s="1" t="s">
        <v>615</v>
      </c>
      <c r="B166" s="1">
        <v>2017</v>
      </c>
      <c r="C166" s="20">
        <v>560000</v>
      </c>
      <c r="D166" s="17">
        <v>2950000</v>
      </c>
      <c r="E166" s="1">
        <v>2.17</v>
      </c>
      <c r="F166" s="1">
        <v>402</v>
      </c>
      <c r="G166" s="1">
        <v>50</v>
      </c>
      <c r="H166" s="38">
        <v>0.24736147999999999</v>
      </c>
      <c r="I166" s="1">
        <v>183</v>
      </c>
      <c r="J166" s="1">
        <v>63</v>
      </c>
      <c r="K166" s="1">
        <v>219</v>
      </c>
      <c r="L166" s="1">
        <v>1646</v>
      </c>
      <c r="M166" s="1">
        <v>108</v>
      </c>
      <c r="N166" s="1">
        <v>266</v>
      </c>
      <c r="O166" s="1">
        <v>76</v>
      </c>
      <c r="P166" s="1">
        <v>2</v>
      </c>
      <c r="Q166" s="1">
        <v>-20</v>
      </c>
      <c r="R166" s="29">
        <f t="shared" si="14"/>
        <v>2.4</v>
      </c>
      <c r="T166" s="1" t="s">
        <v>616</v>
      </c>
      <c r="W166" s="3">
        <v>154</v>
      </c>
      <c r="X166" s="36">
        <v>0</v>
      </c>
      <c r="Y166" s="4">
        <v>0.22956521999999999</v>
      </c>
      <c r="Z166" s="3">
        <v>66</v>
      </c>
      <c r="AA166" s="3">
        <v>24</v>
      </c>
      <c r="AB166" s="3">
        <v>76</v>
      </c>
      <c r="AC166" s="3">
        <v>623</v>
      </c>
      <c r="AD166" s="3">
        <v>41</v>
      </c>
      <c r="AE166" s="3">
        <v>95</v>
      </c>
      <c r="AF166" s="3">
        <v>29</v>
      </c>
      <c r="AG166" s="3">
        <v>0</v>
      </c>
      <c r="AH166" s="3">
        <v>-2</v>
      </c>
      <c r="AI166" s="49">
        <f t="shared" si="13"/>
        <v>-0.27790799999999999</v>
      </c>
      <c r="AJ166" s="54">
        <v>1.92</v>
      </c>
      <c r="AK166" s="15">
        <v>2.8715459999999999</v>
      </c>
      <c r="AL166" s="15">
        <v>-0.09</v>
      </c>
      <c r="AM166" s="55">
        <v>-0.46581600000000001</v>
      </c>
      <c r="AN166" s="1">
        <v>372</v>
      </c>
      <c r="AO166" s="3">
        <v>154</v>
      </c>
      <c r="AP166" s="1">
        <v>0</v>
      </c>
      <c r="AQ166" s="3">
        <v>66</v>
      </c>
      <c r="AR166" s="3">
        <v>24</v>
      </c>
      <c r="AS166" s="3">
        <v>76</v>
      </c>
      <c r="AT166" s="3">
        <v>623</v>
      </c>
      <c r="AU166" s="3">
        <v>41</v>
      </c>
      <c r="AV166" s="3">
        <v>95</v>
      </c>
      <c r="AW166" s="3">
        <v>29</v>
      </c>
      <c r="AX166" s="3">
        <v>0</v>
      </c>
      <c r="AY166" s="3">
        <v>-2</v>
      </c>
    </row>
    <row r="167" spans="1:51">
      <c r="A167" s="1" t="s">
        <v>633</v>
      </c>
      <c r="B167" s="1">
        <v>2017</v>
      </c>
      <c r="C167" s="20">
        <v>545000</v>
      </c>
      <c r="D167" s="17">
        <v>3125000</v>
      </c>
      <c r="E167" s="1">
        <v>3.1179999999999999</v>
      </c>
      <c r="F167" s="1">
        <v>484</v>
      </c>
      <c r="G167" s="1">
        <v>82</v>
      </c>
      <c r="H167" s="38">
        <v>0.24631937000000001</v>
      </c>
      <c r="I167" s="1">
        <v>227</v>
      </c>
      <c r="J167" s="1">
        <v>60</v>
      </c>
      <c r="K167" s="1">
        <v>195</v>
      </c>
      <c r="L167" s="1">
        <v>1934</v>
      </c>
      <c r="M167" s="1">
        <v>153</v>
      </c>
      <c r="N167" s="1">
        <v>448</v>
      </c>
      <c r="O167" s="1">
        <v>83</v>
      </c>
      <c r="P167" s="1">
        <v>38</v>
      </c>
      <c r="Q167" s="1">
        <v>-8</v>
      </c>
      <c r="R167" s="29">
        <f t="shared" si="14"/>
        <v>7.1</v>
      </c>
      <c r="W167" s="3">
        <v>85</v>
      </c>
      <c r="X167" s="36">
        <v>82</v>
      </c>
      <c r="Y167" s="4">
        <v>0.24853802</v>
      </c>
      <c r="Z167" s="3">
        <v>53</v>
      </c>
      <c r="AA167" s="3">
        <v>10</v>
      </c>
      <c r="AB167" s="3">
        <v>40</v>
      </c>
      <c r="AC167" s="3">
        <v>386</v>
      </c>
      <c r="AD167" s="3">
        <v>38</v>
      </c>
      <c r="AE167" s="3">
        <v>85</v>
      </c>
      <c r="AF167" s="3">
        <v>19</v>
      </c>
      <c r="AG167" s="3">
        <v>12</v>
      </c>
      <c r="AH167" s="3">
        <v>-3</v>
      </c>
      <c r="AI167" s="49">
        <f t="shared" si="13"/>
        <v>1.7134849999999999</v>
      </c>
      <c r="AJ167" s="54">
        <v>8.26</v>
      </c>
      <c r="AK167" s="15">
        <v>5.9541680000000001</v>
      </c>
      <c r="AL167" s="15">
        <v>1.71</v>
      </c>
      <c r="AM167" s="55">
        <v>1.7169700000000001</v>
      </c>
      <c r="AN167" s="1">
        <v>317</v>
      </c>
      <c r="AO167" s="3">
        <v>85</v>
      </c>
      <c r="AP167" s="1">
        <v>82</v>
      </c>
      <c r="AQ167" s="3">
        <v>53</v>
      </c>
      <c r="AR167" s="3">
        <v>10</v>
      </c>
      <c r="AS167" s="3">
        <v>40</v>
      </c>
      <c r="AT167" s="3">
        <v>386</v>
      </c>
      <c r="AU167" s="3">
        <v>38</v>
      </c>
      <c r="AV167" s="3">
        <v>85</v>
      </c>
      <c r="AW167" s="3">
        <v>19</v>
      </c>
      <c r="AX167" s="3">
        <v>12</v>
      </c>
      <c r="AY167" s="3">
        <v>-3</v>
      </c>
    </row>
    <row r="168" spans="1:51">
      <c r="A168" s="1" t="s">
        <v>540</v>
      </c>
      <c r="B168" s="1">
        <v>2017</v>
      </c>
      <c r="C168" s="20">
        <v>549500</v>
      </c>
      <c r="D168" s="17">
        <v>950000</v>
      </c>
      <c r="E168" s="1">
        <v>2.1339999999999999</v>
      </c>
      <c r="F168" s="1">
        <v>306</v>
      </c>
      <c r="G168" s="1">
        <v>18</v>
      </c>
      <c r="H168" s="38">
        <v>0.23735408</v>
      </c>
      <c r="I168" s="1">
        <v>69</v>
      </c>
      <c r="J168" s="1">
        <v>11</v>
      </c>
      <c r="K168" s="1">
        <v>55</v>
      </c>
      <c r="L168" s="1">
        <v>583</v>
      </c>
      <c r="M168" s="1">
        <v>57</v>
      </c>
      <c r="N168" s="1">
        <v>109</v>
      </c>
      <c r="O168" s="1">
        <v>28</v>
      </c>
      <c r="P168" s="1">
        <v>4</v>
      </c>
      <c r="Q168" s="1">
        <v>-2</v>
      </c>
      <c r="R168" s="29">
        <f t="shared" si="14"/>
        <v>0.3</v>
      </c>
      <c r="W168" s="3">
        <v>119</v>
      </c>
      <c r="X168" s="36">
        <v>0</v>
      </c>
      <c r="Y168" s="4">
        <v>0.22564102999999999</v>
      </c>
      <c r="Z168" s="3">
        <v>28</v>
      </c>
      <c r="AA168" s="3">
        <v>3</v>
      </c>
      <c r="AB168" s="3">
        <v>18</v>
      </c>
      <c r="AC168" s="3">
        <v>237</v>
      </c>
      <c r="AD168" s="3">
        <v>34</v>
      </c>
      <c r="AE168" s="3">
        <v>44</v>
      </c>
      <c r="AF168" s="3">
        <v>12</v>
      </c>
      <c r="AG168" s="3">
        <v>0</v>
      </c>
      <c r="AH168" s="3">
        <v>0</v>
      </c>
      <c r="AI168" s="49">
        <f t="shared" si="13"/>
        <v>0.35261165999999999</v>
      </c>
      <c r="AJ168" s="54">
        <v>-0.3</v>
      </c>
      <c r="AK168" s="15">
        <v>0.93785346000000003</v>
      </c>
      <c r="AL168" s="15">
        <v>0.28000000000000003</v>
      </c>
      <c r="AM168" s="55">
        <v>0.42522332000000002</v>
      </c>
      <c r="AN168" s="1">
        <v>329</v>
      </c>
      <c r="AO168" s="3">
        <v>119</v>
      </c>
      <c r="AP168" s="1">
        <v>0</v>
      </c>
      <c r="AQ168" s="3">
        <v>28</v>
      </c>
      <c r="AR168" s="3">
        <v>3</v>
      </c>
      <c r="AS168" s="3">
        <v>18</v>
      </c>
      <c r="AT168" s="3">
        <v>237</v>
      </c>
      <c r="AU168" s="3">
        <v>34</v>
      </c>
      <c r="AV168" s="3">
        <v>44</v>
      </c>
      <c r="AW168" s="3">
        <v>12</v>
      </c>
      <c r="AX168" s="3">
        <v>0</v>
      </c>
      <c r="AY168" s="3">
        <v>0</v>
      </c>
    </row>
    <row r="169" spans="1:51">
      <c r="A169" s="1" t="s">
        <v>568</v>
      </c>
      <c r="B169" s="1">
        <v>2017</v>
      </c>
      <c r="C169" s="20">
        <v>557900</v>
      </c>
      <c r="D169" s="17">
        <v>2525000</v>
      </c>
      <c r="E169" s="1">
        <v>3.01</v>
      </c>
      <c r="F169" s="1">
        <v>349</v>
      </c>
      <c r="G169" s="1">
        <v>37</v>
      </c>
      <c r="H169" s="38">
        <v>0.24314765999999999</v>
      </c>
      <c r="I169" s="1">
        <v>137</v>
      </c>
      <c r="J169" s="1">
        <v>41</v>
      </c>
      <c r="K169" s="1">
        <v>137</v>
      </c>
      <c r="L169" s="1">
        <v>1223</v>
      </c>
      <c r="M169" s="1">
        <v>81</v>
      </c>
      <c r="N169" s="1">
        <v>389</v>
      </c>
      <c r="O169" s="1">
        <v>52</v>
      </c>
      <c r="P169" s="1">
        <v>47</v>
      </c>
      <c r="Q169" s="1">
        <v>18</v>
      </c>
      <c r="R169" s="29">
        <f t="shared" si="14"/>
        <v>3</v>
      </c>
      <c r="S169" s="2" t="s">
        <v>569</v>
      </c>
      <c r="U169" s="1" t="s">
        <v>215</v>
      </c>
      <c r="W169" s="3">
        <v>118</v>
      </c>
      <c r="X169" s="36">
        <v>37</v>
      </c>
      <c r="Y169" s="4">
        <v>0.27067669999999999</v>
      </c>
      <c r="Z169" s="3">
        <v>55</v>
      </c>
      <c r="AA169" s="3">
        <v>19</v>
      </c>
      <c r="AB169" s="3">
        <v>53</v>
      </c>
      <c r="AC169" s="3">
        <v>432</v>
      </c>
      <c r="AD169" s="3">
        <v>29</v>
      </c>
      <c r="AE169" s="3">
        <v>137</v>
      </c>
      <c r="AF169" s="3">
        <v>23</v>
      </c>
      <c r="AG169" s="3">
        <v>17</v>
      </c>
      <c r="AH169" s="3">
        <v>12</v>
      </c>
      <c r="AI169" s="49">
        <f t="shared" si="13"/>
        <v>2.9498799999999998</v>
      </c>
      <c r="AJ169" s="54">
        <v>2.82</v>
      </c>
      <c r="AK169" s="15">
        <v>3.2623435999999999</v>
      </c>
      <c r="AL169" s="15">
        <v>2.78</v>
      </c>
      <c r="AM169" s="55">
        <v>3.1197599999999999</v>
      </c>
      <c r="AN169" s="1">
        <v>454</v>
      </c>
      <c r="AO169" s="3">
        <v>118</v>
      </c>
      <c r="AP169" s="1">
        <v>37</v>
      </c>
      <c r="AQ169" s="3">
        <v>55</v>
      </c>
      <c r="AR169" s="3">
        <v>19</v>
      </c>
      <c r="AS169" s="3">
        <v>53</v>
      </c>
      <c r="AT169" s="3">
        <v>432</v>
      </c>
      <c r="AU169" s="3">
        <v>29</v>
      </c>
      <c r="AV169" s="3">
        <v>137</v>
      </c>
      <c r="AW169" s="3">
        <v>23</v>
      </c>
      <c r="AX169" s="3">
        <v>17</v>
      </c>
      <c r="AY169" s="3">
        <v>12</v>
      </c>
    </row>
    <row r="170" spans="1:51">
      <c r="A170" s="1" t="s">
        <v>347</v>
      </c>
      <c r="B170" s="1">
        <v>2017</v>
      </c>
      <c r="C170" s="20">
        <v>535000</v>
      </c>
      <c r="D170" s="17">
        <v>1180000</v>
      </c>
      <c r="E170" s="1">
        <v>3.0430000000000001</v>
      </c>
      <c r="F170" s="1">
        <v>358</v>
      </c>
      <c r="G170" s="1">
        <v>70</v>
      </c>
      <c r="H170" s="38">
        <v>0.25627475999999999</v>
      </c>
      <c r="I170" s="1">
        <v>93</v>
      </c>
      <c r="J170" s="1">
        <v>4</v>
      </c>
      <c r="K170" s="1">
        <v>66</v>
      </c>
      <c r="L170" s="1">
        <v>839</v>
      </c>
      <c r="M170" s="1">
        <v>59</v>
      </c>
      <c r="N170" s="1">
        <v>103</v>
      </c>
      <c r="O170" s="1">
        <v>38</v>
      </c>
      <c r="P170" s="1">
        <v>4</v>
      </c>
      <c r="Q170" s="1">
        <v>20</v>
      </c>
      <c r="R170" s="29">
        <f t="shared" si="14"/>
        <v>3.3</v>
      </c>
      <c r="W170" s="3">
        <v>90</v>
      </c>
      <c r="X170" s="36">
        <v>70</v>
      </c>
      <c r="Y170" s="4">
        <v>0.29044120000000001</v>
      </c>
      <c r="Z170" s="3">
        <v>37</v>
      </c>
      <c r="AA170" s="3">
        <v>1</v>
      </c>
      <c r="AB170" s="3">
        <v>26</v>
      </c>
      <c r="AC170" s="3">
        <v>306</v>
      </c>
      <c r="AD170" s="3">
        <v>27</v>
      </c>
      <c r="AE170" s="3">
        <v>32</v>
      </c>
      <c r="AF170" s="3">
        <v>16</v>
      </c>
      <c r="AG170" s="3">
        <v>2</v>
      </c>
      <c r="AH170" s="3">
        <v>4</v>
      </c>
      <c r="AI170" s="49">
        <f t="shared" si="13"/>
        <v>1.8211349999999999</v>
      </c>
      <c r="AJ170" s="54">
        <v>4.2</v>
      </c>
      <c r="AK170" s="15">
        <v>2.3307859999999998</v>
      </c>
      <c r="AL170" s="15">
        <v>2.2400000000000002</v>
      </c>
      <c r="AM170" s="55">
        <v>1.4022699999999999</v>
      </c>
      <c r="AN170" s="1">
        <v>335</v>
      </c>
      <c r="AO170" s="3">
        <v>90</v>
      </c>
      <c r="AP170" s="1">
        <v>70</v>
      </c>
      <c r="AQ170" s="3">
        <v>37</v>
      </c>
      <c r="AR170" s="3">
        <v>1</v>
      </c>
      <c r="AS170" s="3">
        <v>26</v>
      </c>
      <c r="AT170" s="3">
        <v>306</v>
      </c>
      <c r="AU170" s="3">
        <v>27</v>
      </c>
      <c r="AV170" s="3">
        <v>32</v>
      </c>
      <c r="AW170" s="3">
        <v>16</v>
      </c>
      <c r="AX170" s="3">
        <v>2</v>
      </c>
      <c r="AY170" s="3">
        <v>4</v>
      </c>
    </row>
    <row r="171" spans="1:51">
      <c r="A171" s="1" t="s">
        <v>689</v>
      </c>
      <c r="B171" s="1">
        <v>2017</v>
      </c>
      <c r="C171" s="20">
        <v>570000</v>
      </c>
      <c r="D171" s="17">
        <v>2975000</v>
      </c>
      <c r="E171" s="31">
        <v>3.165</v>
      </c>
      <c r="F171" s="1">
        <v>474</v>
      </c>
      <c r="G171" s="1">
        <v>38</v>
      </c>
      <c r="H171" s="38">
        <v>0.20899471999999999</v>
      </c>
      <c r="I171" s="1">
        <v>169</v>
      </c>
      <c r="J171" s="1">
        <v>75</v>
      </c>
      <c r="K171" s="1">
        <v>197</v>
      </c>
      <c r="L171" s="1">
        <v>1682</v>
      </c>
      <c r="M171" s="1">
        <v>114</v>
      </c>
      <c r="N171" s="1">
        <v>564</v>
      </c>
      <c r="O171" s="1">
        <v>68</v>
      </c>
      <c r="P171" s="1">
        <v>2</v>
      </c>
      <c r="Q171" s="1">
        <v>29</v>
      </c>
      <c r="R171" s="29">
        <f t="shared" si="14"/>
        <v>8.4</v>
      </c>
      <c r="S171" s="2" t="s">
        <v>494</v>
      </c>
      <c r="U171" s="1" t="s">
        <v>91</v>
      </c>
      <c r="V171" s="1" t="s">
        <v>91</v>
      </c>
      <c r="W171" s="3">
        <v>124</v>
      </c>
      <c r="X171" s="36">
        <v>0</v>
      </c>
      <c r="Y171" s="4">
        <v>0.25064599999999998</v>
      </c>
      <c r="Z171" s="3">
        <v>52</v>
      </c>
      <c r="AA171" s="3">
        <v>25</v>
      </c>
      <c r="AB171" s="3">
        <v>64</v>
      </c>
      <c r="AC171" s="3">
        <v>435</v>
      </c>
      <c r="AD171" s="3">
        <v>39</v>
      </c>
      <c r="AE171" s="3">
        <v>160</v>
      </c>
      <c r="AF171" s="3">
        <v>25</v>
      </c>
      <c r="AG171" s="3">
        <v>1</v>
      </c>
      <c r="AH171" s="3">
        <v>4</v>
      </c>
      <c r="AI171" s="49">
        <f t="shared" si="13"/>
        <v>4.0083950000000002</v>
      </c>
      <c r="AJ171" s="54">
        <v>5.23</v>
      </c>
      <c r="AK171" s="15">
        <v>11.486413000000001</v>
      </c>
      <c r="AL171" s="15">
        <v>3.39</v>
      </c>
      <c r="AM171" s="55">
        <v>4.6267899999999997</v>
      </c>
      <c r="AN171" s="1">
        <v>403</v>
      </c>
      <c r="AO171" s="3">
        <v>124</v>
      </c>
      <c r="AP171" s="1">
        <v>0</v>
      </c>
      <c r="AQ171" s="3">
        <v>52</v>
      </c>
      <c r="AR171" s="3">
        <v>25</v>
      </c>
      <c r="AS171" s="3">
        <v>64</v>
      </c>
      <c r="AT171" s="3">
        <v>435</v>
      </c>
      <c r="AU171" s="3">
        <v>39</v>
      </c>
      <c r="AV171" s="3">
        <v>160</v>
      </c>
      <c r="AW171" s="3">
        <v>25</v>
      </c>
      <c r="AX171" s="3">
        <v>1</v>
      </c>
      <c r="AY171" s="3">
        <v>4</v>
      </c>
    </row>
    <row r="172" spans="1:51">
      <c r="A172" s="1" t="s">
        <v>708</v>
      </c>
      <c r="B172" s="1">
        <v>2017</v>
      </c>
      <c r="C172" s="20">
        <v>950000</v>
      </c>
      <c r="D172" s="17">
        <v>10500000</v>
      </c>
      <c r="E172" s="1">
        <v>3.07</v>
      </c>
      <c r="F172" s="1">
        <v>508</v>
      </c>
      <c r="G172" s="1">
        <v>13</v>
      </c>
      <c r="H172" s="38">
        <v>0.29194631999999998</v>
      </c>
      <c r="I172" s="1">
        <v>349</v>
      </c>
      <c r="J172" s="1">
        <v>78</v>
      </c>
      <c r="K172" s="1">
        <v>310</v>
      </c>
      <c r="L172" s="1">
        <v>2309</v>
      </c>
      <c r="M172" s="1">
        <v>193</v>
      </c>
      <c r="N172" s="1">
        <v>272</v>
      </c>
      <c r="O172" s="1">
        <v>142</v>
      </c>
      <c r="P172" s="1">
        <v>80</v>
      </c>
      <c r="Q172" s="1">
        <v>76</v>
      </c>
      <c r="R172" s="29">
        <f t="shared" si="14"/>
        <v>22.2</v>
      </c>
      <c r="S172" s="2" t="s">
        <v>709</v>
      </c>
      <c r="T172" s="1" t="s">
        <v>710</v>
      </c>
      <c r="U172" s="1" t="s">
        <v>711</v>
      </c>
      <c r="W172" s="3">
        <v>153</v>
      </c>
      <c r="X172" s="36">
        <v>0</v>
      </c>
      <c r="Y172" s="4">
        <v>0.26433121999999998</v>
      </c>
      <c r="Z172" s="3">
        <v>101</v>
      </c>
      <c r="AA172" s="3">
        <v>24</v>
      </c>
      <c r="AB172" s="3">
        <v>102</v>
      </c>
      <c r="AC172" s="3">
        <v>712</v>
      </c>
      <c r="AD172" s="3">
        <v>77</v>
      </c>
      <c r="AE172" s="3">
        <v>79</v>
      </c>
      <c r="AF172" s="3">
        <v>46</v>
      </c>
      <c r="AG172" s="3">
        <v>26</v>
      </c>
      <c r="AH172" s="3">
        <v>30</v>
      </c>
      <c r="AI172" s="49">
        <f t="shared" si="13"/>
        <v>5.8164300000000004</v>
      </c>
      <c r="AJ172" s="54">
        <v>24.220001</v>
      </c>
      <c r="AK172" s="15">
        <v>20.20298</v>
      </c>
      <c r="AL172" s="15">
        <v>6.29</v>
      </c>
      <c r="AM172" s="55">
        <v>5.3428599999999999</v>
      </c>
      <c r="AN172" s="1">
        <v>402</v>
      </c>
      <c r="AO172" s="3">
        <v>153</v>
      </c>
      <c r="AP172" s="1">
        <v>0</v>
      </c>
      <c r="AQ172" s="3">
        <v>101</v>
      </c>
      <c r="AR172" s="3">
        <v>24</v>
      </c>
      <c r="AS172" s="3">
        <v>102</v>
      </c>
      <c r="AT172" s="3">
        <v>712</v>
      </c>
      <c r="AU172" s="3">
        <v>77</v>
      </c>
      <c r="AV172" s="3">
        <v>79</v>
      </c>
      <c r="AW172" s="3">
        <v>46</v>
      </c>
      <c r="AX172" s="3">
        <v>26</v>
      </c>
      <c r="AY172" s="3">
        <v>30</v>
      </c>
    </row>
    <row r="173" spans="1:51">
      <c r="A173" s="1" t="s">
        <v>603</v>
      </c>
      <c r="B173" s="1">
        <v>2017</v>
      </c>
      <c r="C173" s="20">
        <v>566000</v>
      </c>
      <c r="D173" s="17">
        <v>1275000</v>
      </c>
      <c r="E173" s="1">
        <v>3.0539999999999998</v>
      </c>
      <c r="F173" s="1">
        <v>302</v>
      </c>
      <c r="G173" s="1">
        <v>168</v>
      </c>
      <c r="H173" s="38">
        <v>0.22611465</v>
      </c>
      <c r="I173" s="1">
        <v>108</v>
      </c>
      <c r="J173" s="1">
        <v>20</v>
      </c>
      <c r="K173" s="1">
        <v>79</v>
      </c>
      <c r="L173" s="1">
        <v>1020</v>
      </c>
      <c r="M173" s="1">
        <v>57</v>
      </c>
      <c r="N173" s="1">
        <v>188</v>
      </c>
      <c r="O173" s="1">
        <v>36</v>
      </c>
      <c r="P173" s="1">
        <v>12</v>
      </c>
      <c r="Q173" s="1">
        <v>29</v>
      </c>
      <c r="R173" s="29">
        <f t="shared" si="14"/>
        <v>0.9</v>
      </c>
      <c r="T173" s="1" t="s">
        <v>604</v>
      </c>
      <c r="U173" s="1" t="s">
        <v>605</v>
      </c>
      <c r="W173" s="3">
        <v>53</v>
      </c>
      <c r="X173" s="36">
        <v>96</v>
      </c>
      <c r="Y173" s="4">
        <v>0.25149700000000003</v>
      </c>
      <c r="Z173" s="3">
        <v>24</v>
      </c>
      <c r="AA173" s="3">
        <v>6</v>
      </c>
      <c r="AB173" s="3">
        <v>21</v>
      </c>
      <c r="AC173" s="3">
        <v>178</v>
      </c>
      <c r="AD173" s="3">
        <v>10</v>
      </c>
      <c r="AE173" s="3">
        <v>39</v>
      </c>
      <c r="AF173" s="3">
        <v>8</v>
      </c>
      <c r="AG173" s="3">
        <v>3</v>
      </c>
      <c r="AH173" s="3">
        <v>5</v>
      </c>
      <c r="AI173" s="49">
        <f t="shared" ref="AI173:AI236" si="15">AVERAGE(AL173,AM173)</f>
        <v>0.28010750000000001</v>
      </c>
      <c r="AJ173" s="54">
        <v>1.74</v>
      </c>
      <c r="AK173" s="15">
        <v>0.13436998</v>
      </c>
      <c r="AL173" s="15">
        <v>0.4</v>
      </c>
      <c r="AM173" s="55">
        <v>0.160215</v>
      </c>
      <c r="AN173" s="1">
        <v>442</v>
      </c>
      <c r="AO173" s="3">
        <v>53</v>
      </c>
      <c r="AP173" s="1">
        <v>96</v>
      </c>
      <c r="AQ173" s="3">
        <v>24</v>
      </c>
      <c r="AR173" s="3">
        <v>6</v>
      </c>
      <c r="AS173" s="3">
        <v>21</v>
      </c>
      <c r="AT173" s="3">
        <v>178</v>
      </c>
      <c r="AU173" s="3">
        <v>10</v>
      </c>
      <c r="AV173" s="3">
        <v>39</v>
      </c>
      <c r="AW173" s="3">
        <v>8</v>
      </c>
      <c r="AX173" s="3">
        <v>3</v>
      </c>
      <c r="AY173" s="3">
        <v>5</v>
      </c>
    </row>
    <row r="174" spans="1:51">
      <c r="A174" s="1" t="s">
        <v>498</v>
      </c>
      <c r="B174" s="1">
        <v>2017</v>
      </c>
      <c r="C174" s="20">
        <v>557200</v>
      </c>
      <c r="D174" s="17">
        <v>2600000</v>
      </c>
      <c r="E174" s="1">
        <v>3.0329999999999999</v>
      </c>
      <c r="F174" s="1">
        <v>404</v>
      </c>
      <c r="G174" s="1">
        <v>60</v>
      </c>
      <c r="H174" s="38">
        <v>0.24864446000000001</v>
      </c>
      <c r="I174" s="1">
        <v>179</v>
      </c>
      <c r="J174" s="1">
        <v>66</v>
      </c>
      <c r="K174" s="1">
        <v>182</v>
      </c>
      <c r="L174" s="1">
        <v>1386</v>
      </c>
      <c r="M174" s="1">
        <v>81</v>
      </c>
      <c r="N174" s="1">
        <v>415</v>
      </c>
      <c r="O174" s="1">
        <v>83</v>
      </c>
      <c r="P174" s="1">
        <v>15</v>
      </c>
      <c r="Q174" s="1">
        <v>19</v>
      </c>
      <c r="R174" s="29">
        <f t="shared" si="14"/>
        <v>6.8</v>
      </c>
      <c r="S174" s="2" t="s">
        <v>499</v>
      </c>
      <c r="T174" s="1" t="s">
        <v>55</v>
      </c>
      <c r="U174" s="1" t="s">
        <v>168</v>
      </c>
      <c r="W174" s="3">
        <v>122</v>
      </c>
      <c r="X174" s="36">
        <v>11</v>
      </c>
      <c r="Y174" s="4">
        <v>0.23786408000000001</v>
      </c>
      <c r="Z174" s="3">
        <v>53</v>
      </c>
      <c r="AA174" s="3">
        <v>22</v>
      </c>
      <c r="AB174" s="3">
        <v>59</v>
      </c>
      <c r="AC174" s="3">
        <v>442</v>
      </c>
      <c r="AD174" s="3">
        <v>26</v>
      </c>
      <c r="AE174" s="3">
        <v>133</v>
      </c>
      <c r="AF174" s="3">
        <v>25</v>
      </c>
      <c r="AG174" s="3">
        <v>6</v>
      </c>
      <c r="AH174" s="3">
        <v>2</v>
      </c>
      <c r="AI174" s="49">
        <f t="shared" si="15"/>
        <v>1.08049</v>
      </c>
      <c r="AJ174" s="54">
        <v>6.66</v>
      </c>
      <c r="AK174" s="15">
        <v>6.9116172999999996</v>
      </c>
      <c r="AL174" s="15">
        <v>0.68</v>
      </c>
      <c r="AM174" s="55">
        <v>1.48098</v>
      </c>
      <c r="AN174" s="1">
        <v>193</v>
      </c>
      <c r="AO174" s="3">
        <v>122</v>
      </c>
      <c r="AP174" s="1">
        <v>11</v>
      </c>
      <c r="AQ174" s="3">
        <v>53</v>
      </c>
      <c r="AR174" s="3">
        <v>22</v>
      </c>
      <c r="AS174" s="3">
        <v>59</v>
      </c>
      <c r="AT174" s="3">
        <v>442</v>
      </c>
      <c r="AU174" s="3">
        <v>26</v>
      </c>
      <c r="AV174" s="3">
        <v>133</v>
      </c>
      <c r="AW174" s="3">
        <v>25</v>
      </c>
      <c r="AX174" s="3">
        <v>6</v>
      </c>
      <c r="AY174" s="3">
        <v>2</v>
      </c>
    </row>
    <row r="175" spans="1:51">
      <c r="A175" s="1" t="s">
        <v>218</v>
      </c>
      <c r="B175" s="1">
        <v>2017</v>
      </c>
      <c r="C175" s="20">
        <v>552500</v>
      </c>
      <c r="D175" s="17">
        <v>2000000</v>
      </c>
      <c r="E175" s="1">
        <v>3.06</v>
      </c>
      <c r="F175" s="1">
        <v>408</v>
      </c>
      <c r="G175" s="1">
        <v>18</v>
      </c>
      <c r="H175" s="38">
        <v>0.25144929999999999</v>
      </c>
      <c r="I175" s="1">
        <v>189</v>
      </c>
      <c r="J175" s="1">
        <v>31</v>
      </c>
      <c r="K175" s="1">
        <v>145</v>
      </c>
      <c r="L175" s="1">
        <v>1609</v>
      </c>
      <c r="M175" s="1">
        <v>205</v>
      </c>
      <c r="N175" s="1">
        <v>367</v>
      </c>
      <c r="O175" s="1">
        <v>71</v>
      </c>
      <c r="P175" s="1">
        <v>20</v>
      </c>
      <c r="Q175" s="1">
        <v>-18</v>
      </c>
      <c r="R175" s="29">
        <f t="shared" si="14"/>
        <v>2.5</v>
      </c>
      <c r="W175" s="3">
        <v>119</v>
      </c>
      <c r="X175" s="36">
        <v>18</v>
      </c>
      <c r="Y175" s="4">
        <v>0.24607329999999999</v>
      </c>
      <c r="Z175" s="3">
        <v>62</v>
      </c>
      <c r="AA175" s="3">
        <v>9</v>
      </c>
      <c r="AB175" s="3">
        <v>45</v>
      </c>
      <c r="AC175" s="3">
        <v>456</v>
      </c>
      <c r="AD175" s="3">
        <v>67</v>
      </c>
      <c r="AE175" s="3">
        <v>79</v>
      </c>
      <c r="AF175" s="3">
        <v>22</v>
      </c>
      <c r="AG175" s="3">
        <v>3</v>
      </c>
      <c r="AH175" s="3">
        <v>-1</v>
      </c>
      <c r="AI175" s="49">
        <f t="shared" si="15"/>
        <v>0.75026400000000004</v>
      </c>
      <c r="AJ175" s="54">
        <v>3.02</v>
      </c>
      <c r="AK175" s="15">
        <v>2.0131480000000002</v>
      </c>
      <c r="AL175" s="15">
        <v>0.92</v>
      </c>
      <c r="AM175" s="55">
        <v>0.58052800000000004</v>
      </c>
      <c r="AN175" s="1">
        <v>383</v>
      </c>
      <c r="AO175" s="3">
        <v>119</v>
      </c>
      <c r="AP175" s="1">
        <v>18</v>
      </c>
      <c r="AQ175" s="3">
        <v>62</v>
      </c>
      <c r="AR175" s="3">
        <v>9</v>
      </c>
      <c r="AS175" s="3">
        <v>45</v>
      </c>
      <c r="AT175" s="3">
        <v>456</v>
      </c>
      <c r="AU175" s="3">
        <v>67</v>
      </c>
      <c r="AV175" s="3">
        <v>79</v>
      </c>
      <c r="AW175" s="3">
        <v>22</v>
      </c>
      <c r="AX175" s="3">
        <v>3</v>
      </c>
      <c r="AY175" s="3">
        <v>-1</v>
      </c>
    </row>
    <row r="176" spans="1:51">
      <c r="A176" s="31" t="s">
        <v>93</v>
      </c>
      <c r="B176" s="1">
        <v>2017</v>
      </c>
      <c r="C176" s="20">
        <v>675000</v>
      </c>
      <c r="D176" s="17">
        <v>1625000</v>
      </c>
      <c r="E176" s="1">
        <v>3.0830000000000002</v>
      </c>
      <c r="F176" s="1">
        <v>233</v>
      </c>
      <c r="G176" s="1">
        <v>78</v>
      </c>
      <c r="H176" s="38">
        <v>0.21596244000000001</v>
      </c>
      <c r="I176" s="1">
        <v>76</v>
      </c>
      <c r="J176" s="1">
        <v>19</v>
      </c>
      <c r="K176" s="1">
        <v>80</v>
      </c>
      <c r="L176" s="1">
        <v>753</v>
      </c>
      <c r="M176" s="1">
        <v>87</v>
      </c>
      <c r="N176" s="1">
        <v>205</v>
      </c>
      <c r="O176" s="1">
        <v>32</v>
      </c>
      <c r="P176" s="1">
        <v>0</v>
      </c>
      <c r="Q176" s="1">
        <v>37</v>
      </c>
      <c r="R176" s="29">
        <f t="shared" si="14"/>
        <v>4.8</v>
      </c>
      <c r="W176" s="3">
        <v>73</v>
      </c>
      <c r="X176" s="36">
        <v>0</v>
      </c>
      <c r="Y176" s="4">
        <v>0.20737327999999999</v>
      </c>
      <c r="Z176" s="3">
        <v>22</v>
      </c>
      <c r="AA176" s="3">
        <v>8</v>
      </c>
      <c r="AB176" s="3">
        <v>38</v>
      </c>
      <c r="AC176" s="3">
        <v>248</v>
      </c>
      <c r="AD176" s="3">
        <v>26</v>
      </c>
      <c r="AE176" s="3">
        <v>71</v>
      </c>
      <c r="AF176" s="3">
        <v>12</v>
      </c>
      <c r="AG176" s="3">
        <v>0</v>
      </c>
      <c r="AH176" s="3">
        <v>15</v>
      </c>
      <c r="AI176" s="49">
        <f t="shared" si="15"/>
        <v>1.21875</v>
      </c>
      <c r="AJ176" s="54">
        <v>3.85</v>
      </c>
      <c r="AK176" s="15">
        <v>5.6658397000000003</v>
      </c>
      <c r="AL176" s="15">
        <v>0.86</v>
      </c>
      <c r="AM176" s="55">
        <v>1.5774999999999999</v>
      </c>
      <c r="AN176" s="1">
        <v>271</v>
      </c>
      <c r="AO176" s="3">
        <v>73</v>
      </c>
      <c r="AP176" s="1">
        <v>0</v>
      </c>
      <c r="AQ176" s="3">
        <v>22</v>
      </c>
      <c r="AR176" s="3">
        <v>8</v>
      </c>
      <c r="AS176" s="3">
        <v>38</v>
      </c>
      <c r="AT176" s="3">
        <v>248</v>
      </c>
      <c r="AU176" s="3">
        <v>26</v>
      </c>
      <c r="AV176" s="3">
        <v>71</v>
      </c>
      <c r="AW176" s="3">
        <v>12</v>
      </c>
      <c r="AX176" s="3">
        <v>0</v>
      </c>
      <c r="AY176" s="3">
        <v>15</v>
      </c>
    </row>
    <row r="177" spans="1:51">
      <c r="A177" s="1" t="s">
        <v>450</v>
      </c>
      <c r="B177" s="1">
        <v>2017</v>
      </c>
      <c r="C177" s="20">
        <v>548200</v>
      </c>
      <c r="D177" s="17">
        <v>1000000</v>
      </c>
      <c r="E177" s="1">
        <v>3.1059999999999999</v>
      </c>
      <c r="F177" s="1">
        <v>448</v>
      </c>
      <c r="G177" s="1">
        <v>30</v>
      </c>
      <c r="H177" s="38">
        <v>0.22787784</v>
      </c>
      <c r="I177" s="1">
        <v>127</v>
      </c>
      <c r="J177" s="1">
        <v>20</v>
      </c>
      <c r="K177" s="1">
        <v>142</v>
      </c>
      <c r="L177" s="1">
        <v>1397</v>
      </c>
      <c r="M177" s="1">
        <v>86</v>
      </c>
      <c r="N177" s="1">
        <v>297</v>
      </c>
      <c r="O177" s="1">
        <v>57</v>
      </c>
      <c r="P177" s="1">
        <v>6</v>
      </c>
      <c r="Q177" s="1">
        <v>26</v>
      </c>
      <c r="R177" s="29">
        <f t="shared" si="14"/>
        <v>1.6</v>
      </c>
      <c r="U177" s="1" t="s">
        <v>451</v>
      </c>
      <c r="W177" s="3">
        <v>143</v>
      </c>
      <c r="X177" s="36">
        <v>0</v>
      </c>
      <c r="Y177" s="4">
        <v>0.23684210999999999</v>
      </c>
      <c r="Z177" s="3">
        <v>37</v>
      </c>
      <c r="AA177" s="3">
        <v>9</v>
      </c>
      <c r="AB177" s="3">
        <v>62</v>
      </c>
      <c r="AC177" s="3">
        <v>459</v>
      </c>
      <c r="AD177" s="3">
        <v>31</v>
      </c>
      <c r="AE177" s="3">
        <v>96</v>
      </c>
      <c r="AF177" s="3">
        <v>21</v>
      </c>
      <c r="AG177" s="3">
        <v>3</v>
      </c>
      <c r="AH177" s="3">
        <v>5</v>
      </c>
      <c r="AI177" s="49">
        <f t="shared" si="15"/>
        <v>0.36969999999999997</v>
      </c>
      <c r="AJ177" s="54">
        <v>3.44</v>
      </c>
      <c r="AK177" s="15">
        <v>-0.20369592</v>
      </c>
      <c r="AL177" s="15">
        <v>0.95</v>
      </c>
      <c r="AM177" s="55">
        <v>-0.21060000000000001</v>
      </c>
      <c r="AN177" s="1">
        <v>525</v>
      </c>
      <c r="AO177" s="3">
        <v>143</v>
      </c>
      <c r="AP177" s="1">
        <v>0</v>
      </c>
      <c r="AQ177" s="3">
        <v>37</v>
      </c>
      <c r="AR177" s="3">
        <v>9</v>
      </c>
      <c r="AS177" s="3">
        <v>62</v>
      </c>
      <c r="AT177" s="3">
        <v>459</v>
      </c>
      <c r="AU177" s="3">
        <v>31</v>
      </c>
      <c r="AV177" s="3">
        <v>96</v>
      </c>
      <c r="AW177" s="3">
        <v>21</v>
      </c>
      <c r="AX177" s="3">
        <v>3</v>
      </c>
      <c r="AY177" s="3">
        <v>5</v>
      </c>
    </row>
    <row r="178" spans="1:51">
      <c r="A178" s="16" t="s">
        <v>651</v>
      </c>
      <c r="B178" s="1">
        <v>2017</v>
      </c>
      <c r="C178" s="20">
        <v>2224000</v>
      </c>
      <c r="D178" s="17">
        <v>4724000</v>
      </c>
      <c r="E178" s="1">
        <v>3.1030000000000002</v>
      </c>
      <c r="F178" s="1">
        <v>494</v>
      </c>
      <c r="G178" s="1">
        <v>47</v>
      </c>
      <c r="H178" s="38">
        <v>0.25225225000000001</v>
      </c>
      <c r="I178" s="1">
        <v>251</v>
      </c>
      <c r="J178" s="1">
        <v>49</v>
      </c>
      <c r="K178" s="1">
        <v>206</v>
      </c>
      <c r="L178" s="1">
        <v>1962</v>
      </c>
      <c r="M178" s="1">
        <v>165</v>
      </c>
      <c r="N178" s="1">
        <v>359</v>
      </c>
      <c r="O178" s="1">
        <v>98</v>
      </c>
      <c r="P178" s="1">
        <v>66</v>
      </c>
      <c r="Q178" s="1">
        <v>13</v>
      </c>
      <c r="R178" s="29">
        <f t="shared" si="14"/>
        <v>5.0999999999999996</v>
      </c>
      <c r="S178" s="2" t="s">
        <v>652</v>
      </c>
      <c r="T178" s="1" t="s">
        <v>653</v>
      </c>
      <c r="U178" s="1" t="s">
        <v>654</v>
      </c>
      <c r="W178" s="3">
        <v>108</v>
      </c>
      <c r="X178" s="36">
        <v>47</v>
      </c>
      <c r="Y178" s="4">
        <v>0.25065964000000002</v>
      </c>
      <c r="Z178" s="3">
        <v>39</v>
      </c>
      <c r="AA178" s="3">
        <v>11</v>
      </c>
      <c r="AB178" s="3">
        <v>35</v>
      </c>
      <c r="AC178" s="3">
        <v>411</v>
      </c>
      <c r="AD178" s="3">
        <v>27</v>
      </c>
      <c r="AE178" s="3">
        <v>60</v>
      </c>
      <c r="AF178" s="3">
        <v>20</v>
      </c>
      <c r="AG178" s="3">
        <v>8</v>
      </c>
      <c r="AH178" s="3">
        <v>2</v>
      </c>
      <c r="AI178" s="49">
        <f t="shared" si="15"/>
        <v>0.43482999999999994</v>
      </c>
      <c r="AJ178" s="54">
        <v>4.67</v>
      </c>
      <c r="AK178" s="15">
        <v>5.5496470000000002</v>
      </c>
      <c r="AL178" s="15">
        <v>0.28999999999999998</v>
      </c>
      <c r="AM178" s="55">
        <v>0.57965999999999995</v>
      </c>
      <c r="AN178" s="1">
        <v>403</v>
      </c>
      <c r="AO178" s="3">
        <v>108</v>
      </c>
      <c r="AP178" s="1">
        <v>47</v>
      </c>
      <c r="AQ178" s="3">
        <v>39</v>
      </c>
      <c r="AR178" s="3">
        <v>11</v>
      </c>
      <c r="AS178" s="3">
        <v>35</v>
      </c>
      <c r="AT178" s="3">
        <v>411</v>
      </c>
      <c r="AU178" s="3">
        <v>27</v>
      </c>
      <c r="AV178" s="3">
        <v>60</v>
      </c>
      <c r="AW178" s="3">
        <v>20</v>
      </c>
      <c r="AX178" s="3">
        <v>8</v>
      </c>
      <c r="AY178" s="3">
        <v>2</v>
      </c>
    </row>
    <row r="179" spans="1:51">
      <c r="A179" s="1" t="s">
        <v>624</v>
      </c>
      <c r="B179" s="1">
        <v>2017</v>
      </c>
      <c r="C179" s="20">
        <v>544740</v>
      </c>
      <c r="D179" s="17">
        <v>870000</v>
      </c>
      <c r="E179" s="1">
        <v>2.129</v>
      </c>
      <c r="F179" s="1">
        <v>218</v>
      </c>
      <c r="G179" s="1">
        <v>69</v>
      </c>
      <c r="H179" s="38">
        <v>0.2459605</v>
      </c>
      <c r="I179" s="1">
        <v>78</v>
      </c>
      <c r="J179" s="1">
        <v>17</v>
      </c>
      <c r="K179" s="1">
        <v>55</v>
      </c>
      <c r="L179" s="1">
        <v>608</v>
      </c>
      <c r="M179" s="1">
        <v>40</v>
      </c>
      <c r="N179" s="1">
        <v>178</v>
      </c>
      <c r="O179" s="1">
        <v>26</v>
      </c>
      <c r="P179" s="1">
        <v>12</v>
      </c>
      <c r="Q179" s="1">
        <v>1</v>
      </c>
      <c r="R179" s="29">
        <f t="shared" si="14"/>
        <v>0.3</v>
      </c>
      <c r="W179" s="3">
        <v>63</v>
      </c>
      <c r="X179" s="36">
        <v>0</v>
      </c>
      <c r="Y179" s="4">
        <v>0.21705426</v>
      </c>
      <c r="Z179" s="3">
        <v>17</v>
      </c>
      <c r="AA179" s="3">
        <v>3</v>
      </c>
      <c r="AB179" s="3">
        <v>12</v>
      </c>
      <c r="AC179" s="3">
        <v>144</v>
      </c>
      <c r="AD179" s="3">
        <v>14</v>
      </c>
      <c r="AE179" s="3">
        <v>52</v>
      </c>
      <c r="AF179" s="3">
        <v>6</v>
      </c>
      <c r="AG179" s="3">
        <v>2</v>
      </c>
      <c r="AH179" s="3">
        <v>3</v>
      </c>
      <c r="AI179" s="49">
        <f t="shared" si="15"/>
        <v>-0.40692600000000001</v>
      </c>
      <c r="AJ179" s="54">
        <v>0.3</v>
      </c>
      <c r="AK179" s="15">
        <v>0.38048201999999998</v>
      </c>
      <c r="AL179" s="15">
        <v>-0.34</v>
      </c>
      <c r="AM179" s="55">
        <v>-0.473852</v>
      </c>
      <c r="AN179" s="1">
        <v>310</v>
      </c>
      <c r="AO179" s="3">
        <v>63</v>
      </c>
      <c r="AP179" s="1">
        <v>0</v>
      </c>
      <c r="AQ179" s="3">
        <v>17</v>
      </c>
      <c r="AR179" s="3">
        <v>3</v>
      </c>
      <c r="AS179" s="3">
        <v>12</v>
      </c>
      <c r="AT179" s="3">
        <v>144</v>
      </c>
      <c r="AU179" s="3">
        <v>14</v>
      </c>
      <c r="AV179" s="3">
        <v>52</v>
      </c>
      <c r="AW179" s="3">
        <v>6</v>
      </c>
      <c r="AX179" s="3">
        <v>2</v>
      </c>
      <c r="AY179" s="3">
        <v>3</v>
      </c>
    </row>
    <row r="180" spans="1:51">
      <c r="A180" s="1" t="s">
        <v>256</v>
      </c>
      <c r="B180" s="1">
        <v>2017</v>
      </c>
      <c r="C180" s="20">
        <v>546700</v>
      </c>
      <c r="D180" s="17">
        <v>3550000</v>
      </c>
      <c r="E180" s="1">
        <v>3.0720000000000001</v>
      </c>
      <c r="F180" s="1">
        <v>399</v>
      </c>
      <c r="G180" s="1">
        <v>105</v>
      </c>
      <c r="H180" s="38">
        <v>0.23573016999999999</v>
      </c>
      <c r="I180" s="1">
        <v>197</v>
      </c>
      <c r="J180" s="1">
        <v>65</v>
      </c>
      <c r="K180" s="1">
        <v>169</v>
      </c>
      <c r="L180" s="1">
        <v>1537</v>
      </c>
      <c r="M180" s="1">
        <v>164</v>
      </c>
      <c r="N180" s="1">
        <v>489</v>
      </c>
      <c r="O180" s="1">
        <v>53</v>
      </c>
      <c r="P180" s="1">
        <v>35</v>
      </c>
      <c r="Q180" s="1">
        <v>7</v>
      </c>
      <c r="R180" s="29">
        <f t="shared" si="14"/>
        <v>6.1</v>
      </c>
      <c r="S180" s="2" t="s">
        <v>75</v>
      </c>
      <c r="T180" s="1" t="s">
        <v>257</v>
      </c>
      <c r="W180" s="3">
        <v>148</v>
      </c>
      <c r="X180" s="36">
        <v>0</v>
      </c>
      <c r="Y180" s="4">
        <v>0.23900573</v>
      </c>
      <c r="Z180" s="3">
        <v>78</v>
      </c>
      <c r="AA180" s="3">
        <v>30</v>
      </c>
      <c r="AB180" s="3">
        <v>78</v>
      </c>
      <c r="AC180" s="3">
        <v>617</v>
      </c>
      <c r="AD180" s="3">
        <v>84</v>
      </c>
      <c r="AE180" s="3">
        <v>179</v>
      </c>
      <c r="AF180" s="3">
        <v>21</v>
      </c>
      <c r="AG180" s="3">
        <v>16</v>
      </c>
      <c r="AH180" s="3">
        <v>8</v>
      </c>
      <c r="AI180" s="49">
        <f t="shared" si="15"/>
        <v>3.9435549999999999</v>
      </c>
      <c r="AJ180" s="54">
        <v>6.23</v>
      </c>
      <c r="AK180" s="15">
        <v>5.9955040000000004</v>
      </c>
      <c r="AL180" s="15">
        <v>4.12</v>
      </c>
      <c r="AM180" s="55">
        <v>3.7671100000000002</v>
      </c>
      <c r="AN180" s="1">
        <v>428</v>
      </c>
      <c r="AO180" s="3">
        <v>148</v>
      </c>
      <c r="AP180" s="1">
        <v>0</v>
      </c>
      <c r="AQ180" s="3">
        <v>78</v>
      </c>
      <c r="AR180" s="3">
        <v>30</v>
      </c>
      <c r="AS180" s="3">
        <v>78</v>
      </c>
      <c r="AT180" s="3">
        <v>617</v>
      </c>
      <c r="AU180" s="3">
        <v>84</v>
      </c>
      <c r="AV180" s="3">
        <v>179</v>
      </c>
      <c r="AW180" s="3">
        <v>21</v>
      </c>
      <c r="AX180" s="3">
        <v>16</v>
      </c>
      <c r="AY180" s="3">
        <v>8</v>
      </c>
    </row>
    <row r="181" spans="1:51">
      <c r="A181" s="1" t="s">
        <v>623</v>
      </c>
      <c r="B181" s="1">
        <v>2017</v>
      </c>
      <c r="C181" s="20">
        <v>573500</v>
      </c>
      <c r="D181" s="17">
        <v>950000</v>
      </c>
      <c r="E181" s="1">
        <v>3.0569999999999999</v>
      </c>
      <c r="F181" s="1">
        <v>273</v>
      </c>
      <c r="G181" s="1">
        <v>152</v>
      </c>
      <c r="H181" s="38">
        <v>0.26403641999999999</v>
      </c>
      <c r="I181" s="1">
        <v>61</v>
      </c>
      <c r="J181" s="1">
        <v>9</v>
      </c>
      <c r="K181" s="1">
        <v>75</v>
      </c>
      <c r="L181" s="1">
        <v>755</v>
      </c>
      <c r="M181" s="1">
        <v>79</v>
      </c>
      <c r="N181" s="1">
        <v>92</v>
      </c>
      <c r="O181" s="1">
        <v>42</v>
      </c>
      <c r="P181" s="1">
        <v>4</v>
      </c>
      <c r="Q181" s="1">
        <v>-10</v>
      </c>
      <c r="R181" s="29">
        <f t="shared" si="14"/>
        <v>1.6</v>
      </c>
      <c r="W181" s="3">
        <v>73</v>
      </c>
      <c r="X181" s="36">
        <v>0</v>
      </c>
      <c r="Y181" s="4">
        <v>0.28799999999999998</v>
      </c>
      <c r="Z181" s="3">
        <v>18</v>
      </c>
      <c r="AA181" s="3">
        <v>5</v>
      </c>
      <c r="AB181" s="3">
        <v>22</v>
      </c>
      <c r="AC181" s="3">
        <v>151</v>
      </c>
      <c r="AD181" s="3">
        <v>20</v>
      </c>
      <c r="AE181" s="3">
        <v>18</v>
      </c>
      <c r="AF181" s="3">
        <v>8</v>
      </c>
      <c r="AG181" s="3">
        <v>0</v>
      </c>
      <c r="AH181" s="3">
        <v>-7</v>
      </c>
      <c r="AI181" s="49">
        <f t="shared" si="15"/>
        <v>0.57565599999999995</v>
      </c>
      <c r="AJ181" s="54">
        <v>1.43</v>
      </c>
      <c r="AK181" s="15">
        <v>1.7018070000000001</v>
      </c>
      <c r="AL181" s="15">
        <v>0.37</v>
      </c>
      <c r="AM181" s="55">
        <v>0.78131200000000001</v>
      </c>
      <c r="AN181" s="1">
        <v>333</v>
      </c>
      <c r="AO181" s="3">
        <v>73</v>
      </c>
      <c r="AP181" s="1">
        <v>0</v>
      </c>
      <c r="AQ181" s="3">
        <v>18</v>
      </c>
      <c r="AR181" s="3">
        <v>5</v>
      </c>
      <c r="AS181" s="3">
        <v>22</v>
      </c>
      <c r="AT181" s="3">
        <v>151</v>
      </c>
      <c r="AU181" s="3">
        <v>20</v>
      </c>
      <c r="AV181" s="3">
        <v>18</v>
      </c>
      <c r="AW181" s="3">
        <v>8</v>
      </c>
      <c r="AX181" s="3">
        <v>0</v>
      </c>
      <c r="AY181" s="3">
        <v>-7</v>
      </c>
    </row>
    <row r="182" spans="1:51">
      <c r="A182" s="1" t="s">
        <v>576</v>
      </c>
      <c r="B182" s="1">
        <v>2017</v>
      </c>
      <c r="C182" s="20">
        <v>546000</v>
      </c>
      <c r="D182" s="17">
        <v>2350000</v>
      </c>
      <c r="E182" s="1">
        <v>2.1339999999999999</v>
      </c>
      <c r="F182" s="1">
        <v>342</v>
      </c>
      <c r="G182" s="1">
        <v>0</v>
      </c>
      <c r="H182" s="38">
        <v>0.24223602</v>
      </c>
      <c r="I182" s="1">
        <v>124</v>
      </c>
      <c r="J182" s="1">
        <v>21</v>
      </c>
      <c r="K182" s="1">
        <v>116</v>
      </c>
      <c r="L182" s="1">
        <v>1221</v>
      </c>
      <c r="M182" s="1">
        <v>62</v>
      </c>
      <c r="N182" s="1">
        <v>259</v>
      </c>
      <c r="O182" s="1">
        <v>56</v>
      </c>
      <c r="P182" s="1">
        <v>11</v>
      </c>
      <c r="Q182" s="1">
        <v>8</v>
      </c>
      <c r="R182" s="29">
        <f t="shared" si="14"/>
        <v>2.2000000000000002</v>
      </c>
      <c r="S182" s="2" t="s">
        <v>577</v>
      </c>
      <c r="U182" s="1" t="s">
        <v>578</v>
      </c>
      <c r="W182" s="3">
        <v>141</v>
      </c>
      <c r="X182" s="36">
        <v>0</v>
      </c>
      <c r="Y182" s="4">
        <v>0.26652893</v>
      </c>
      <c r="Z182" s="3">
        <v>63</v>
      </c>
      <c r="AA182" s="3">
        <v>12</v>
      </c>
      <c r="AB182" s="3">
        <v>59</v>
      </c>
      <c r="AC182" s="3">
        <v>534</v>
      </c>
      <c r="AD182" s="3">
        <v>35</v>
      </c>
      <c r="AE182" s="3">
        <v>111</v>
      </c>
      <c r="AF182" s="3">
        <v>19</v>
      </c>
      <c r="AG182" s="3">
        <v>8</v>
      </c>
      <c r="AH182" s="3">
        <v>12</v>
      </c>
      <c r="AI182" s="49">
        <f t="shared" si="15"/>
        <v>2.7200350000000002</v>
      </c>
      <c r="AJ182" s="54">
        <v>2.68</v>
      </c>
      <c r="AK182" s="15">
        <v>1.8165472</v>
      </c>
      <c r="AL182" s="15">
        <v>3.21</v>
      </c>
      <c r="AM182" s="55">
        <v>2.23007</v>
      </c>
      <c r="AN182" s="11">
        <v>220</v>
      </c>
      <c r="AO182" s="3">
        <v>141</v>
      </c>
      <c r="AP182" s="1">
        <v>0</v>
      </c>
      <c r="AQ182" s="3">
        <v>63</v>
      </c>
      <c r="AR182" s="3">
        <v>12</v>
      </c>
      <c r="AS182" s="3">
        <v>59</v>
      </c>
      <c r="AT182" s="3">
        <v>534</v>
      </c>
      <c r="AU182" s="3">
        <v>35</v>
      </c>
      <c r="AV182" s="3">
        <v>111</v>
      </c>
      <c r="AW182" s="3">
        <v>19</v>
      </c>
      <c r="AX182" s="3">
        <v>8</v>
      </c>
      <c r="AY182" s="3">
        <v>12</v>
      </c>
    </row>
    <row r="183" spans="1:51">
      <c r="A183" s="16" t="s">
        <v>746</v>
      </c>
      <c r="B183" s="1">
        <v>2017</v>
      </c>
      <c r="C183" s="20">
        <v>3795504</v>
      </c>
      <c r="D183" s="17">
        <v>4827324</v>
      </c>
      <c r="E183" s="1">
        <v>2.1429999999999998</v>
      </c>
      <c r="F183" s="1">
        <v>246</v>
      </c>
      <c r="G183" s="1">
        <v>149</v>
      </c>
      <c r="H183" s="38">
        <v>0.24390244</v>
      </c>
      <c r="I183" s="1">
        <v>94</v>
      </c>
      <c r="J183" s="1">
        <v>29</v>
      </c>
      <c r="K183" s="1">
        <v>104</v>
      </c>
      <c r="L183" s="1">
        <v>875</v>
      </c>
      <c r="M183" s="1">
        <v>81</v>
      </c>
      <c r="N183" s="1">
        <v>247</v>
      </c>
      <c r="O183" s="1">
        <v>40</v>
      </c>
      <c r="P183" s="1">
        <v>4</v>
      </c>
      <c r="Q183" s="1">
        <v>-15</v>
      </c>
      <c r="R183" s="29">
        <f t="shared" si="14"/>
        <v>0.3</v>
      </c>
      <c r="W183" s="3">
        <v>35</v>
      </c>
      <c r="X183" s="36">
        <v>34</v>
      </c>
      <c r="Y183" s="4">
        <v>0.14432988999999999</v>
      </c>
      <c r="Z183" s="3">
        <v>7</v>
      </c>
      <c r="AA183" s="3">
        <v>2</v>
      </c>
      <c r="AB183" s="3">
        <v>6</v>
      </c>
      <c r="AC183" s="3">
        <v>110</v>
      </c>
      <c r="AD183" s="3">
        <v>12</v>
      </c>
      <c r="AE183" s="3">
        <v>36</v>
      </c>
      <c r="AF183" s="3">
        <v>5</v>
      </c>
      <c r="AG183" s="3">
        <v>0</v>
      </c>
      <c r="AH183" s="3">
        <v>-3</v>
      </c>
      <c r="AI183" s="49">
        <f t="shared" si="15"/>
        <v>-1.0945015</v>
      </c>
      <c r="AJ183" s="54">
        <v>-0.11999999</v>
      </c>
      <c r="AK183" s="15">
        <v>0.79824907000000001</v>
      </c>
      <c r="AL183" s="15">
        <v>-1.24</v>
      </c>
      <c r="AM183" s="55">
        <v>-0.94900300000000004</v>
      </c>
      <c r="AN183" s="1">
        <v>451</v>
      </c>
      <c r="AO183" s="3">
        <v>35</v>
      </c>
      <c r="AP183" s="1">
        <v>34</v>
      </c>
      <c r="AQ183" s="3">
        <v>7</v>
      </c>
      <c r="AR183" s="3">
        <v>2</v>
      </c>
      <c r="AS183" s="3">
        <v>6</v>
      </c>
      <c r="AT183" s="3">
        <v>110</v>
      </c>
      <c r="AU183" s="3">
        <v>12</v>
      </c>
      <c r="AV183" s="3">
        <v>36</v>
      </c>
      <c r="AW183" s="3">
        <v>5</v>
      </c>
      <c r="AX183" s="3">
        <v>0</v>
      </c>
      <c r="AY183" s="3">
        <v>-3</v>
      </c>
    </row>
    <row r="184" spans="1:51">
      <c r="A184" s="16" t="s">
        <v>701</v>
      </c>
      <c r="B184" s="1">
        <v>2017</v>
      </c>
      <c r="C184" s="20">
        <v>1671400</v>
      </c>
      <c r="D184" s="17">
        <v>3528600</v>
      </c>
      <c r="E184" s="1">
        <v>3.0739999999999998</v>
      </c>
      <c r="F184" s="1">
        <v>484</v>
      </c>
      <c r="G184" s="1">
        <v>0</v>
      </c>
      <c r="H184" s="38">
        <v>0.28996499999999997</v>
      </c>
      <c r="I184" s="1">
        <v>273</v>
      </c>
      <c r="J184" s="1">
        <v>48</v>
      </c>
      <c r="K184" s="1">
        <v>203</v>
      </c>
      <c r="L184" s="1">
        <v>1898</v>
      </c>
      <c r="M184" s="1">
        <v>143</v>
      </c>
      <c r="N184" s="1">
        <v>207</v>
      </c>
      <c r="O184" s="1">
        <v>126</v>
      </c>
      <c r="P184" s="1">
        <v>59</v>
      </c>
      <c r="Q184" s="1">
        <v>21</v>
      </c>
      <c r="R184" s="29">
        <f t="shared" si="14"/>
        <v>13.8</v>
      </c>
      <c r="S184" s="2" t="s">
        <v>702</v>
      </c>
      <c r="T184" s="1" t="s">
        <v>703</v>
      </c>
      <c r="W184" s="3">
        <v>152</v>
      </c>
      <c r="X184" s="36">
        <v>0</v>
      </c>
      <c r="Y184" s="4">
        <v>0.31794873000000001</v>
      </c>
      <c r="Z184" s="3">
        <v>107</v>
      </c>
      <c r="AA184" s="3">
        <v>29</v>
      </c>
      <c r="AB184" s="3">
        <v>83</v>
      </c>
      <c r="AC184" s="3">
        <v>645</v>
      </c>
      <c r="AD184" s="3">
        <v>52</v>
      </c>
      <c r="AE184" s="3">
        <v>69</v>
      </c>
      <c r="AF184" s="3">
        <v>56</v>
      </c>
      <c r="AG184" s="3">
        <v>17</v>
      </c>
      <c r="AH184" s="3">
        <v>7</v>
      </c>
      <c r="AI184" s="49">
        <f t="shared" si="15"/>
        <v>6.7778749999999999</v>
      </c>
      <c r="AJ184" s="54">
        <v>14.660000999999999</v>
      </c>
      <c r="AK184" s="15">
        <v>12.918156</v>
      </c>
      <c r="AL184" s="15">
        <v>7.03</v>
      </c>
      <c r="AM184" s="55">
        <v>6.5257500000000004</v>
      </c>
      <c r="AN184" s="1">
        <v>364</v>
      </c>
      <c r="AO184" s="3">
        <v>152</v>
      </c>
      <c r="AP184" s="1">
        <v>0</v>
      </c>
      <c r="AQ184" s="3">
        <v>107</v>
      </c>
      <c r="AR184" s="3">
        <v>29</v>
      </c>
      <c r="AS184" s="3">
        <v>83</v>
      </c>
      <c r="AT184" s="3">
        <v>645</v>
      </c>
      <c r="AU184" s="3">
        <v>52</v>
      </c>
      <c r="AV184" s="3">
        <v>69</v>
      </c>
      <c r="AW184" s="3">
        <v>56</v>
      </c>
      <c r="AX184" s="3">
        <v>17</v>
      </c>
      <c r="AY184" s="3">
        <v>7</v>
      </c>
    </row>
    <row r="185" spans="1:51">
      <c r="A185" s="33" t="s">
        <v>487</v>
      </c>
      <c r="B185" s="1">
        <v>2017</v>
      </c>
      <c r="C185" s="20">
        <v>545100</v>
      </c>
      <c r="D185" s="17">
        <v>700000</v>
      </c>
      <c r="E185" s="1">
        <v>2.1469999999999998</v>
      </c>
      <c r="F185" s="1">
        <v>300</v>
      </c>
      <c r="G185" s="1">
        <v>49</v>
      </c>
      <c r="H185" s="38">
        <v>0.21419977000000001</v>
      </c>
      <c r="I185" s="1">
        <v>83</v>
      </c>
      <c r="J185" s="1">
        <v>24</v>
      </c>
      <c r="K185" s="1">
        <v>96</v>
      </c>
      <c r="L185" s="1">
        <v>921</v>
      </c>
      <c r="M185" s="1">
        <v>77</v>
      </c>
      <c r="N185" s="1">
        <v>246</v>
      </c>
      <c r="O185" s="1">
        <v>39</v>
      </c>
      <c r="P185" s="1">
        <v>17</v>
      </c>
      <c r="Q185" s="1">
        <v>-4</v>
      </c>
      <c r="R185" s="29">
        <f t="shared" si="14"/>
        <v>1</v>
      </c>
      <c r="W185" s="3">
        <v>66</v>
      </c>
      <c r="X185" s="36">
        <v>0</v>
      </c>
      <c r="Y185" s="4">
        <v>0.17924528000000001</v>
      </c>
      <c r="Z185" s="3">
        <v>9</v>
      </c>
      <c r="AA185" s="3">
        <v>2</v>
      </c>
      <c r="AB185" s="3">
        <v>12</v>
      </c>
      <c r="AC185" s="3">
        <v>119</v>
      </c>
      <c r="AD185" s="3">
        <v>10</v>
      </c>
      <c r="AE185" s="3">
        <v>22</v>
      </c>
      <c r="AF185" s="3">
        <v>3</v>
      </c>
      <c r="AG185" s="3">
        <v>2</v>
      </c>
      <c r="AH185" s="3">
        <v>3</v>
      </c>
      <c r="AI185" s="49">
        <f t="shared" si="15"/>
        <v>-0.101315615</v>
      </c>
      <c r="AJ185" s="54">
        <v>1.31</v>
      </c>
      <c r="AK185" s="15">
        <v>0.61121890000000001</v>
      </c>
      <c r="AL185" s="15">
        <v>-0.04</v>
      </c>
      <c r="AM185" s="55">
        <v>-0.16263122999999999</v>
      </c>
      <c r="AN185" s="1">
        <v>354</v>
      </c>
      <c r="AO185" s="3">
        <v>66</v>
      </c>
      <c r="AP185" s="1">
        <v>0</v>
      </c>
      <c r="AQ185" s="3">
        <v>9</v>
      </c>
      <c r="AR185" s="3">
        <v>2</v>
      </c>
      <c r="AS185" s="3">
        <v>12</v>
      </c>
      <c r="AT185" s="3">
        <v>119</v>
      </c>
      <c r="AU185" s="3">
        <v>10</v>
      </c>
      <c r="AV185" s="3">
        <v>22</v>
      </c>
      <c r="AW185" s="3">
        <v>3</v>
      </c>
      <c r="AX185" s="3">
        <v>2</v>
      </c>
      <c r="AY185" s="3">
        <v>3</v>
      </c>
    </row>
    <row r="186" spans="1:51">
      <c r="A186" s="16" t="s">
        <v>562</v>
      </c>
      <c r="B186" s="1">
        <v>2017</v>
      </c>
      <c r="C186" s="20">
        <v>2100000</v>
      </c>
      <c r="D186" s="17">
        <v>3850000</v>
      </c>
      <c r="E186" s="1">
        <v>3</v>
      </c>
      <c r="F186" s="1">
        <v>444</v>
      </c>
      <c r="G186" s="1">
        <v>20</v>
      </c>
      <c r="H186" s="38">
        <v>0.28802993999999998</v>
      </c>
      <c r="I186" s="1">
        <v>218</v>
      </c>
      <c r="J186" s="1">
        <v>37</v>
      </c>
      <c r="K186" s="1">
        <v>146</v>
      </c>
      <c r="L186" s="1">
        <v>1756</v>
      </c>
      <c r="M186" s="1">
        <v>122</v>
      </c>
      <c r="N186" s="1">
        <v>389</v>
      </c>
      <c r="O186" s="1">
        <v>93</v>
      </c>
      <c r="P186" s="1">
        <v>49</v>
      </c>
      <c r="Q186" s="1">
        <v>28</v>
      </c>
      <c r="R186" s="29">
        <f t="shared" si="14"/>
        <v>10.8</v>
      </c>
      <c r="S186" s="2" t="s">
        <v>157</v>
      </c>
      <c r="T186" s="1" t="s">
        <v>563</v>
      </c>
      <c r="U186" s="1" t="s">
        <v>564</v>
      </c>
      <c r="W186" s="3">
        <v>138</v>
      </c>
      <c r="X186" s="36">
        <v>20</v>
      </c>
      <c r="Y186" s="4">
        <v>0.28136882000000002</v>
      </c>
      <c r="Z186" s="3">
        <v>67</v>
      </c>
      <c r="AA186" s="3">
        <v>14</v>
      </c>
      <c r="AB186" s="3">
        <v>56</v>
      </c>
      <c r="AC186" s="3">
        <v>563</v>
      </c>
      <c r="AD186" s="3">
        <v>31</v>
      </c>
      <c r="AE186" s="3">
        <v>126</v>
      </c>
      <c r="AF186" s="3">
        <v>42</v>
      </c>
      <c r="AG186" s="3">
        <v>8</v>
      </c>
      <c r="AH186" s="3">
        <v>8</v>
      </c>
      <c r="AI186" s="49">
        <f t="shared" si="15"/>
        <v>2.7506899999999996</v>
      </c>
      <c r="AJ186" s="54">
        <v>11.34</v>
      </c>
      <c r="AK186" s="15">
        <v>10.34911</v>
      </c>
      <c r="AL186" s="15">
        <v>2.63</v>
      </c>
      <c r="AM186" s="55">
        <v>2.8713799999999998</v>
      </c>
      <c r="AN186" s="1">
        <v>276</v>
      </c>
      <c r="AO186" s="3">
        <v>138</v>
      </c>
      <c r="AP186" s="1">
        <v>20</v>
      </c>
      <c r="AQ186" s="3">
        <v>67</v>
      </c>
      <c r="AR186" s="3">
        <v>14</v>
      </c>
      <c r="AS186" s="3">
        <v>56</v>
      </c>
      <c r="AT186" s="3">
        <v>563</v>
      </c>
      <c r="AU186" s="3">
        <v>31</v>
      </c>
      <c r="AV186" s="3">
        <v>126</v>
      </c>
      <c r="AW186" s="3">
        <v>42</v>
      </c>
      <c r="AX186" s="3">
        <v>8</v>
      </c>
      <c r="AY186" s="3">
        <v>8</v>
      </c>
    </row>
    <row r="187" spans="1:51">
      <c r="A187" s="16" t="s">
        <v>617</v>
      </c>
      <c r="B187" s="1">
        <v>2017</v>
      </c>
      <c r="C187" s="20">
        <v>1833333</v>
      </c>
      <c r="D187" s="17">
        <v>3833333</v>
      </c>
      <c r="E187" s="1">
        <v>3.121</v>
      </c>
      <c r="F187" s="1">
        <v>546</v>
      </c>
      <c r="G187" s="1">
        <v>0</v>
      </c>
      <c r="H187" s="38">
        <v>0.2465415</v>
      </c>
      <c r="I187" s="1">
        <v>261</v>
      </c>
      <c r="J187" s="1">
        <v>88</v>
      </c>
      <c r="K187" s="1">
        <v>272</v>
      </c>
      <c r="L187" s="1">
        <v>2170</v>
      </c>
      <c r="M187" s="1">
        <v>91</v>
      </c>
      <c r="N187" s="1">
        <v>447</v>
      </c>
      <c r="O187" s="1">
        <v>89</v>
      </c>
      <c r="P187" s="1">
        <v>39</v>
      </c>
      <c r="Q187" s="1">
        <v>-17</v>
      </c>
      <c r="R187" s="29">
        <f t="shared" si="14"/>
        <v>4.7</v>
      </c>
      <c r="S187" s="2" t="s">
        <v>618</v>
      </c>
      <c r="T187" s="1" t="s">
        <v>619</v>
      </c>
      <c r="W187" s="3">
        <v>162</v>
      </c>
      <c r="X187" s="36">
        <v>0</v>
      </c>
      <c r="Y187" s="4">
        <v>0.20428336</v>
      </c>
      <c r="Z187" s="3">
        <v>79</v>
      </c>
      <c r="AA187" s="3">
        <v>30</v>
      </c>
      <c r="AB187" s="3">
        <v>75</v>
      </c>
      <c r="AC187" s="3">
        <v>651</v>
      </c>
      <c r="AD187" s="3">
        <v>32</v>
      </c>
      <c r="AE187" s="3">
        <v>162</v>
      </c>
      <c r="AF187" s="3">
        <v>21</v>
      </c>
      <c r="AG187" s="3">
        <v>15</v>
      </c>
      <c r="AH187" s="3">
        <v>2</v>
      </c>
      <c r="AI187" s="49">
        <f t="shared" si="15"/>
        <v>-0.944855</v>
      </c>
      <c r="AJ187" s="54">
        <v>4.7300000000000004</v>
      </c>
      <c r="AK187" s="15">
        <v>4.5945473000000003</v>
      </c>
      <c r="AL187" s="15">
        <v>-0.53</v>
      </c>
      <c r="AM187" s="55">
        <v>-1.35971</v>
      </c>
      <c r="AN187" s="1">
        <v>535</v>
      </c>
      <c r="AO187" s="3">
        <v>162</v>
      </c>
      <c r="AP187" s="1">
        <v>0</v>
      </c>
      <c r="AQ187" s="3">
        <v>79</v>
      </c>
      <c r="AR187" s="3">
        <v>30</v>
      </c>
      <c r="AS187" s="3">
        <v>75</v>
      </c>
      <c r="AT187" s="3">
        <v>651</v>
      </c>
      <c r="AU187" s="3">
        <v>32</v>
      </c>
      <c r="AV187" s="3">
        <v>162</v>
      </c>
      <c r="AW187" s="3">
        <v>21</v>
      </c>
      <c r="AX187" s="3">
        <v>15</v>
      </c>
      <c r="AY187" s="3">
        <v>2</v>
      </c>
    </row>
    <row r="188" spans="1:51">
      <c r="A188" s="16" t="s">
        <v>492</v>
      </c>
      <c r="B188" s="1">
        <v>2017</v>
      </c>
      <c r="C188" s="20">
        <v>575000</v>
      </c>
      <c r="D188" s="17">
        <v>4562500</v>
      </c>
      <c r="E188" s="1">
        <v>3.0750000000000002</v>
      </c>
      <c r="F188" s="1">
        <v>338</v>
      </c>
      <c r="G188" s="1">
        <v>0</v>
      </c>
      <c r="H188" s="38">
        <v>0.25695109999999999</v>
      </c>
      <c r="I188" s="1">
        <v>86</v>
      </c>
      <c r="J188" s="1">
        <v>18</v>
      </c>
      <c r="K188" s="1">
        <v>114</v>
      </c>
      <c r="L188" s="1">
        <v>1177</v>
      </c>
      <c r="M188" s="1">
        <v>107</v>
      </c>
      <c r="N188" s="1">
        <v>195</v>
      </c>
      <c r="O188" s="1">
        <v>56</v>
      </c>
      <c r="P188" s="1">
        <v>5</v>
      </c>
      <c r="Q188" s="1">
        <v>12</v>
      </c>
      <c r="R188" s="29">
        <f t="shared" si="14"/>
        <v>3.5</v>
      </c>
      <c r="S188" s="2" t="s">
        <v>493</v>
      </c>
      <c r="T188" s="1" t="s">
        <v>494</v>
      </c>
      <c r="W188" s="3">
        <v>121</v>
      </c>
      <c r="X188" s="36">
        <v>0</v>
      </c>
      <c r="Y188" s="4">
        <v>0.27027025999999998</v>
      </c>
      <c r="Z188" s="3">
        <v>26</v>
      </c>
      <c r="AA188" s="3">
        <v>7</v>
      </c>
      <c r="AB188" s="3">
        <v>44</v>
      </c>
      <c r="AC188" s="3">
        <v>423</v>
      </c>
      <c r="AD188" s="3">
        <v>42</v>
      </c>
      <c r="AE188" s="3">
        <v>68</v>
      </c>
      <c r="AF188" s="3">
        <v>24</v>
      </c>
      <c r="AG188" s="3">
        <v>4</v>
      </c>
      <c r="AH188" s="3">
        <v>14</v>
      </c>
      <c r="AI188" s="49">
        <f t="shared" si="15"/>
        <v>2.3531300000000002</v>
      </c>
      <c r="AJ188" s="54">
        <v>4.83</v>
      </c>
      <c r="AK188" s="15">
        <v>2.0964559999999999</v>
      </c>
      <c r="AL188" s="15">
        <v>3.69</v>
      </c>
      <c r="AM188" s="55">
        <v>1.0162599999999999</v>
      </c>
      <c r="AN188" s="1">
        <v>362</v>
      </c>
      <c r="AO188" s="3">
        <v>121</v>
      </c>
      <c r="AP188" s="1">
        <v>0</v>
      </c>
      <c r="AQ188" s="3">
        <v>26</v>
      </c>
      <c r="AR188" s="3">
        <v>7</v>
      </c>
      <c r="AS188" s="3">
        <v>44</v>
      </c>
      <c r="AT188" s="3">
        <v>423</v>
      </c>
      <c r="AU188" s="3">
        <v>42</v>
      </c>
      <c r="AV188" s="3">
        <v>68</v>
      </c>
      <c r="AW188" s="3">
        <v>24</v>
      </c>
      <c r="AX188" s="3">
        <v>4</v>
      </c>
      <c r="AY188" s="3">
        <v>14</v>
      </c>
    </row>
    <row r="189" spans="1:51">
      <c r="A189" s="16" t="s">
        <v>833</v>
      </c>
      <c r="B189" s="1">
        <v>2017</v>
      </c>
      <c r="C189" s="20">
        <v>8333333</v>
      </c>
      <c r="D189" s="17">
        <v>12333333</v>
      </c>
      <c r="E189" s="1">
        <v>3</v>
      </c>
      <c r="F189" s="1">
        <v>305</v>
      </c>
      <c r="G189" s="1">
        <v>121</v>
      </c>
      <c r="H189" s="38">
        <v>0.26769510000000002</v>
      </c>
      <c r="I189" s="1">
        <v>131</v>
      </c>
      <c r="J189" s="1">
        <v>48</v>
      </c>
      <c r="K189" s="1">
        <v>163</v>
      </c>
      <c r="L189" s="1">
        <v>1169</v>
      </c>
      <c r="M189" s="1">
        <v>61</v>
      </c>
      <c r="N189" s="1">
        <v>296</v>
      </c>
      <c r="O189" s="1">
        <v>60</v>
      </c>
      <c r="P189" s="1">
        <v>7</v>
      </c>
      <c r="Q189" s="1">
        <v>-36</v>
      </c>
      <c r="R189" s="29">
        <f t="shared" si="14"/>
        <v>-1.4</v>
      </c>
      <c r="W189" s="3">
        <v>47</v>
      </c>
      <c r="X189" s="36">
        <v>121</v>
      </c>
      <c r="Y189" s="4">
        <v>0.24096386</v>
      </c>
      <c r="Z189" s="3">
        <v>19</v>
      </c>
      <c r="AA189" s="3">
        <v>8</v>
      </c>
      <c r="AB189" s="3">
        <v>32</v>
      </c>
      <c r="AC189" s="3">
        <v>180</v>
      </c>
      <c r="AD189" s="3">
        <v>13</v>
      </c>
      <c r="AE189" s="3">
        <v>50</v>
      </c>
      <c r="AF189" s="3">
        <v>11</v>
      </c>
      <c r="AG189" s="3">
        <v>0</v>
      </c>
      <c r="AH189" s="3">
        <v>-6</v>
      </c>
      <c r="AI189" s="49">
        <f t="shared" si="15"/>
        <v>-0.14458349999999998</v>
      </c>
      <c r="AJ189" s="54">
        <v>-2.2599999999999998</v>
      </c>
      <c r="AK189" s="15">
        <v>-0.47312596000000001</v>
      </c>
      <c r="AL189" s="15">
        <v>-0.41</v>
      </c>
      <c r="AM189" s="55">
        <v>0.120833</v>
      </c>
      <c r="AN189" s="1">
        <v>419</v>
      </c>
      <c r="AO189" s="3">
        <v>47</v>
      </c>
      <c r="AP189" s="1">
        <v>121</v>
      </c>
      <c r="AQ189" s="3">
        <v>19</v>
      </c>
      <c r="AR189" s="3">
        <v>8</v>
      </c>
      <c r="AS189" s="3">
        <v>32</v>
      </c>
      <c r="AT189" s="3">
        <v>180</v>
      </c>
      <c r="AU189" s="3">
        <v>13</v>
      </c>
      <c r="AV189" s="3">
        <v>50</v>
      </c>
      <c r="AW189" s="3">
        <v>11</v>
      </c>
      <c r="AX189" s="3">
        <v>0</v>
      </c>
      <c r="AY189" s="3">
        <v>-6</v>
      </c>
    </row>
    <row r="190" spans="1:51">
      <c r="A190" s="16" t="s">
        <v>565</v>
      </c>
      <c r="B190" s="1">
        <v>2016</v>
      </c>
      <c r="C190" s="20">
        <v>1235071</v>
      </c>
      <c r="D190" s="17">
        <v>3685071</v>
      </c>
      <c r="E190" s="1">
        <v>3.069</v>
      </c>
      <c r="F190" s="1">
        <v>487</v>
      </c>
      <c r="G190" s="1">
        <v>48</v>
      </c>
      <c r="H190" s="38">
        <v>0.29264393</v>
      </c>
      <c r="I190" s="1">
        <v>269</v>
      </c>
      <c r="J190" s="1">
        <v>41</v>
      </c>
      <c r="K190" s="1">
        <v>212</v>
      </c>
      <c r="L190" s="1">
        <v>2117</v>
      </c>
      <c r="M190" s="1">
        <v>220</v>
      </c>
      <c r="N190" s="1">
        <v>442</v>
      </c>
      <c r="O190" s="1">
        <v>110</v>
      </c>
      <c r="P190" s="1">
        <v>56</v>
      </c>
      <c r="Q190" s="1">
        <v>17</v>
      </c>
      <c r="R190" s="29">
        <f t="shared" si="14"/>
        <v>13.7</v>
      </c>
      <c r="S190" s="2" t="s">
        <v>566</v>
      </c>
      <c r="T190" s="1" t="s">
        <v>411</v>
      </c>
      <c r="U190" s="1" t="s">
        <v>567</v>
      </c>
      <c r="W190" s="3">
        <v>155</v>
      </c>
      <c r="X190" s="36">
        <v>0</v>
      </c>
      <c r="Y190" s="4">
        <v>0.29757786000000003</v>
      </c>
      <c r="Z190" s="3">
        <v>78</v>
      </c>
      <c r="AA190" s="3">
        <v>21</v>
      </c>
      <c r="AB190" s="3">
        <v>98</v>
      </c>
      <c r="AC190" s="3">
        <v>659</v>
      </c>
      <c r="AD190" s="3">
        <v>72</v>
      </c>
      <c r="AE190" s="3">
        <v>138</v>
      </c>
      <c r="AF190" s="3">
        <v>38</v>
      </c>
      <c r="AG190" s="3">
        <v>9</v>
      </c>
      <c r="AH190" s="3">
        <v>1</v>
      </c>
      <c r="AI190" s="49">
        <f t="shared" si="15"/>
        <v>5.1351200000000006</v>
      </c>
      <c r="AJ190" s="54">
        <v>13.85</v>
      </c>
      <c r="AK190" s="15">
        <v>13.606999999999999</v>
      </c>
      <c r="AL190" s="15">
        <v>4.88</v>
      </c>
      <c r="AM190" s="55">
        <v>5.3902400000000004</v>
      </c>
      <c r="AN190" s="1">
        <v>286</v>
      </c>
      <c r="AO190" s="3">
        <v>155</v>
      </c>
      <c r="AP190" s="1">
        <v>0</v>
      </c>
      <c r="AQ190" s="3">
        <v>78</v>
      </c>
      <c r="AR190" s="3">
        <v>21</v>
      </c>
      <c r="AS190" s="3">
        <v>98</v>
      </c>
      <c r="AT190" s="3">
        <v>659</v>
      </c>
      <c r="AU190" s="3">
        <v>72</v>
      </c>
      <c r="AV190" s="3">
        <v>138</v>
      </c>
      <c r="AW190" s="3">
        <v>38</v>
      </c>
      <c r="AX190" s="3">
        <v>9</v>
      </c>
      <c r="AY190" s="3">
        <v>1</v>
      </c>
    </row>
    <row r="191" spans="1:51">
      <c r="A191" s="16" t="s">
        <v>190</v>
      </c>
      <c r="B191" s="1">
        <v>2016</v>
      </c>
      <c r="C191" s="20">
        <v>523000</v>
      </c>
      <c r="D191" s="17">
        <v>2980000</v>
      </c>
      <c r="E191" s="1">
        <v>2.157</v>
      </c>
      <c r="F191" s="1">
        <v>381</v>
      </c>
      <c r="G191" s="1">
        <v>66</v>
      </c>
      <c r="H191" s="38">
        <v>0.29166666000000002</v>
      </c>
      <c r="I191" s="1">
        <v>212</v>
      </c>
      <c r="J191" s="1">
        <v>13</v>
      </c>
      <c r="K191" s="1">
        <v>101</v>
      </c>
      <c r="L191" s="1">
        <v>1586</v>
      </c>
      <c r="M191" s="1">
        <v>96</v>
      </c>
      <c r="N191" s="1">
        <v>179</v>
      </c>
      <c r="O191" s="1">
        <v>69</v>
      </c>
      <c r="P191" s="1">
        <v>56</v>
      </c>
      <c r="Q191" s="1">
        <v>61</v>
      </c>
      <c r="R191" s="29">
        <f t="shared" si="14"/>
        <v>9.8000000000000007</v>
      </c>
      <c r="S191" s="2" t="s">
        <v>191</v>
      </c>
      <c r="T191" s="1" t="s">
        <v>192</v>
      </c>
      <c r="U191" s="1" t="s">
        <v>193</v>
      </c>
      <c r="W191" s="3">
        <v>131</v>
      </c>
      <c r="X191" s="36">
        <v>28</v>
      </c>
      <c r="Y191" s="4">
        <v>0.29118772999999998</v>
      </c>
      <c r="Z191" s="3">
        <v>85</v>
      </c>
      <c r="AA191" s="3">
        <v>3</v>
      </c>
      <c r="AB191" s="3">
        <v>29</v>
      </c>
      <c r="AC191" s="3">
        <v>578</v>
      </c>
      <c r="AD191" s="3">
        <v>45</v>
      </c>
      <c r="AE191" s="3">
        <v>68</v>
      </c>
      <c r="AF191" s="3">
        <v>24</v>
      </c>
      <c r="AG191" s="3">
        <v>16</v>
      </c>
      <c r="AH191" s="3">
        <v>15</v>
      </c>
      <c r="AI191" s="49">
        <f t="shared" si="15"/>
        <v>3.4738600000000002</v>
      </c>
      <c r="AJ191" s="54">
        <v>12.139999</v>
      </c>
      <c r="AK191" s="15">
        <v>7.4737296000000004</v>
      </c>
      <c r="AL191" s="15">
        <v>3.84</v>
      </c>
      <c r="AM191" s="55">
        <v>3.10772</v>
      </c>
      <c r="AN191" s="1">
        <v>415</v>
      </c>
      <c r="AO191" s="3">
        <v>131</v>
      </c>
      <c r="AP191" s="1">
        <v>28</v>
      </c>
      <c r="AQ191" s="3">
        <v>85</v>
      </c>
      <c r="AR191" s="3">
        <v>3</v>
      </c>
      <c r="AS191" s="3">
        <v>29</v>
      </c>
      <c r="AT191" s="3">
        <v>578</v>
      </c>
      <c r="AU191" s="3">
        <v>45</v>
      </c>
      <c r="AV191" s="3">
        <v>68</v>
      </c>
      <c r="AW191" s="3">
        <v>24</v>
      </c>
      <c r="AX191" s="3">
        <v>16</v>
      </c>
      <c r="AY191" s="3">
        <v>15</v>
      </c>
    </row>
    <row r="192" spans="1:51">
      <c r="A192" s="1" t="s">
        <v>221</v>
      </c>
      <c r="B192" s="1">
        <v>2016</v>
      </c>
      <c r="C192" s="20">
        <v>574000</v>
      </c>
      <c r="D192" s="17">
        <v>1350000</v>
      </c>
      <c r="E192" s="1">
        <v>3.0409999999999999</v>
      </c>
      <c r="F192" s="1">
        <v>370</v>
      </c>
      <c r="G192" s="1">
        <v>98</v>
      </c>
      <c r="H192" s="38">
        <v>0.22251309999999999</v>
      </c>
      <c r="I192" s="1">
        <v>139</v>
      </c>
      <c r="J192" s="1">
        <v>28</v>
      </c>
      <c r="K192" s="1">
        <v>109</v>
      </c>
      <c r="L192" s="1">
        <v>1289</v>
      </c>
      <c r="M192" s="1">
        <v>124</v>
      </c>
      <c r="N192" s="1">
        <v>274</v>
      </c>
      <c r="O192" s="1">
        <v>43</v>
      </c>
      <c r="P192" s="1">
        <v>29</v>
      </c>
      <c r="Q192" s="1">
        <v>6</v>
      </c>
      <c r="R192" s="29">
        <f t="shared" si="14"/>
        <v>2.2999999999999998</v>
      </c>
      <c r="S192" s="2" t="s">
        <v>222</v>
      </c>
      <c r="W192" s="3">
        <v>123</v>
      </c>
      <c r="X192" s="36">
        <v>19</v>
      </c>
      <c r="Y192" s="4">
        <v>0.21712539</v>
      </c>
      <c r="Z192" s="3">
        <v>32</v>
      </c>
      <c r="AA192" s="3">
        <v>8</v>
      </c>
      <c r="AB192" s="3">
        <v>31</v>
      </c>
      <c r="AC192" s="3">
        <v>361</v>
      </c>
      <c r="AD192" s="3">
        <v>30</v>
      </c>
      <c r="AE192" s="3">
        <v>68</v>
      </c>
      <c r="AF192" s="3">
        <v>13</v>
      </c>
      <c r="AG192" s="3">
        <v>3</v>
      </c>
      <c r="AH192" s="3">
        <v>5</v>
      </c>
      <c r="AI192" s="49">
        <f t="shared" si="15"/>
        <v>-0.21143699999999999</v>
      </c>
      <c r="AJ192" s="54">
        <v>2.2999999999999998</v>
      </c>
      <c r="AK192" s="15">
        <v>2.3446509999999998</v>
      </c>
      <c r="AL192" s="15">
        <v>-0.22</v>
      </c>
      <c r="AM192" s="55">
        <v>-0.202874</v>
      </c>
      <c r="AN192" s="1">
        <v>419</v>
      </c>
      <c r="AO192" s="3">
        <v>123</v>
      </c>
      <c r="AP192" s="1">
        <v>19</v>
      </c>
      <c r="AQ192" s="3">
        <v>32</v>
      </c>
      <c r="AR192" s="3">
        <v>8</v>
      </c>
      <c r="AS192" s="3">
        <v>31</v>
      </c>
      <c r="AT192" s="3">
        <v>361</v>
      </c>
      <c r="AU192" s="3">
        <v>30</v>
      </c>
      <c r="AV192" s="3">
        <v>68</v>
      </c>
      <c r="AW192" s="3">
        <v>13</v>
      </c>
      <c r="AX192" s="3">
        <v>3</v>
      </c>
      <c r="AY192" s="3">
        <v>5</v>
      </c>
    </row>
    <row r="193" spans="1:51">
      <c r="A193" s="1" t="s">
        <v>247</v>
      </c>
      <c r="B193" s="1">
        <v>2016</v>
      </c>
      <c r="C193" s="20">
        <v>556000</v>
      </c>
      <c r="D193" s="17">
        <v>805000</v>
      </c>
      <c r="E193" s="1">
        <v>3.0449999999999999</v>
      </c>
      <c r="F193" s="1">
        <v>139</v>
      </c>
      <c r="G193" s="1">
        <v>140</v>
      </c>
      <c r="H193" s="38">
        <v>0.22155689000000001</v>
      </c>
      <c r="I193" s="1">
        <v>36</v>
      </c>
      <c r="J193" s="1">
        <v>5</v>
      </c>
      <c r="K193" s="1">
        <v>37</v>
      </c>
      <c r="L193" s="1">
        <v>359</v>
      </c>
      <c r="M193" s="1">
        <v>16</v>
      </c>
      <c r="N193" s="1">
        <v>77</v>
      </c>
      <c r="O193" s="1">
        <v>21</v>
      </c>
      <c r="P193" s="1">
        <v>2</v>
      </c>
      <c r="Q193" s="1">
        <v>-5</v>
      </c>
      <c r="R193" s="29">
        <f t="shared" si="14"/>
        <v>-1.1000000000000001</v>
      </c>
      <c r="W193" s="3">
        <v>62</v>
      </c>
      <c r="X193" s="36">
        <v>0</v>
      </c>
      <c r="Y193" s="4">
        <v>0.24242425000000001</v>
      </c>
      <c r="Z193" s="3">
        <v>17</v>
      </c>
      <c r="AA193" s="3">
        <v>4</v>
      </c>
      <c r="AB193" s="3">
        <v>26</v>
      </c>
      <c r="AC193" s="3">
        <v>176</v>
      </c>
      <c r="AD193" s="3">
        <v>7</v>
      </c>
      <c r="AE193" s="3">
        <v>31</v>
      </c>
      <c r="AF193" s="3">
        <v>11</v>
      </c>
      <c r="AG193" s="3">
        <v>1</v>
      </c>
      <c r="AH193" s="3">
        <v>-1</v>
      </c>
      <c r="AI193" s="49">
        <f t="shared" si="15"/>
        <v>-0.29584300000000002</v>
      </c>
      <c r="AJ193" s="54">
        <v>-1.1299999999999999</v>
      </c>
      <c r="AK193" s="15">
        <v>-0.98181969999999996</v>
      </c>
      <c r="AL193" s="15">
        <v>-0.17</v>
      </c>
      <c r="AM193" s="55">
        <v>-0.42168600000000001</v>
      </c>
      <c r="AN193" s="1">
        <v>213</v>
      </c>
      <c r="AO193" s="3">
        <v>62</v>
      </c>
      <c r="AP193" s="1">
        <v>0</v>
      </c>
      <c r="AQ193" s="3">
        <v>17</v>
      </c>
      <c r="AR193" s="3">
        <v>4</v>
      </c>
      <c r="AS193" s="3">
        <v>26</v>
      </c>
      <c r="AT193" s="3">
        <v>176</v>
      </c>
      <c r="AU193" s="3">
        <v>7</v>
      </c>
      <c r="AV193" s="3">
        <v>31</v>
      </c>
      <c r="AW193" s="3">
        <v>11</v>
      </c>
      <c r="AX193" s="3">
        <v>1</v>
      </c>
      <c r="AY193" s="3">
        <v>-1</v>
      </c>
    </row>
    <row r="194" spans="1:51">
      <c r="A194" s="1" t="s">
        <v>488</v>
      </c>
      <c r="B194" s="1">
        <v>2016</v>
      </c>
      <c r="C194" s="20">
        <v>570000</v>
      </c>
      <c r="D194" s="17">
        <v>2625000</v>
      </c>
      <c r="E194" s="1">
        <v>3.028</v>
      </c>
      <c r="F194" s="1">
        <v>398</v>
      </c>
      <c r="G194" s="1">
        <v>74</v>
      </c>
      <c r="H194" s="38">
        <v>0.24768683</v>
      </c>
      <c r="I194" s="1">
        <v>206</v>
      </c>
      <c r="J194" s="1">
        <v>13</v>
      </c>
      <c r="K194" s="1">
        <v>94</v>
      </c>
      <c r="L194" s="1">
        <v>1547</v>
      </c>
      <c r="M194" s="1">
        <v>100</v>
      </c>
      <c r="N194" s="1">
        <v>289</v>
      </c>
      <c r="O194" s="1">
        <v>54</v>
      </c>
      <c r="P194" s="1">
        <v>184</v>
      </c>
      <c r="Q194" s="1">
        <v>42</v>
      </c>
      <c r="R194" s="29">
        <f t="shared" ref="R194:R257" si="16">ROUND(AVERAGE(AJ194,AK194),1)</f>
        <v>7.4</v>
      </c>
      <c r="S194" s="2" t="s">
        <v>489</v>
      </c>
      <c r="T194" s="1" t="s">
        <v>490</v>
      </c>
      <c r="U194" s="1" t="s">
        <v>491</v>
      </c>
      <c r="W194" s="3">
        <v>119</v>
      </c>
      <c r="X194" s="36">
        <v>36</v>
      </c>
      <c r="Y194" s="4">
        <v>0.26034063000000002</v>
      </c>
      <c r="Z194" s="3">
        <v>69</v>
      </c>
      <c r="AA194" s="3">
        <v>3</v>
      </c>
      <c r="AB194" s="3">
        <v>17</v>
      </c>
      <c r="AC194" s="3">
        <v>460</v>
      </c>
      <c r="AD194" s="3">
        <v>36</v>
      </c>
      <c r="AE194" s="3">
        <v>93</v>
      </c>
      <c r="AF194" s="3">
        <v>19</v>
      </c>
      <c r="AG194" s="3">
        <v>58</v>
      </c>
      <c r="AH194" s="3">
        <v>18</v>
      </c>
      <c r="AI194" s="49">
        <f t="shared" si="15"/>
        <v>2.9978199999999999</v>
      </c>
      <c r="AJ194" s="54">
        <v>7.43</v>
      </c>
      <c r="AK194" s="15">
        <v>7.432671</v>
      </c>
      <c r="AL194" s="15">
        <v>3.11</v>
      </c>
      <c r="AM194" s="55">
        <v>2.88564</v>
      </c>
      <c r="AN194" s="1">
        <v>244</v>
      </c>
      <c r="AO194" s="3">
        <v>119</v>
      </c>
      <c r="AP194" s="1">
        <v>36</v>
      </c>
      <c r="AQ194" s="3">
        <v>69</v>
      </c>
      <c r="AR194" s="3">
        <v>3</v>
      </c>
      <c r="AS194" s="3">
        <v>17</v>
      </c>
      <c r="AT194" s="3">
        <v>460</v>
      </c>
      <c r="AU194" s="3">
        <v>36</v>
      </c>
      <c r="AV194" s="3">
        <v>93</v>
      </c>
      <c r="AW194" s="3">
        <v>19</v>
      </c>
      <c r="AX194" s="3">
        <v>58</v>
      </c>
      <c r="AY194" s="3">
        <v>18</v>
      </c>
    </row>
    <row r="195" spans="1:51">
      <c r="A195" s="11" t="s">
        <v>642</v>
      </c>
      <c r="B195" s="11">
        <v>2016</v>
      </c>
      <c r="C195" s="21">
        <v>527600</v>
      </c>
      <c r="D195" s="18">
        <v>3575000</v>
      </c>
      <c r="E195" s="11">
        <v>3.0939999999999999</v>
      </c>
      <c r="F195" s="11">
        <v>495</v>
      </c>
      <c r="G195" s="11">
        <v>0</v>
      </c>
      <c r="H195" s="39">
        <v>0.24593128</v>
      </c>
      <c r="I195" s="11">
        <v>205</v>
      </c>
      <c r="J195" s="11">
        <v>59</v>
      </c>
      <c r="K195" s="11">
        <v>199</v>
      </c>
      <c r="L195" s="11">
        <v>1844</v>
      </c>
      <c r="M195" s="11">
        <v>152</v>
      </c>
      <c r="N195" s="11">
        <v>397</v>
      </c>
      <c r="O195" s="11">
        <v>77</v>
      </c>
      <c r="P195" s="11">
        <v>28</v>
      </c>
      <c r="Q195" s="11">
        <v>-56</v>
      </c>
      <c r="R195" s="29">
        <f t="shared" si="16"/>
        <v>5.7</v>
      </c>
      <c r="S195" s="12"/>
      <c r="T195" s="11" t="s">
        <v>227</v>
      </c>
      <c r="U195" s="11" t="s">
        <v>227</v>
      </c>
      <c r="V195" s="12"/>
      <c r="W195" s="13">
        <v>152</v>
      </c>
      <c r="X195" s="37">
        <v>0</v>
      </c>
      <c r="Y195" s="14">
        <v>0.24270073</v>
      </c>
      <c r="Z195" s="13">
        <v>73</v>
      </c>
      <c r="AA195" s="13">
        <v>30</v>
      </c>
      <c r="AB195" s="13">
        <v>81</v>
      </c>
      <c r="AC195" s="13">
        <v>601</v>
      </c>
      <c r="AD195" s="13">
        <v>47</v>
      </c>
      <c r="AE195" s="13">
        <v>149</v>
      </c>
      <c r="AF195" s="13">
        <v>29</v>
      </c>
      <c r="AG195" s="13">
        <v>6</v>
      </c>
      <c r="AH195" s="13">
        <v>-24</v>
      </c>
      <c r="AI195" s="49">
        <f t="shared" si="15"/>
        <v>1.59484</v>
      </c>
      <c r="AJ195" s="54">
        <v>4.38</v>
      </c>
      <c r="AK195" s="15">
        <v>7.04582</v>
      </c>
      <c r="AL195" s="15">
        <v>0.88</v>
      </c>
      <c r="AM195" s="55">
        <v>2.3096800000000002</v>
      </c>
      <c r="AN195" s="1">
        <v>428</v>
      </c>
      <c r="AO195" s="3">
        <v>152</v>
      </c>
      <c r="AP195" s="1">
        <v>0</v>
      </c>
      <c r="AQ195" s="3">
        <v>73</v>
      </c>
      <c r="AR195" s="3">
        <v>30</v>
      </c>
      <c r="AS195" s="3">
        <v>81</v>
      </c>
      <c r="AT195" s="3">
        <v>601</v>
      </c>
      <c r="AU195" s="3">
        <v>47</v>
      </c>
      <c r="AV195" s="3">
        <v>149</v>
      </c>
      <c r="AW195" s="3">
        <v>29</v>
      </c>
      <c r="AX195" s="3">
        <v>6</v>
      </c>
      <c r="AY195" s="3">
        <v>-24</v>
      </c>
    </row>
    <row r="196" spans="1:51">
      <c r="A196" s="1" t="s">
        <v>424</v>
      </c>
      <c r="B196" s="1">
        <v>2016</v>
      </c>
      <c r="C196" s="20">
        <v>606000</v>
      </c>
      <c r="D196" s="17">
        <v>1950000</v>
      </c>
      <c r="E196" s="1">
        <v>3.052</v>
      </c>
      <c r="F196" s="1">
        <v>379</v>
      </c>
      <c r="G196" s="1">
        <v>43</v>
      </c>
      <c r="H196" s="38">
        <v>0.27182990000000001</v>
      </c>
      <c r="I196" s="1">
        <v>184</v>
      </c>
      <c r="J196" s="1">
        <v>13</v>
      </c>
      <c r="K196" s="1">
        <v>122</v>
      </c>
      <c r="L196" s="1">
        <v>1469</v>
      </c>
      <c r="M196" s="1">
        <v>117</v>
      </c>
      <c r="N196" s="1">
        <v>271</v>
      </c>
      <c r="O196" s="1">
        <v>70</v>
      </c>
      <c r="P196" s="1">
        <v>25</v>
      </c>
      <c r="Q196" s="1">
        <v>6</v>
      </c>
      <c r="R196" s="29">
        <f t="shared" si="16"/>
        <v>5.0999999999999996</v>
      </c>
      <c r="T196" s="1" t="s">
        <v>425</v>
      </c>
      <c r="U196" s="1" t="s">
        <v>426</v>
      </c>
      <c r="W196" s="3">
        <v>94</v>
      </c>
      <c r="X196" s="36">
        <v>43</v>
      </c>
      <c r="Y196" s="4">
        <v>0.25517240000000002</v>
      </c>
      <c r="Z196" s="3">
        <v>45</v>
      </c>
      <c r="AA196" s="3">
        <v>7</v>
      </c>
      <c r="AB196" s="3">
        <v>34</v>
      </c>
      <c r="AC196" s="3">
        <v>324</v>
      </c>
      <c r="AD196" s="3">
        <v>27</v>
      </c>
      <c r="AE196" s="3">
        <v>58</v>
      </c>
      <c r="AF196" s="3">
        <v>16</v>
      </c>
      <c r="AG196" s="3">
        <v>4</v>
      </c>
      <c r="AH196" s="3">
        <v>9</v>
      </c>
      <c r="AI196" s="49">
        <f t="shared" si="15"/>
        <v>1.0715984999999999</v>
      </c>
      <c r="AJ196" s="54">
        <v>6.03</v>
      </c>
      <c r="AK196" s="15">
        <v>4.1938787</v>
      </c>
      <c r="AL196" s="15">
        <v>1.63</v>
      </c>
      <c r="AM196" s="55">
        <v>0.51319700000000001</v>
      </c>
      <c r="AN196" s="1">
        <v>471</v>
      </c>
      <c r="AO196" s="3">
        <v>94</v>
      </c>
      <c r="AP196" s="1">
        <v>43</v>
      </c>
      <c r="AQ196" s="3">
        <v>45</v>
      </c>
      <c r="AR196" s="3">
        <v>7</v>
      </c>
      <c r="AS196" s="3">
        <v>34</v>
      </c>
      <c r="AT196" s="3">
        <v>324</v>
      </c>
      <c r="AU196" s="3">
        <v>27</v>
      </c>
      <c r="AV196" s="3">
        <v>58</v>
      </c>
      <c r="AW196" s="3">
        <v>16</v>
      </c>
      <c r="AX196" s="3">
        <v>4</v>
      </c>
      <c r="AY196" s="3">
        <v>9</v>
      </c>
    </row>
    <row r="197" spans="1:51">
      <c r="A197" s="1" t="s">
        <v>547</v>
      </c>
      <c r="B197" s="1">
        <v>2016</v>
      </c>
      <c r="C197" s="20">
        <v>519000</v>
      </c>
      <c r="D197" s="17">
        <v>850000</v>
      </c>
      <c r="E197" s="1">
        <v>3.0249999999999999</v>
      </c>
      <c r="F197" s="1">
        <v>151</v>
      </c>
      <c r="G197" s="1">
        <v>27</v>
      </c>
      <c r="H197" s="38">
        <v>0.24468085000000001</v>
      </c>
      <c r="I197" s="1">
        <v>45</v>
      </c>
      <c r="J197" s="1">
        <v>5</v>
      </c>
      <c r="K197" s="1">
        <v>44</v>
      </c>
      <c r="L197" s="1">
        <v>411</v>
      </c>
      <c r="M197" s="1">
        <v>18</v>
      </c>
      <c r="N197" s="1">
        <v>83</v>
      </c>
      <c r="O197" s="1">
        <v>19</v>
      </c>
      <c r="P197" s="1">
        <v>1</v>
      </c>
      <c r="Q197" s="1">
        <v>-8</v>
      </c>
      <c r="R197" s="29">
        <f t="shared" si="16"/>
        <v>-0.5</v>
      </c>
      <c r="W197" s="3">
        <v>43</v>
      </c>
      <c r="X197" s="36">
        <v>27</v>
      </c>
      <c r="Y197" s="4">
        <v>0.23076922999999999</v>
      </c>
      <c r="Z197" s="3">
        <v>17</v>
      </c>
      <c r="AA197" s="3">
        <v>2</v>
      </c>
      <c r="AB197" s="3">
        <v>14</v>
      </c>
      <c r="AC197" s="3">
        <v>129</v>
      </c>
      <c r="AD197" s="3">
        <v>7</v>
      </c>
      <c r="AE197" s="3">
        <v>28</v>
      </c>
      <c r="AF197" s="3">
        <v>7</v>
      </c>
      <c r="AG197" s="3">
        <v>0</v>
      </c>
      <c r="AH197" s="3">
        <v>3</v>
      </c>
      <c r="AI197" s="49">
        <f t="shared" si="15"/>
        <v>3.5355899999999996E-2</v>
      </c>
      <c r="AJ197" s="54">
        <v>0.43</v>
      </c>
      <c r="AK197" s="15">
        <v>-1.4373994999999999</v>
      </c>
      <c r="AL197" s="15">
        <v>0.3</v>
      </c>
      <c r="AM197" s="55">
        <v>-0.2292882</v>
      </c>
      <c r="AN197" s="1">
        <v>382</v>
      </c>
      <c r="AO197" s="3">
        <v>43</v>
      </c>
      <c r="AP197" s="1">
        <v>27</v>
      </c>
      <c r="AQ197" s="3">
        <v>17</v>
      </c>
      <c r="AR197" s="3">
        <v>2</v>
      </c>
      <c r="AS197" s="3">
        <v>14</v>
      </c>
      <c r="AT197" s="3">
        <v>129</v>
      </c>
      <c r="AU197" s="3">
        <v>7</v>
      </c>
      <c r="AV197" s="3">
        <v>28</v>
      </c>
      <c r="AW197" s="3">
        <v>7</v>
      </c>
      <c r="AX197" s="3">
        <v>0</v>
      </c>
      <c r="AY197" s="3">
        <v>3</v>
      </c>
    </row>
    <row r="198" spans="1:51">
      <c r="A198" s="1" t="s">
        <v>311</v>
      </c>
      <c r="B198" s="1">
        <v>2016</v>
      </c>
      <c r="C198" s="20">
        <v>523500</v>
      </c>
      <c r="D198" s="17">
        <v>700000</v>
      </c>
      <c r="E198" s="1">
        <v>2.145</v>
      </c>
      <c r="F198" s="1">
        <v>231</v>
      </c>
      <c r="G198" s="1">
        <v>30</v>
      </c>
      <c r="H198" s="38">
        <v>0.21346704999999999</v>
      </c>
      <c r="I198" s="1">
        <v>67</v>
      </c>
      <c r="J198" s="1">
        <v>20</v>
      </c>
      <c r="K198" s="1">
        <v>77</v>
      </c>
      <c r="L198" s="1">
        <v>771</v>
      </c>
      <c r="M198" s="1">
        <v>51</v>
      </c>
      <c r="N198" s="1">
        <v>169</v>
      </c>
      <c r="O198" s="1">
        <v>28</v>
      </c>
      <c r="P198" s="1">
        <v>0</v>
      </c>
      <c r="Q198" s="1">
        <v>28</v>
      </c>
      <c r="R198" s="29">
        <f t="shared" si="16"/>
        <v>3</v>
      </c>
      <c r="T198" s="1" t="s">
        <v>144</v>
      </c>
      <c r="U198" s="1" t="s">
        <v>168</v>
      </c>
      <c r="W198" s="3">
        <v>49</v>
      </c>
      <c r="X198" s="36">
        <v>30</v>
      </c>
      <c r="Y198" s="4">
        <v>0.17424242000000001</v>
      </c>
      <c r="Z198" s="3">
        <v>7</v>
      </c>
      <c r="AA198" s="3">
        <v>0</v>
      </c>
      <c r="AB198" s="3">
        <v>0</v>
      </c>
      <c r="AC198" s="3">
        <v>141</v>
      </c>
      <c r="AD198" s="3">
        <v>7</v>
      </c>
      <c r="AE198" s="3">
        <v>28</v>
      </c>
      <c r="AF198" s="3">
        <v>3</v>
      </c>
      <c r="AG198" s="3">
        <v>0</v>
      </c>
      <c r="AH198" s="3">
        <v>3</v>
      </c>
      <c r="AI198" s="49">
        <f t="shared" si="15"/>
        <v>-0.63449600000000006</v>
      </c>
      <c r="AJ198" s="54">
        <v>2.6299999000000001</v>
      </c>
      <c r="AK198" s="15">
        <v>3.3758279999999998</v>
      </c>
      <c r="AL198" s="15">
        <v>-0.81</v>
      </c>
      <c r="AM198" s="55">
        <v>-0.45899200000000001</v>
      </c>
      <c r="AN198" s="1">
        <v>350</v>
      </c>
      <c r="AO198" s="3">
        <v>89</v>
      </c>
      <c r="AP198" s="1">
        <v>0</v>
      </c>
      <c r="AQ198" s="3">
        <v>31</v>
      </c>
      <c r="AR198" s="3">
        <v>8</v>
      </c>
      <c r="AS198" s="3">
        <v>28</v>
      </c>
      <c r="AT198" s="3">
        <v>266</v>
      </c>
      <c r="AU198" s="3">
        <v>10</v>
      </c>
      <c r="AV198" s="3">
        <v>72</v>
      </c>
      <c r="AW198" s="3">
        <v>14</v>
      </c>
      <c r="AX198" s="3">
        <v>0</v>
      </c>
      <c r="AY198" s="3">
        <v>9</v>
      </c>
    </row>
    <row r="199" spans="1:51">
      <c r="A199" s="1" t="s">
        <v>514</v>
      </c>
      <c r="B199" s="1">
        <v>2016</v>
      </c>
      <c r="C199" s="20">
        <v>525000</v>
      </c>
      <c r="D199" s="17">
        <v>2550000</v>
      </c>
      <c r="E199" s="1">
        <v>2.1539999999999999</v>
      </c>
      <c r="F199" s="1">
        <v>382</v>
      </c>
      <c r="G199" s="1">
        <v>21</v>
      </c>
      <c r="H199" s="38">
        <v>0.28053918</v>
      </c>
      <c r="I199" s="1">
        <v>154</v>
      </c>
      <c r="J199" s="1">
        <v>8</v>
      </c>
      <c r="K199" s="1">
        <v>88</v>
      </c>
      <c r="L199" s="1">
        <v>1330</v>
      </c>
      <c r="M199" s="1">
        <v>124</v>
      </c>
      <c r="N199" s="1">
        <v>261</v>
      </c>
      <c r="O199" s="1">
        <v>41</v>
      </c>
      <c r="P199" s="1">
        <v>37</v>
      </c>
      <c r="Q199" s="1">
        <v>-14</v>
      </c>
      <c r="R199" s="29">
        <f t="shared" si="16"/>
        <v>3.9</v>
      </c>
      <c r="S199" s="2" t="s">
        <v>137</v>
      </c>
      <c r="W199" s="3">
        <v>155</v>
      </c>
      <c r="X199" s="36">
        <v>0</v>
      </c>
      <c r="Y199" s="4">
        <v>0.2943327</v>
      </c>
      <c r="Z199" s="3">
        <v>67</v>
      </c>
      <c r="AA199" s="3">
        <v>6</v>
      </c>
      <c r="AB199" s="3">
        <v>39</v>
      </c>
      <c r="AC199" s="3">
        <v>622</v>
      </c>
      <c r="AD199" s="3">
        <v>66</v>
      </c>
      <c r="AE199" s="3">
        <v>116</v>
      </c>
      <c r="AF199" s="3">
        <v>14</v>
      </c>
      <c r="AG199" s="3">
        <v>17</v>
      </c>
      <c r="AH199" s="3">
        <v>2</v>
      </c>
      <c r="AI199" s="49">
        <f t="shared" si="15"/>
        <v>3.4191500000000001</v>
      </c>
      <c r="AJ199" s="54">
        <v>3.3</v>
      </c>
      <c r="AK199" s="15">
        <v>4.4045690000000004</v>
      </c>
      <c r="AL199" s="15">
        <v>3</v>
      </c>
      <c r="AM199" s="55">
        <v>3.8382999999999998</v>
      </c>
      <c r="AN199" s="1">
        <v>398</v>
      </c>
      <c r="AO199" s="3">
        <v>155</v>
      </c>
      <c r="AP199" s="1">
        <v>0</v>
      </c>
      <c r="AQ199" s="3">
        <v>67</v>
      </c>
      <c r="AR199" s="3">
        <v>6</v>
      </c>
      <c r="AS199" s="3">
        <v>39</v>
      </c>
      <c r="AT199" s="3">
        <v>622</v>
      </c>
      <c r="AU199" s="3">
        <v>66</v>
      </c>
      <c r="AV199" s="3">
        <v>116</v>
      </c>
      <c r="AW199" s="3">
        <v>14</v>
      </c>
      <c r="AX199" s="3">
        <v>17</v>
      </c>
      <c r="AY199" s="3">
        <v>2</v>
      </c>
    </row>
    <row r="200" spans="1:51">
      <c r="A200" s="1" t="s">
        <v>418</v>
      </c>
      <c r="B200" s="1">
        <v>2016</v>
      </c>
      <c r="C200" s="20">
        <v>516900</v>
      </c>
      <c r="D200" s="17">
        <v>937500</v>
      </c>
      <c r="E200" s="1">
        <v>3.0009999999999999</v>
      </c>
      <c r="F200" s="1">
        <v>198</v>
      </c>
      <c r="G200" s="1">
        <v>51</v>
      </c>
      <c r="H200" s="38">
        <v>0.21157685000000001</v>
      </c>
      <c r="I200" s="1">
        <v>58</v>
      </c>
      <c r="J200" s="1">
        <v>12</v>
      </c>
      <c r="K200" s="1">
        <v>61</v>
      </c>
      <c r="L200" s="1">
        <v>555</v>
      </c>
      <c r="M200" s="1">
        <v>46</v>
      </c>
      <c r="N200" s="1">
        <v>152</v>
      </c>
      <c r="O200" s="1">
        <v>20</v>
      </c>
      <c r="P200" s="1">
        <v>5</v>
      </c>
      <c r="Q200" s="1">
        <v>-11</v>
      </c>
      <c r="R200" s="29">
        <f t="shared" si="16"/>
        <v>-0.5</v>
      </c>
      <c r="W200" s="3">
        <v>56</v>
      </c>
      <c r="X200" s="36">
        <v>51</v>
      </c>
      <c r="Y200" s="4">
        <v>0.28378379999999997</v>
      </c>
      <c r="Z200" s="3">
        <v>21</v>
      </c>
      <c r="AA200" s="3">
        <v>6</v>
      </c>
      <c r="AB200" s="3">
        <v>28</v>
      </c>
      <c r="AC200" s="3">
        <v>166</v>
      </c>
      <c r="AD200" s="3">
        <v>16</v>
      </c>
      <c r="AE200" s="3">
        <v>44</v>
      </c>
      <c r="AF200" s="3">
        <v>5</v>
      </c>
      <c r="AG200" s="3">
        <v>4</v>
      </c>
      <c r="AH200" s="3">
        <v>0</v>
      </c>
      <c r="AI200" s="49">
        <f t="shared" si="15"/>
        <v>1.1335364999999999</v>
      </c>
      <c r="AJ200" s="54">
        <v>-0.13000004000000001</v>
      </c>
      <c r="AK200" s="15">
        <v>-0.85986799999999997</v>
      </c>
      <c r="AL200" s="15">
        <v>1.29</v>
      </c>
      <c r="AM200" s="55">
        <v>0.97707299999999997</v>
      </c>
      <c r="AN200" s="1">
        <v>450</v>
      </c>
      <c r="AO200" s="3">
        <v>56</v>
      </c>
      <c r="AP200" s="1">
        <v>51</v>
      </c>
      <c r="AQ200" s="3">
        <v>21</v>
      </c>
      <c r="AR200" s="3">
        <v>6</v>
      </c>
      <c r="AS200" s="3">
        <v>28</v>
      </c>
      <c r="AT200" s="3">
        <v>166</v>
      </c>
      <c r="AU200" s="3">
        <v>16</v>
      </c>
      <c r="AV200" s="3">
        <v>44</v>
      </c>
      <c r="AW200" s="3">
        <v>5</v>
      </c>
      <c r="AX200" s="3">
        <v>4</v>
      </c>
      <c r="AY200" s="3">
        <v>0</v>
      </c>
    </row>
    <row r="201" spans="1:51">
      <c r="A201" s="1" t="s">
        <v>474</v>
      </c>
      <c r="B201" s="1">
        <v>2016</v>
      </c>
      <c r="C201" s="20">
        <v>530500</v>
      </c>
      <c r="D201" s="17">
        <v>2300000</v>
      </c>
      <c r="E201" s="1">
        <v>3.0270000000000001</v>
      </c>
      <c r="F201" s="1">
        <v>377</v>
      </c>
      <c r="G201" s="1">
        <v>115</v>
      </c>
      <c r="H201" s="38">
        <v>0.25436597999999999</v>
      </c>
      <c r="I201" s="1">
        <v>150</v>
      </c>
      <c r="J201" s="1">
        <v>15</v>
      </c>
      <c r="K201" s="1">
        <v>123</v>
      </c>
      <c r="L201" s="1">
        <v>1411</v>
      </c>
      <c r="M201" s="1">
        <v>68</v>
      </c>
      <c r="N201" s="1">
        <v>308</v>
      </c>
      <c r="O201" s="1">
        <v>71</v>
      </c>
      <c r="P201" s="1">
        <v>47</v>
      </c>
      <c r="Q201" s="1">
        <v>3</v>
      </c>
      <c r="R201" s="29">
        <f t="shared" si="16"/>
        <v>2.1</v>
      </c>
      <c r="W201" s="3">
        <v>119</v>
      </c>
      <c r="X201" s="36">
        <v>47</v>
      </c>
      <c r="Y201" s="4">
        <v>0.27688785999999999</v>
      </c>
      <c r="Z201" s="3">
        <v>52</v>
      </c>
      <c r="AA201" s="3">
        <v>5</v>
      </c>
      <c r="AB201" s="3">
        <v>49</v>
      </c>
      <c r="AC201" s="3">
        <v>466</v>
      </c>
      <c r="AD201" s="3">
        <v>20</v>
      </c>
      <c r="AE201" s="3">
        <v>87</v>
      </c>
      <c r="AF201" s="3">
        <v>24</v>
      </c>
      <c r="AG201" s="3">
        <v>21</v>
      </c>
      <c r="AH201" s="3">
        <v>-6</v>
      </c>
      <c r="AI201" s="49">
        <f t="shared" si="15"/>
        <v>1.0044550000000001</v>
      </c>
      <c r="AJ201" s="54">
        <v>2.52</v>
      </c>
      <c r="AK201" s="15">
        <v>1.5898931000000001</v>
      </c>
      <c r="AL201" s="15">
        <v>0.99</v>
      </c>
      <c r="AM201" s="55">
        <v>1.01891</v>
      </c>
      <c r="AN201" s="1">
        <v>236</v>
      </c>
      <c r="AO201" s="3">
        <v>119</v>
      </c>
      <c r="AP201" s="1">
        <v>47</v>
      </c>
      <c r="AQ201" s="3">
        <v>52</v>
      </c>
      <c r="AR201" s="3">
        <v>5</v>
      </c>
      <c r="AS201" s="3">
        <v>49</v>
      </c>
      <c r="AT201" s="3">
        <v>466</v>
      </c>
      <c r="AU201" s="3">
        <v>20</v>
      </c>
      <c r="AV201" s="3">
        <v>87</v>
      </c>
      <c r="AW201" s="3">
        <v>24</v>
      </c>
      <c r="AX201" s="3">
        <v>21</v>
      </c>
      <c r="AY201" s="3">
        <v>-6</v>
      </c>
    </row>
    <row r="202" spans="1:51">
      <c r="A202" s="1" t="s">
        <v>597</v>
      </c>
      <c r="B202" s="1">
        <v>2016</v>
      </c>
      <c r="C202" s="20">
        <v>530000</v>
      </c>
      <c r="D202" s="17">
        <v>850000</v>
      </c>
      <c r="E202" s="1">
        <v>3.0449999999999999</v>
      </c>
      <c r="F202" s="1">
        <v>371</v>
      </c>
      <c r="G202" s="1">
        <v>88</v>
      </c>
      <c r="H202" s="38">
        <v>0.24047418000000001</v>
      </c>
      <c r="I202" s="1">
        <v>124</v>
      </c>
      <c r="J202" s="1">
        <v>31</v>
      </c>
      <c r="K202" s="1">
        <v>125</v>
      </c>
      <c r="L202" s="1">
        <v>1287</v>
      </c>
      <c r="M202" s="1">
        <v>92</v>
      </c>
      <c r="N202" s="1">
        <v>310</v>
      </c>
      <c r="O202" s="1">
        <v>70</v>
      </c>
      <c r="P202" s="1">
        <v>5</v>
      </c>
      <c r="Q202" s="1">
        <v>-23</v>
      </c>
      <c r="R202" s="29">
        <f t="shared" si="16"/>
        <v>-0.6</v>
      </c>
      <c r="W202" s="3">
        <v>71</v>
      </c>
      <c r="X202" s="36">
        <v>60</v>
      </c>
      <c r="Y202" s="4">
        <v>0.21319798000000001</v>
      </c>
      <c r="Z202" s="3">
        <v>22</v>
      </c>
      <c r="AA202" s="3">
        <v>4</v>
      </c>
      <c r="AB202" s="3">
        <v>18</v>
      </c>
      <c r="AC202" s="3">
        <v>218</v>
      </c>
      <c r="AD202" s="3">
        <v>18</v>
      </c>
      <c r="AE202" s="3">
        <v>54</v>
      </c>
      <c r="AF202" s="3">
        <v>15</v>
      </c>
      <c r="AG202" s="3">
        <v>3</v>
      </c>
      <c r="AH202" s="3">
        <v>-5</v>
      </c>
      <c r="AI202" s="49">
        <f t="shared" si="15"/>
        <v>-0.69354000000000005</v>
      </c>
      <c r="AJ202" s="54">
        <v>-0.96</v>
      </c>
      <c r="AK202" s="15">
        <v>-0.20138499000000001</v>
      </c>
      <c r="AL202" s="15">
        <v>-0.78</v>
      </c>
      <c r="AM202" s="55">
        <v>-0.60707999999999995</v>
      </c>
      <c r="AN202" s="1">
        <v>471</v>
      </c>
      <c r="AO202" s="3">
        <v>71</v>
      </c>
      <c r="AP202" s="1">
        <v>60</v>
      </c>
      <c r="AQ202" s="3">
        <v>22</v>
      </c>
      <c r="AR202" s="3">
        <v>4</v>
      </c>
      <c r="AS202" s="3">
        <v>18</v>
      </c>
      <c r="AT202" s="3">
        <v>218</v>
      </c>
      <c r="AU202" s="3">
        <v>18</v>
      </c>
      <c r="AV202" s="3">
        <v>54</v>
      </c>
      <c r="AW202" s="3">
        <v>15</v>
      </c>
      <c r="AX202" s="3">
        <v>3</v>
      </c>
      <c r="AY202" s="3">
        <v>-5</v>
      </c>
    </row>
    <row r="203" spans="1:51">
      <c r="A203" s="1" t="s">
        <v>516</v>
      </c>
      <c r="B203" s="1">
        <v>2016</v>
      </c>
      <c r="C203" s="20">
        <v>522900</v>
      </c>
      <c r="D203" s="17">
        <v>3025000</v>
      </c>
      <c r="E203" s="1">
        <v>3.101</v>
      </c>
      <c r="F203" s="1">
        <v>413</v>
      </c>
      <c r="G203" s="1">
        <v>99</v>
      </c>
      <c r="H203" s="38">
        <v>0.27859237999999997</v>
      </c>
      <c r="I203" s="1">
        <v>193</v>
      </c>
      <c r="J203" s="1">
        <v>63</v>
      </c>
      <c r="K203" s="1">
        <v>194</v>
      </c>
      <c r="L203" s="1">
        <v>1473</v>
      </c>
      <c r="M203" s="1">
        <v>96</v>
      </c>
      <c r="N203" s="1">
        <v>332</v>
      </c>
      <c r="O203" s="1">
        <v>94</v>
      </c>
      <c r="P203" s="1">
        <v>10</v>
      </c>
      <c r="Q203" s="1">
        <v>-9</v>
      </c>
      <c r="R203" s="29">
        <f t="shared" si="16"/>
        <v>5.6</v>
      </c>
      <c r="W203" s="3">
        <v>148</v>
      </c>
      <c r="X203" s="36">
        <v>0</v>
      </c>
      <c r="Y203" s="4">
        <v>0.24509803999999999</v>
      </c>
      <c r="Z203" s="3">
        <v>57</v>
      </c>
      <c r="AA203" s="3">
        <v>24</v>
      </c>
      <c r="AB203" s="3">
        <v>70</v>
      </c>
      <c r="AC203" s="3">
        <v>548</v>
      </c>
      <c r="AD203" s="3">
        <v>33</v>
      </c>
      <c r="AE203" s="3">
        <v>134</v>
      </c>
      <c r="AF203" s="3">
        <v>36</v>
      </c>
      <c r="AG203" s="3">
        <v>0</v>
      </c>
      <c r="AH203" s="3">
        <v>3</v>
      </c>
      <c r="AI203" s="49">
        <f t="shared" si="15"/>
        <v>1.368455</v>
      </c>
      <c r="AJ203" s="54">
        <v>6.01</v>
      </c>
      <c r="AK203" s="15">
        <v>5.1849449999999999</v>
      </c>
      <c r="AL203" s="15">
        <v>1.62</v>
      </c>
      <c r="AM203" s="55">
        <v>1.1169100000000001</v>
      </c>
      <c r="AN203" s="1">
        <v>527</v>
      </c>
      <c r="AO203" s="3">
        <v>148</v>
      </c>
      <c r="AP203" s="1">
        <v>0</v>
      </c>
      <c r="AQ203" s="3">
        <v>57</v>
      </c>
      <c r="AR203" s="3">
        <v>24</v>
      </c>
      <c r="AS203" s="3">
        <v>70</v>
      </c>
      <c r="AT203" s="3">
        <v>548</v>
      </c>
      <c r="AU203" s="3">
        <v>33</v>
      </c>
      <c r="AV203" s="3">
        <v>134</v>
      </c>
      <c r="AW203" s="3">
        <v>36</v>
      </c>
      <c r="AX203" s="3">
        <v>0</v>
      </c>
      <c r="AY203" s="3">
        <v>3</v>
      </c>
    </row>
    <row r="204" spans="1:51">
      <c r="A204" s="1" t="s">
        <v>513</v>
      </c>
      <c r="B204" s="1">
        <v>2016</v>
      </c>
      <c r="C204" s="20">
        <v>522500</v>
      </c>
      <c r="D204" s="17">
        <v>1700000</v>
      </c>
      <c r="E204" s="1">
        <v>2.1509999999999998</v>
      </c>
      <c r="F204" s="1">
        <v>324</v>
      </c>
      <c r="G204" s="1">
        <v>70</v>
      </c>
      <c r="H204" s="38">
        <v>0.25051335000000002</v>
      </c>
      <c r="I204" s="1">
        <v>140</v>
      </c>
      <c r="J204" s="1">
        <v>31</v>
      </c>
      <c r="K204" s="1">
        <v>106</v>
      </c>
      <c r="L204" s="1">
        <v>1117</v>
      </c>
      <c r="M204" s="1">
        <v>79</v>
      </c>
      <c r="N204" s="1">
        <v>243</v>
      </c>
      <c r="O204" s="1">
        <v>50</v>
      </c>
      <c r="P204" s="1">
        <v>3</v>
      </c>
      <c r="Q204" s="1">
        <v>-20</v>
      </c>
      <c r="R204" s="29">
        <f t="shared" si="16"/>
        <v>3.7</v>
      </c>
      <c r="W204" s="3">
        <v>128</v>
      </c>
      <c r="X204" s="36">
        <v>15</v>
      </c>
      <c r="Y204" s="4">
        <v>0.27920228000000002</v>
      </c>
      <c r="Z204" s="3">
        <v>39</v>
      </c>
      <c r="AA204" s="3">
        <v>7</v>
      </c>
      <c r="AB204" s="3">
        <v>42</v>
      </c>
      <c r="AC204" s="3">
        <v>412</v>
      </c>
      <c r="AD204" s="3">
        <v>32</v>
      </c>
      <c r="AE204" s="3">
        <v>84</v>
      </c>
      <c r="AF204" s="3">
        <v>20</v>
      </c>
      <c r="AG204" s="3">
        <v>1</v>
      </c>
      <c r="AH204" s="3">
        <v>0</v>
      </c>
      <c r="AI204" s="49">
        <f t="shared" si="15"/>
        <v>2.4337</v>
      </c>
      <c r="AJ204" s="54">
        <v>3.29</v>
      </c>
      <c r="AK204" s="15">
        <v>4.1005897999999998</v>
      </c>
      <c r="AL204" s="15">
        <v>2.46</v>
      </c>
      <c r="AM204" s="55">
        <v>2.4074</v>
      </c>
      <c r="AN204" s="1">
        <v>402</v>
      </c>
      <c r="AO204" s="3">
        <v>128</v>
      </c>
      <c r="AP204" s="1">
        <v>15</v>
      </c>
      <c r="AQ204" s="3">
        <v>39</v>
      </c>
      <c r="AR204" s="3">
        <v>7</v>
      </c>
      <c r="AS204" s="3">
        <v>42</v>
      </c>
      <c r="AT204" s="3">
        <v>412</v>
      </c>
      <c r="AU204" s="3">
        <v>32</v>
      </c>
      <c r="AV204" s="3">
        <v>84</v>
      </c>
      <c r="AW204" s="3">
        <v>20</v>
      </c>
      <c r="AX204" s="3">
        <v>1</v>
      </c>
      <c r="AY204" s="3">
        <v>0</v>
      </c>
    </row>
    <row r="205" spans="1:51">
      <c r="A205" s="1" t="s">
        <v>390</v>
      </c>
      <c r="B205" s="1">
        <v>2016</v>
      </c>
      <c r="C205" s="20">
        <v>521800</v>
      </c>
      <c r="D205" s="17">
        <v>1162500</v>
      </c>
      <c r="E205" s="1">
        <v>3.0390000000000001</v>
      </c>
      <c r="F205" s="1">
        <v>377</v>
      </c>
      <c r="G205" s="1">
        <v>15</v>
      </c>
      <c r="H205" s="38">
        <v>0.25541617999999999</v>
      </c>
      <c r="I205" s="1">
        <v>136</v>
      </c>
      <c r="J205" s="1">
        <v>11</v>
      </c>
      <c r="K205" s="1">
        <v>77</v>
      </c>
      <c r="L205" s="1">
        <v>980</v>
      </c>
      <c r="M205" s="1">
        <v>66</v>
      </c>
      <c r="N205" s="1">
        <v>204</v>
      </c>
      <c r="O205" s="1">
        <v>35</v>
      </c>
      <c r="P205" s="1">
        <v>34</v>
      </c>
      <c r="Q205" s="1">
        <v>-3</v>
      </c>
      <c r="R205" s="29">
        <f t="shared" si="16"/>
        <v>1.2</v>
      </c>
      <c r="W205" s="3">
        <v>110</v>
      </c>
      <c r="X205" s="36">
        <v>15</v>
      </c>
      <c r="Y205" s="4">
        <v>0.24814813999999999</v>
      </c>
      <c r="Z205" s="3">
        <v>47</v>
      </c>
      <c r="AA205" s="3">
        <v>6</v>
      </c>
      <c r="AB205" s="3">
        <v>23</v>
      </c>
      <c r="AC205" s="3">
        <v>310</v>
      </c>
      <c r="AD205" s="3">
        <v>27</v>
      </c>
      <c r="AE205" s="3">
        <v>70</v>
      </c>
      <c r="AF205" s="3">
        <v>9</v>
      </c>
      <c r="AG205" s="3">
        <v>7</v>
      </c>
      <c r="AH205" s="3">
        <v>9</v>
      </c>
      <c r="AI205" s="49">
        <f t="shared" si="15"/>
        <v>0.74692150000000002</v>
      </c>
      <c r="AJ205" s="54">
        <v>0.71000004000000005</v>
      </c>
      <c r="AK205" s="15">
        <v>1.6915884000000001</v>
      </c>
      <c r="AL205" s="15">
        <v>0.92</v>
      </c>
      <c r="AM205" s="55">
        <v>0.57384299999999999</v>
      </c>
      <c r="AN205" s="1">
        <v>302</v>
      </c>
      <c r="AO205" s="3">
        <v>110</v>
      </c>
      <c r="AP205" s="1">
        <v>15</v>
      </c>
      <c r="AQ205" s="3">
        <v>47</v>
      </c>
      <c r="AR205" s="3">
        <v>6</v>
      </c>
      <c r="AS205" s="3">
        <v>23</v>
      </c>
      <c r="AT205" s="3">
        <v>310</v>
      </c>
      <c r="AU205" s="3">
        <v>27</v>
      </c>
      <c r="AV205" s="3">
        <v>70</v>
      </c>
      <c r="AW205" s="3">
        <v>9</v>
      </c>
      <c r="AX205" s="3">
        <v>7</v>
      </c>
      <c r="AY205" s="3">
        <v>9</v>
      </c>
    </row>
    <row r="206" spans="1:51">
      <c r="A206" s="1" t="s">
        <v>643</v>
      </c>
      <c r="B206" s="1">
        <v>2016</v>
      </c>
      <c r="C206" s="20">
        <v>522400</v>
      </c>
      <c r="D206" s="17">
        <v>4075000</v>
      </c>
      <c r="E206" s="1">
        <v>2.1659999999999999</v>
      </c>
      <c r="F206" s="1">
        <v>342</v>
      </c>
      <c r="G206" s="1">
        <v>142</v>
      </c>
      <c r="H206" s="38">
        <v>0.25847777999999999</v>
      </c>
      <c r="I206" s="1">
        <v>220</v>
      </c>
      <c r="J206" s="1">
        <v>65</v>
      </c>
      <c r="K206" s="1">
        <v>174</v>
      </c>
      <c r="L206" s="1">
        <v>1540</v>
      </c>
      <c r="M206" s="1">
        <v>177</v>
      </c>
      <c r="N206" s="1">
        <v>401</v>
      </c>
      <c r="O206" s="1">
        <v>56</v>
      </c>
      <c r="P206" s="1">
        <v>30</v>
      </c>
      <c r="Q206" s="1">
        <v>12</v>
      </c>
      <c r="R206" s="29">
        <f t="shared" si="16"/>
        <v>11</v>
      </c>
      <c r="S206" s="2" t="s">
        <v>644</v>
      </c>
      <c r="U206" s="1" t="s">
        <v>154</v>
      </c>
      <c r="W206" s="3">
        <v>162</v>
      </c>
      <c r="X206" s="36">
        <v>0</v>
      </c>
      <c r="Y206" s="4">
        <v>0.26086956</v>
      </c>
      <c r="Z206" s="3">
        <v>116</v>
      </c>
      <c r="AA206" s="3">
        <v>29</v>
      </c>
      <c r="AB206" s="3">
        <v>82</v>
      </c>
      <c r="AC206" s="3">
        <v>744</v>
      </c>
      <c r="AD206" s="3">
        <v>88</v>
      </c>
      <c r="AE206" s="3">
        <v>178</v>
      </c>
      <c r="AF206" s="3">
        <v>29</v>
      </c>
      <c r="AG206" s="3">
        <v>9</v>
      </c>
      <c r="AH206" s="3">
        <v>6</v>
      </c>
      <c r="AI206" s="49">
        <f t="shared" si="15"/>
        <v>5.0318550000000002</v>
      </c>
      <c r="AJ206" s="54">
        <v>11.280001</v>
      </c>
      <c r="AK206" s="15">
        <v>10.72138</v>
      </c>
      <c r="AL206" s="15">
        <v>5.07</v>
      </c>
      <c r="AM206" s="55">
        <v>4.9937100000000001</v>
      </c>
      <c r="AN206" s="1">
        <v>408</v>
      </c>
      <c r="AO206" s="3">
        <v>162</v>
      </c>
      <c r="AP206" s="1">
        <v>0</v>
      </c>
      <c r="AQ206" s="3">
        <v>116</v>
      </c>
      <c r="AR206" s="3">
        <v>29</v>
      </c>
      <c r="AS206" s="3">
        <v>82</v>
      </c>
      <c r="AT206" s="3">
        <v>744</v>
      </c>
      <c r="AU206" s="3">
        <v>88</v>
      </c>
      <c r="AV206" s="3">
        <v>178</v>
      </c>
      <c r="AW206" s="3">
        <v>29</v>
      </c>
      <c r="AX206" s="3">
        <v>9</v>
      </c>
      <c r="AY206" s="3">
        <v>6</v>
      </c>
    </row>
    <row r="207" spans="1:51">
      <c r="A207" s="1" t="s">
        <v>668</v>
      </c>
      <c r="B207" s="1">
        <v>2016</v>
      </c>
      <c r="C207" s="20">
        <v>546500</v>
      </c>
      <c r="D207" s="17">
        <v>3600000</v>
      </c>
      <c r="E207" s="1">
        <v>2.15</v>
      </c>
      <c r="F207" s="1">
        <v>394</v>
      </c>
      <c r="G207" s="1">
        <v>0</v>
      </c>
      <c r="H207" s="38">
        <v>0.23688393999999999</v>
      </c>
      <c r="I207" s="1">
        <v>200</v>
      </c>
      <c r="J207" s="1">
        <v>40</v>
      </c>
      <c r="K207" s="1">
        <v>170</v>
      </c>
      <c r="L207" s="1">
        <v>1421</v>
      </c>
      <c r="M207" s="1">
        <v>131</v>
      </c>
      <c r="N207" s="1">
        <v>364</v>
      </c>
      <c r="O207" s="1">
        <v>71</v>
      </c>
      <c r="P207" s="1">
        <v>22</v>
      </c>
      <c r="Q207" s="1">
        <v>34</v>
      </c>
      <c r="R207" s="29">
        <f t="shared" si="16"/>
        <v>7.8</v>
      </c>
      <c r="S207" s="2" t="s">
        <v>669</v>
      </c>
      <c r="T207" s="1" t="s">
        <v>670</v>
      </c>
      <c r="U207" s="1" t="s">
        <v>671</v>
      </c>
      <c r="W207" s="3">
        <v>156</v>
      </c>
      <c r="X207" s="36">
        <v>0</v>
      </c>
      <c r="Y207" s="4">
        <v>0.26702508000000003</v>
      </c>
      <c r="Z207" s="3">
        <v>94</v>
      </c>
      <c r="AA207" s="3">
        <v>26</v>
      </c>
      <c r="AB207" s="3">
        <v>87</v>
      </c>
      <c r="AC207" s="3">
        <v>636</v>
      </c>
      <c r="AD207" s="3">
        <v>63</v>
      </c>
      <c r="AE207" s="3">
        <v>143</v>
      </c>
      <c r="AF207" s="3">
        <v>30</v>
      </c>
      <c r="AG207" s="3">
        <v>9</v>
      </c>
      <c r="AH207" s="3">
        <v>14</v>
      </c>
      <c r="AI207" s="49">
        <f t="shared" si="15"/>
        <v>5.5348749999999995</v>
      </c>
      <c r="AJ207" s="54">
        <v>8.41</v>
      </c>
      <c r="AK207" s="15">
        <v>7.1471460000000002</v>
      </c>
      <c r="AL207" s="15">
        <v>5.8</v>
      </c>
      <c r="AM207" s="55">
        <v>5.2697500000000002</v>
      </c>
      <c r="AN207" s="1">
        <v>139</v>
      </c>
      <c r="AO207" s="3">
        <v>156</v>
      </c>
      <c r="AP207" s="1">
        <v>0</v>
      </c>
      <c r="AQ207" s="3">
        <v>94</v>
      </c>
      <c r="AR207" s="3">
        <v>26</v>
      </c>
      <c r="AS207" s="3">
        <v>87</v>
      </c>
      <c r="AT207" s="3">
        <v>636</v>
      </c>
      <c r="AU207" s="3">
        <v>63</v>
      </c>
      <c r="AV207" s="3">
        <v>143</v>
      </c>
      <c r="AW207" s="3">
        <v>30</v>
      </c>
      <c r="AX207" s="3">
        <v>9</v>
      </c>
      <c r="AY207" s="3">
        <v>14</v>
      </c>
    </row>
    <row r="208" spans="1:51">
      <c r="A208" s="1" t="s">
        <v>548</v>
      </c>
      <c r="B208" s="1">
        <v>2016</v>
      </c>
      <c r="C208" s="20">
        <v>519500</v>
      </c>
      <c r="D208" s="17">
        <v>1100000</v>
      </c>
      <c r="E208" s="1">
        <v>2.145</v>
      </c>
      <c r="F208" s="1">
        <v>356</v>
      </c>
      <c r="G208" s="1">
        <v>16</v>
      </c>
      <c r="H208" s="38">
        <v>0.2248954</v>
      </c>
      <c r="I208" s="1">
        <v>113</v>
      </c>
      <c r="J208" s="1">
        <v>18</v>
      </c>
      <c r="K208" s="1">
        <v>81</v>
      </c>
      <c r="L208" s="1">
        <v>1038</v>
      </c>
      <c r="M208" s="1">
        <v>48</v>
      </c>
      <c r="N208" s="1">
        <v>282</v>
      </c>
      <c r="O208" s="1">
        <v>43</v>
      </c>
      <c r="P208" s="1">
        <v>48</v>
      </c>
      <c r="Q208" s="1">
        <v>53</v>
      </c>
      <c r="R208" s="29">
        <f t="shared" si="16"/>
        <v>4.2</v>
      </c>
      <c r="S208" s="2" t="s">
        <v>137</v>
      </c>
      <c r="T208" s="1" t="s">
        <v>157</v>
      </c>
      <c r="W208" s="3">
        <v>118</v>
      </c>
      <c r="X208" s="36">
        <v>0</v>
      </c>
      <c r="Y208" s="4">
        <v>0.20905924000000001</v>
      </c>
      <c r="Z208" s="3">
        <v>40</v>
      </c>
      <c r="AA208" s="3">
        <v>5</v>
      </c>
      <c r="AB208" s="3">
        <v>21</v>
      </c>
      <c r="AC208" s="3">
        <v>311</v>
      </c>
      <c r="AD208" s="3">
        <v>16</v>
      </c>
      <c r="AE208" s="3">
        <v>83</v>
      </c>
      <c r="AF208" s="3">
        <v>18</v>
      </c>
      <c r="AG208" s="3">
        <v>10</v>
      </c>
      <c r="AH208" s="3">
        <v>18</v>
      </c>
      <c r="AI208" s="49">
        <f t="shared" si="15"/>
        <v>1.113618</v>
      </c>
      <c r="AJ208" s="54">
        <v>5.67</v>
      </c>
      <c r="AK208" s="15">
        <v>2.6452879999999999</v>
      </c>
      <c r="AL208" s="15">
        <v>1.73</v>
      </c>
      <c r="AM208" s="55">
        <v>0.49723600000000001</v>
      </c>
      <c r="AN208" s="1">
        <v>475</v>
      </c>
      <c r="AO208" s="3">
        <v>118</v>
      </c>
      <c r="AP208" s="1">
        <v>0</v>
      </c>
      <c r="AQ208" s="3">
        <v>40</v>
      </c>
      <c r="AR208" s="3">
        <v>5</v>
      </c>
      <c r="AS208" s="3">
        <v>21</v>
      </c>
      <c r="AT208" s="3">
        <v>311</v>
      </c>
      <c r="AU208" s="3">
        <v>16</v>
      </c>
      <c r="AV208" s="3">
        <v>83</v>
      </c>
      <c r="AW208" s="3">
        <v>18</v>
      </c>
      <c r="AX208" s="3">
        <v>10</v>
      </c>
      <c r="AY208" s="3">
        <v>18</v>
      </c>
    </row>
    <row r="209" spans="1:51">
      <c r="A209" s="1" t="s">
        <v>296</v>
      </c>
      <c r="B209" s="1">
        <v>2016</v>
      </c>
      <c r="C209" s="20">
        <v>532500</v>
      </c>
      <c r="D209" s="17">
        <v>1100000</v>
      </c>
      <c r="E209" s="1">
        <v>3.0310000000000001</v>
      </c>
      <c r="F209" s="1">
        <v>353</v>
      </c>
      <c r="G209" s="1">
        <v>35</v>
      </c>
      <c r="H209" s="38">
        <v>0.25647249999999999</v>
      </c>
      <c r="I209" s="1">
        <v>148</v>
      </c>
      <c r="J209" s="1">
        <v>14</v>
      </c>
      <c r="K209" s="1">
        <v>125</v>
      </c>
      <c r="L209" s="1">
        <v>1334</v>
      </c>
      <c r="M209" s="1">
        <v>65</v>
      </c>
      <c r="N209" s="1">
        <v>174</v>
      </c>
      <c r="O209" s="1">
        <v>65</v>
      </c>
      <c r="P209" s="1">
        <v>14</v>
      </c>
      <c r="Q209" s="1">
        <v>-20</v>
      </c>
      <c r="R209" s="29">
        <f t="shared" si="16"/>
        <v>1.1000000000000001</v>
      </c>
      <c r="W209" s="3">
        <v>99</v>
      </c>
      <c r="X209" s="36">
        <v>0</v>
      </c>
      <c r="Y209" s="4">
        <v>0.2601156</v>
      </c>
      <c r="Z209" s="3">
        <v>44</v>
      </c>
      <c r="AA209" s="3">
        <v>6</v>
      </c>
      <c r="AB209" s="3">
        <v>31</v>
      </c>
      <c r="AC209" s="3">
        <v>367</v>
      </c>
      <c r="AD209" s="3">
        <v>13</v>
      </c>
      <c r="AE209" s="3">
        <v>39</v>
      </c>
      <c r="AF209" s="3">
        <v>20</v>
      </c>
      <c r="AG209" s="3">
        <v>4</v>
      </c>
      <c r="AH209" s="3">
        <v>-4</v>
      </c>
      <c r="AI209" s="49">
        <f t="shared" si="15"/>
        <v>0.17739549999999998</v>
      </c>
      <c r="AJ209" s="54">
        <v>1.1000000000000001</v>
      </c>
      <c r="AK209" s="15">
        <v>1.0056491000000001</v>
      </c>
      <c r="AL209" s="15">
        <v>0.21</v>
      </c>
      <c r="AM209" s="55">
        <v>0.144791</v>
      </c>
      <c r="AN209" s="1">
        <v>462</v>
      </c>
      <c r="AO209" s="3">
        <v>99</v>
      </c>
      <c r="AP209" s="1">
        <v>0</v>
      </c>
      <c r="AQ209" s="3">
        <v>44</v>
      </c>
      <c r="AR209" s="3">
        <v>6</v>
      </c>
      <c r="AS209" s="3">
        <v>31</v>
      </c>
      <c r="AT209" s="3">
        <v>367</v>
      </c>
      <c r="AU209" s="3">
        <v>13</v>
      </c>
      <c r="AV209" s="3">
        <v>39</v>
      </c>
      <c r="AW209" s="3">
        <v>20</v>
      </c>
      <c r="AX209" s="3">
        <v>4</v>
      </c>
      <c r="AY209" s="3">
        <v>-4</v>
      </c>
    </row>
    <row r="210" spans="1:51">
      <c r="A210" s="1" t="s">
        <v>541</v>
      </c>
      <c r="B210" s="1">
        <v>2016</v>
      </c>
      <c r="C210" s="20">
        <v>522500</v>
      </c>
      <c r="D210" s="17">
        <v>3550000</v>
      </c>
      <c r="E210" s="1">
        <v>3.0270000000000001</v>
      </c>
      <c r="F210" s="1">
        <v>390</v>
      </c>
      <c r="G210" s="1">
        <v>78</v>
      </c>
      <c r="H210" s="38">
        <v>0.25053996000000001</v>
      </c>
      <c r="I210" s="1">
        <v>169</v>
      </c>
      <c r="J210" s="1">
        <v>57</v>
      </c>
      <c r="K210" s="1">
        <v>167</v>
      </c>
      <c r="L210" s="1">
        <v>1464</v>
      </c>
      <c r="M210" s="1">
        <v>44</v>
      </c>
      <c r="N210" s="1">
        <v>340</v>
      </c>
      <c r="O210" s="1">
        <v>73</v>
      </c>
      <c r="P210" s="1">
        <v>5</v>
      </c>
      <c r="Q210" s="1">
        <v>19</v>
      </c>
      <c r="R210" s="29">
        <f t="shared" si="16"/>
        <v>5.0999999999999996</v>
      </c>
      <c r="S210" s="2" t="s">
        <v>406</v>
      </c>
      <c r="U210" s="1" t="s">
        <v>542</v>
      </c>
      <c r="W210" s="3">
        <v>162</v>
      </c>
      <c r="X210" s="36">
        <v>0</v>
      </c>
      <c r="Y210" s="4">
        <v>0.26666667999999999</v>
      </c>
      <c r="Z210" s="3">
        <v>82</v>
      </c>
      <c r="AA210" s="3">
        <v>25</v>
      </c>
      <c r="AB210" s="3">
        <v>82</v>
      </c>
      <c r="AC210" s="3">
        <v>647</v>
      </c>
      <c r="AD210" s="3">
        <v>21</v>
      </c>
      <c r="AE210" s="3">
        <v>137</v>
      </c>
      <c r="AF210" s="3">
        <v>38</v>
      </c>
      <c r="AG210" s="3">
        <v>1</v>
      </c>
      <c r="AH210" s="3">
        <v>9</v>
      </c>
      <c r="AI210" s="49">
        <f t="shared" si="15"/>
        <v>2.8300350000000001</v>
      </c>
      <c r="AJ210" s="54">
        <v>6.36</v>
      </c>
      <c r="AK210" s="15">
        <v>3.9391919999999998</v>
      </c>
      <c r="AL210" s="15">
        <v>3.39</v>
      </c>
      <c r="AM210" s="55">
        <v>2.27007</v>
      </c>
      <c r="AN210" s="1">
        <v>429</v>
      </c>
      <c r="AO210" s="3">
        <v>162</v>
      </c>
      <c r="AP210" s="1">
        <v>0</v>
      </c>
      <c r="AQ210" s="3">
        <v>82</v>
      </c>
      <c r="AR210" s="3">
        <v>25</v>
      </c>
      <c r="AS210" s="3">
        <v>82</v>
      </c>
      <c r="AT210" s="3">
        <v>647</v>
      </c>
      <c r="AU210" s="3">
        <v>21</v>
      </c>
      <c r="AV210" s="3">
        <v>137</v>
      </c>
      <c r="AW210" s="3">
        <v>38</v>
      </c>
      <c r="AX210" s="3">
        <v>1</v>
      </c>
      <c r="AY210" s="3">
        <v>9</v>
      </c>
    </row>
    <row r="211" spans="1:51">
      <c r="A211" s="64" t="s">
        <v>880</v>
      </c>
      <c r="B211" s="1">
        <v>2016</v>
      </c>
      <c r="C211" s="20">
        <v>514400</v>
      </c>
      <c r="D211" s="59">
        <v>3583332</v>
      </c>
      <c r="E211" s="1">
        <v>2.1309999999999998</v>
      </c>
      <c r="F211" s="1">
        <v>364</v>
      </c>
      <c r="G211" s="1">
        <v>54</v>
      </c>
      <c r="H211" s="38">
        <v>0.25790350000000001</v>
      </c>
      <c r="I211" s="1">
        <v>152</v>
      </c>
      <c r="J211" s="1">
        <v>32</v>
      </c>
      <c r="K211" s="1">
        <v>112</v>
      </c>
      <c r="L211" s="1">
        <v>1313</v>
      </c>
      <c r="M211" s="1">
        <v>87</v>
      </c>
      <c r="N211" s="1">
        <v>240</v>
      </c>
      <c r="O211" s="1">
        <v>61</v>
      </c>
      <c r="P211" s="1">
        <v>44</v>
      </c>
      <c r="Q211" s="1">
        <v>77</v>
      </c>
      <c r="R211" s="29">
        <f t="shared" si="16"/>
        <v>13.6</v>
      </c>
      <c r="S211" s="2" t="s">
        <v>531</v>
      </c>
      <c r="T211" s="1" t="s">
        <v>532</v>
      </c>
      <c r="U211" s="1" t="s">
        <v>533</v>
      </c>
      <c r="W211" s="3">
        <v>105</v>
      </c>
      <c r="X211" s="36">
        <v>54</v>
      </c>
      <c r="Y211" s="4">
        <v>0.24590164</v>
      </c>
      <c r="Z211" s="3">
        <v>55</v>
      </c>
      <c r="AA211" s="3">
        <v>12</v>
      </c>
      <c r="AB211" s="3">
        <v>37</v>
      </c>
      <c r="AC211" s="3">
        <v>414</v>
      </c>
      <c r="AD211" s="3">
        <v>40</v>
      </c>
      <c r="AE211" s="3">
        <v>74</v>
      </c>
      <c r="AF211" s="3">
        <v>20</v>
      </c>
      <c r="AG211" s="3">
        <v>21</v>
      </c>
      <c r="AH211" s="3">
        <v>25</v>
      </c>
      <c r="AI211" s="49">
        <f t="shared" si="15"/>
        <v>4.7643750000000002</v>
      </c>
      <c r="AJ211" s="54">
        <v>16.07</v>
      </c>
      <c r="AK211" s="15">
        <v>11.11566</v>
      </c>
      <c r="AL211" s="15">
        <v>5.48</v>
      </c>
      <c r="AM211" s="55">
        <v>4.0487500000000001</v>
      </c>
      <c r="AN211" s="1">
        <v>474</v>
      </c>
      <c r="AO211" s="3">
        <v>105</v>
      </c>
      <c r="AP211" s="1">
        <v>54</v>
      </c>
      <c r="AQ211" s="3">
        <v>55</v>
      </c>
      <c r="AR211" s="3">
        <v>12</v>
      </c>
      <c r="AS211" s="3">
        <v>37</v>
      </c>
      <c r="AT211" s="3">
        <v>414</v>
      </c>
      <c r="AU211" s="3">
        <v>40</v>
      </c>
      <c r="AV211" s="3">
        <v>74</v>
      </c>
      <c r="AW211" s="3">
        <v>20</v>
      </c>
      <c r="AX211" s="3">
        <v>21</v>
      </c>
      <c r="AY211" s="3">
        <v>25</v>
      </c>
    </row>
    <row r="212" spans="1:51">
      <c r="A212" s="1" t="s">
        <v>396</v>
      </c>
      <c r="B212" s="1">
        <v>2016</v>
      </c>
      <c r="C212" s="20">
        <v>524500</v>
      </c>
      <c r="D212" s="17">
        <v>5000000</v>
      </c>
      <c r="E212" s="1">
        <v>3.1040000000000001</v>
      </c>
      <c r="F212" s="1">
        <v>471</v>
      </c>
      <c r="G212" s="1">
        <v>37</v>
      </c>
      <c r="H212" s="38">
        <v>0.24873738000000001</v>
      </c>
      <c r="I212" s="1">
        <v>236</v>
      </c>
      <c r="J212" s="1">
        <v>102</v>
      </c>
      <c r="K212" s="1">
        <v>264</v>
      </c>
      <c r="L212" s="1">
        <v>1752</v>
      </c>
      <c r="M212" s="1">
        <v>129</v>
      </c>
      <c r="N212" s="1">
        <v>444</v>
      </c>
      <c r="O212" s="1">
        <v>87</v>
      </c>
      <c r="P212" s="1">
        <v>14</v>
      </c>
      <c r="Q212" s="1">
        <v>-12</v>
      </c>
      <c r="R212" s="29">
        <f t="shared" si="16"/>
        <v>6.2</v>
      </c>
      <c r="U212" s="1" t="s">
        <v>149</v>
      </c>
      <c r="W212" s="3">
        <v>150</v>
      </c>
      <c r="X212" s="36">
        <v>0</v>
      </c>
      <c r="Y212" s="4">
        <v>0.24684684000000001</v>
      </c>
      <c r="Z212" s="3">
        <v>85</v>
      </c>
      <c r="AA212" s="3">
        <v>42</v>
      </c>
      <c r="AB212" s="3">
        <v>102</v>
      </c>
      <c r="AC212" s="3">
        <v>610</v>
      </c>
      <c r="AD212" s="3">
        <v>42</v>
      </c>
      <c r="AE212" s="3">
        <v>166</v>
      </c>
      <c r="AF212" s="3">
        <v>24</v>
      </c>
      <c r="AG212" s="3">
        <v>1</v>
      </c>
      <c r="AH212" s="3">
        <v>-1</v>
      </c>
      <c r="AI212" s="49">
        <f t="shared" si="15"/>
        <v>2.4304800000000002</v>
      </c>
      <c r="AJ212" s="54">
        <v>6.04</v>
      </c>
      <c r="AK212" s="15">
        <v>6.40036</v>
      </c>
      <c r="AL212" s="15">
        <v>2.46</v>
      </c>
      <c r="AM212" s="55">
        <v>2.40096</v>
      </c>
      <c r="AN212" s="1">
        <v>342</v>
      </c>
      <c r="AO212" s="3">
        <v>150</v>
      </c>
      <c r="AP212" s="1">
        <v>0</v>
      </c>
      <c r="AQ212" s="3">
        <v>85</v>
      </c>
      <c r="AR212" s="3">
        <v>42</v>
      </c>
      <c r="AS212" s="3">
        <v>102</v>
      </c>
      <c r="AT212" s="3">
        <v>610</v>
      </c>
      <c r="AU212" s="3">
        <v>42</v>
      </c>
      <c r="AV212" s="3">
        <v>166</v>
      </c>
      <c r="AW212" s="3">
        <v>24</v>
      </c>
      <c r="AX212" s="3">
        <v>1</v>
      </c>
      <c r="AY212" s="3">
        <v>-1</v>
      </c>
    </row>
    <row r="213" spans="1:51">
      <c r="A213" s="1" t="s">
        <v>284</v>
      </c>
      <c r="B213" s="1">
        <v>2016</v>
      </c>
      <c r="C213" s="20">
        <v>514000</v>
      </c>
      <c r="D213" s="17">
        <v>900000</v>
      </c>
      <c r="E213" s="1">
        <v>3.1120000000000001</v>
      </c>
      <c r="F213" s="1">
        <v>398</v>
      </c>
      <c r="G213" s="1">
        <v>30</v>
      </c>
      <c r="H213" s="38">
        <v>0.22373949000000001</v>
      </c>
      <c r="I213" s="1">
        <v>125</v>
      </c>
      <c r="J213" s="1">
        <v>30</v>
      </c>
      <c r="K213" s="1">
        <v>116</v>
      </c>
      <c r="L213" s="1">
        <v>1085</v>
      </c>
      <c r="M213" s="1">
        <v>119</v>
      </c>
      <c r="N213" s="1">
        <v>351</v>
      </c>
      <c r="O213" s="1">
        <v>58</v>
      </c>
      <c r="P213" s="1">
        <v>20</v>
      </c>
      <c r="Q213" s="1">
        <v>10</v>
      </c>
      <c r="R213" s="29">
        <f t="shared" si="16"/>
        <v>2.8</v>
      </c>
      <c r="S213" s="2" t="s">
        <v>56</v>
      </c>
      <c r="W213" s="3">
        <v>125</v>
      </c>
      <c r="X213" s="36">
        <v>0</v>
      </c>
      <c r="Y213" s="4">
        <v>0.20895522999999999</v>
      </c>
      <c r="Z213" s="3">
        <v>38</v>
      </c>
      <c r="AA213" s="3">
        <v>13</v>
      </c>
      <c r="AB213" s="3">
        <v>44</v>
      </c>
      <c r="AC213" s="3">
        <v>392</v>
      </c>
      <c r="AD213" s="3">
        <v>56</v>
      </c>
      <c r="AE213" s="3">
        <v>133</v>
      </c>
      <c r="AF213" s="3">
        <v>18</v>
      </c>
      <c r="AG213" s="3">
        <v>8</v>
      </c>
      <c r="AH213" s="3">
        <v>2</v>
      </c>
      <c r="AI213" s="49">
        <f t="shared" si="15"/>
        <v>0.69327649999999996</v>
      </c>
      <c r="AJ213" s="54">
        <v>3.0800002000000002</v>
      </c>
      <c r="AK213" s="15">
        <v>2.5909689999999999</v>
      </c>
      <c r="AL213" s="15">
        <v>0.7</v>
      </c>
      <c r="AM213" s="55">
        <v>0.68655299999999997</v>
      </c>
      <c r="AN213" s="1">
        <v>499</v>
      </c>
      <c r="AO213" s="3">
        <v>125</v>
      </c>
      <c r="AP213" s="1">
        <v>0</v>
      </c>
      <c r="AQ213" s="3">
        <v>38</v>
      </c>
      <c r="AR213" s="3">
        <v>13</v>
      </c>
      <c r="AS213" s="3">
        <v>44</v>
      </c>
      <c r="AT213" s="3">
        <v>392</v>
      </c>
      <c r="AU213" s="3">
        <v>56</v>
      </c>
      <c r="AV213" s="3">
        <v>133</v>
      </c>
      <c r="AW213" s="3">
        <v>18</v>
      </c>
      <c r="AX213" s="3">
        <v>8</v>
      </c>
      <c r="AY213" s="3">
        <v>2</v>
      </c>
    </row>
    <row r="214" spans="1:51">
      <c r="A214" s="1" t="s">
        <v>505</v>
      </c>
      <c r="B214" s="1">
        <v>2016</v>
      </c>
      <c r="C214" s="20">
        <v>570000</v>
      </c>
      <c r="D214" s="17">
        <v>3500000</v>
      </c>
      <c r="E214" s="1">
        <v>3.1240000000000001</v>
      </c>
      <c r="F214" s="1">
        <v>494</v>
      </c>
      <c r="G214" s="1">
        <v>69</v>
      </c>
      <c r="H214" s="38">
        <v>0.26508619999999999</v>
      </c>
      <c r="I214" s="1">
        <v>225</v>
      </c>
      <c r="J214" s="1">
        <v>59</v>
      </c>
      <c r="K214" s="1">
        <v>237</v>
      </c>
      <c r="L214" s="1">
        <v>2005</v>
      </c>
      <c r="M214" s="1">
        <v>127</v>
      </c>
      <c r="N214" s="1">
        <v>446</v>
      </c>
      <c r="O214" s="1">
        <v>93</v>
      </c>
      <c r="P214" s="1">
        <v>10</v>
      </c>
      <c r="Q214" s="1">
        <v>2</v>
      </c>
      <c r="R214" s="29">
        <f t="shared" si="16"/>
        <v>9.1</v>
      </c>
      <c r="S214" s="2" t="s">
        <v>104</v>
      </c>
      <c r="U214" s="1" t="s">
        <v>157</v>
      </c>
      <c r="W214" s="3">
        <v>148</v>
      </c>
      <c r="X214" s="36">
        <v>0</v>
      </c>
      <c r="Y214" s="4">
        <v>0.26570916</v>
      </c>
      <c r="Z214" s="3">
        <v>75</v>
      </c>
      <c r="AA214" s="3">
        <v>23</v>
      </c>
      <c r="AB214" s="3">
        <v>76</v>
      </c>
      <c r="AC214" s="3">
        <v>608</v>
      </c>
      <c r="AD214" s="3">
        <v>43</v>
      </c>
      <c r="AE214" s="3">
        <v>115</v>
      </c>
      <c r="AF214" s="3">
        <v>23</v>
      </c>
      <c r="AG214" s="3">
        <v>0</v>
      </c>
      <c r="AH214" s="3">
        <v>-10</v>
      </c>
      <c r="AI214" s="49">
        <f t="shared" si="15"/>
        <v>2.219185</v>
      </c>
      <c r="AJ214" s="54">
        <v>8.2200000000000006</v>
      </c>
      <c r="AK214" s="15">
        <v>9.9480599999999999</v>
      </c>
      <c r="AL214" s="15">
        <v>2.0499999999999998</v>
      </c>
      <c r="AM214" s="55">
        <v>2.3883700000000001</v>
      </c>
      <c r="AN214" s="1">
        <v>436</v>
      </c>
      <c r="AO214" s="3">
        <v>148</v>
      </c>
      <c r="AP214" s="1">
        <v>0</v>
      </c>
      <c r="AQ214" s="3">
        <v>75</v>
      </c>
      <c r="AR214" s="3">
        <v>23</v>
      </c>
      <c r="AS214" s="3">
        <v>76</v>
      </c>
      <c r="AT214" s="3">
        <v>608</v>
      </c>
      <c r="AU214" s="3">
        <v>43</v>
      </c>
      <c r="AV214" s="3">
        <v>115</v>
      </c>
      <c r="AW214" s="3">
        <v>23</v>
      </c>
      <c r="AX214" s="3">
        <v>0</v>
      </c>
      <c r="AY214" s="3">
        <v>-10</v>
      </c>
    </row>
    <row r="215" spans="1:51">
      <c r="A215" s="1" t="s">
        <v>582</v>
      </c>
      <c r="B215" s="1">
        <v>2016</v>
      </c>
      <c r="C215" s="20">
        <v>536500</v>
      </c>
      <c r="D215" s="17">
        <v>3025000</v>
      </c>
      <c r="E215" s="1">
        <v>3.0289999999999999</v>
      </c>
      <c r="F215" s="1">
        <v>423</v>
      </c>
      <c r="G215" s="1">
        <v>51</v>
      </c>
      <c r="H215" s="38">
        <v>0.26472536000000002</v>
      </c>
      <c r="I215" s="1">
        <v>147</v>
      </c>
      <c r="J215" s="1">
        <v>44</v>
      </c>
      <c r="K215" s="1">
        <v>197</v>
      </c>
      <c r="L215" s="1">
        <v>1639</v>
      </c>
      <c r="M215" s="1">
        <v>103</v>
      </c>
      <c r="N215" s="1">
        <v>404</v>
      </c>
      <c r="O215" s="1">
        <v>89</v>
      </c>
      <c r="P215" s="1">
        <v>3</v>
      </c>
      <c r="Q215" s="1">
        <v>-26</v>
      </c>
      <c r="R215" s="29">
        <f t="shared" si="16"/>
        <v>3.2</v>
      </c>
      <c r="U215" s="1" t="s">
        <v>154</v>
      </c>
      <c r="W215" s="3">
        <v>110</v>
      </c>
      <c r="X215" s="36">
        <v>51</v>
      </c>
      <c r="Y215" s="4">
        <v>0.28467155</v>
      </c>
      <c r="Z215" s="3">
        <v>54</v>
      </c>
      <c r="AA215" s="3">
        <v>18</v>
      </c>
      <c r="AB215" s="3">
        <v>58</v>
      </c>
      <c r="AC215" s="3">
        <v>447</v>
      </c>
      <c r="AD215" s="3">
        <v>28</v>
      </c>
      <c r="AE215" s="3">
        <v>111</v>
      </c>
      <c r="AF215" s="3">
        <v>25</v>
      </c>
      <c r="AG215" s="3">
        <v>1</v>
      </c>
      <c r="AH215" s="3">
        <v>-4</v>
      </c>
      <c r="AI215" s="49">
        <f t="shared" si="15"/>
        <v>2.3514900000000001</v>
      </c>
      <c r="AJ215" s="54">
        <v>3.31</v>
      </c>
      <c r="AK215" s="15">
        <v>3.1543199999999998</v>
      </c>
      <c r="AL215" s="15">
        <v>2.27</v>
      </c>
      <c r="AM215" s="55">
        <v>2.4329800000000001</v>
      </c>
      <c r="AN215" s="1">
        <v>321</v>
      </c>
      <c r="AO215" s="3">
        <v>110</v>
      </c>
      <c r="AP215" s="1">
        <v>51</v>
      </c>
      <c r="AQ215" s="3">
        <v>54</v>
      </c>
      <c r="AR215" s="3">
        <v>18</v>
      </c>
      <c r="AS215" s="3">
        <v>58</v>
      </c>
      <c r="AT215" s="3">
        <v>447</v>
      </c>
      <c r="AU215" s="3">
        <v>28</v>
      </c>
      <c r="AV215" s="3">
        <v>111</v>
      </c>
      <c r="AW215" s="3">
        <v>25</v>
      </c>
      <c r="AX215" s="3">
        <v>1</v>
      </c>
      <c r="AY215" s="3">
        <v>-4</v>
      </c>
    </row>
    <row r="216" spans="1:51">
      <c r="A216" s="1" t="s">
        <v>219</v>
      </c>
      <c r="B216" s="1">
        <v>2016</v>
      </c>
      <c r="C216" s="20">
        <v>534000</v>
      </c>
      <c r="D216" s="17">
        <v>1300000</v>
      </c>
      <c r="E216" s="1">
        <v>2.149</v>
      </c>
      <c r="F216" s="1">
        <v>152</v>
      </c>
      <c r="G216" s="1">
        <v>49</v>
      </c>
      <c r="H216" s="38">
        <v>0.25379610000000002</v>
      </c>
      <c r="I216" s="1">
        <v>53</v>
      </c>
      <c r="J216" s="1">
        <v>8</v>
      </c>
      <c r="K216" s="1">
        <v>43</v>
      </c>
      <c r="L216" s="1">
        <v>518</v>
      </c>
      <c r="M216" s="1">
        <v>40</v>
      </c>
      <c r="N216" s="1">
        <v>126</v>
      </c>
      <c r="O216" s="1">
        <v>22</v>
      </c>
      <c r="P216" s="1">
        <v>0</v>
      </c>
      <c r="Q216" s="1">
        <v>8</v>
      </c>
      <c r="R216" s="29">
        <f t="shared" si="16"/>
        <v>2.2000000000000002</v>
      </c>
      <c r="W216" s="3">
        <v>78</v>
      </c>
      <c r="X216" s="36">
        <v>0</v>
      </c>
      <c r="Y216" s="4">
        <v>0.30952382000000001</v>
      </c>
      <c r="Z216" s="3">
        <v>36</v>
      </c>
      <c r="AA216" s="3">
        <v>7</v>
      </c>
      <c r="AB216" s="3">
        <v>35</v>
      </c>
      <c r="AC216" s="3">
        <v>283</v>
      </c>
      <c r="AD216" s="3">
        <v>23</v>
      </c>
      <c r="AE216" s="3">
        <v>66</v>
      </c>
      <c r="AF216" s="3">
        <v>17</v>
      </c>
      <c r="AG216" s="3">
        <v>0</v>
      </c>
      <c r="AH216" s="3">
        <v>0</v>
      </c>
      <c r="AI216" s="49">
        <f t="shared" si="15"/>
        <v>2.5557049999999997</v>
      </c>
      <c r="AJ216" s="54">
        <v>2.95</v>
      </c>
      <c r="AK216" s="15">
        <v>1.4196218</v>
      </c>
      <c r="AL216" s="15">
        <v>2.9</v>
      </c>
      <c r="AM216" s="55">
        <v>2.2114099999999999</v>
      </c>
      <c r="AN216" s="1">
        <v>225</v>
      </c>
      <c r="AO216" s="3">
        <v>78</v>
      </c>
      <c r="AP216" s="1">
        <v>0</v>
      </c>
      <c r="AQ216" s="3">
        <v>36</v>
      </c>
      <c r="AR216" s="3">
        <v>7</v>
      </c>
      <c r="AS216" s="3">
        <v>35</v>
      </c>
      <c r="AT216" s="3">
        <v>283</v>
      </c>
      <c r="AU216" s="3">
        <v>23</v>
      </c>
      <c r="AV216" s="3">
        <v>66</v>
      </c>
      <c r="AW216" s="3">
        <v>17</v>
      </c>
      <c r="AX216" s="3">
        <v>0</v>
      </c>
      <c r="AY216" s="3">
        <v>0</v>
      </c>
    </row>
    <row r="217" spans="1:51">
      <c r="A217" s="16" t="s">
        <v>295</v>
      </c>
      <c r="B217" s="1">
        <v>2016</v>
      </c>
      <c r="C217" s="20">
        <v>521000</v>
      </c>
      <c r="E217" s="1">
        <v>3.08</v>
      </c>
      <c r="F217" s="1">
        <v>363</v>
      </c>
      <c r="G217" s="1">
        <v>15</v>
      </c>
      <c r="H217" s="38">
        <v>0.25125629999999999</v>
      </c>
      <c r="I217" s="1">
        <v>123</v>
      </c>
      <c r="J217" s="1">
        <v>8</v>
      </c>
      <c r="K217" s="1">
        <v>80</v>
      </c>
      <c r="L217" s="1">
        <v>1090</v>
      </c>
      <c r="M217" s="1">
        <v>69</v>
      </c>
      <c r="N217" s="1">
        <v>110</v>
      </c>
      <c r="O217" s="1">
        <v>36</v>
      </c>
      <c r="P217" s="1">
        <v>22</v>
      </c>
      <c r="Q217" s="1">
        <v>-6</v>
      </c>
      <c r="R217" s="29">
        <f t="shared" si="16"/>
        <v>-0.7</v>
      </c>
      <c r="V217" s="1" t="s">
        <v>47</v>
      </c>
      <c r="W217" s="3">
        <v>80</v>
      </c>
      <c r="X217" s="36">
        <v>0</v>
      </c>
      <c r="Y217" s="4">
        <v>0.20535714999999999</v>
      </c>
      <c r="Z217" s="3">
        <v>27</v>
      </c>
      <c r="AA217" s="3">
        <v>4</v>
      </c>
      <c r="AB217" s="3">
        <v>14</v>
      </c>
      <c r="AC217" s="3">
        <v>241</v>
      </c>
      <c r="AD217" s="3">
        <v>12</v>
      </c>
      <c r="AE217" s="3">
        <v>21</v>
      </c>
      <c r="AF217" s="3">
        <v>5</v>
      </c>
      <c r="AG217" s="3">
        <v>3</v>
      </c>
      <c r="AH217" s="3">
        <v>-11</v>
      </c>
      <c r="AI217" s="49">
        <f t="shared" si="15"/>
        <v>-1.5339149999999999</v>
      </c>
      <c r="AJ217" s="54">
        <v>-0.34999996</v>
      </c>
      <c r="AK217" s="15">
        <v>-1.0725156</v>
      </c>
      <c r="AL217" s="15">
        <v>-1.79</v>
      </c>
      <c r="AM217" s="55">
        <v>-1.27783</v>
      </c>
      <c r="AN217" s="1">
        <v>288</v>
      </c>
      <c r="AO217" s="3">
        <v>80</v>
      </c>
      <c r="AP217" s="1">
        <v>0</v>
      </c>
      <c r="AQ217" s="3">
        <v>27</v>
      </c>
      <c r="AR217" s="3">
        <v>4</v>
      </c>
      <c r="AS217" s="3">
        <v>14</v>
      </c>
      <c r="AT217" s="3">
        <v>241</v>
      </c>
      <c r="AU217" s="3">
        <v>12</v>
      </c>
      <c r="AV217" s="3">
        <v>21</v>
      </c>
      <c r="AW217" s="3">
        <v>5</v>
      </c>
      <c r="AX217" s="3">
        <v>3</v>
      </c>
      <c r="AY217" s="3">
        <v>-11</v>
      </c>
    </row>
    <row r="218" spans="1:51">
      <c r="A218" s="1" t="s">
        <v>506</v>
      </c>
      <c r="B218" s="1">
        <v>2016</v>
      </c>
      <c r="C218" s="20">
        <v>518100</v>
      </c>
      <c r="D218" s="17">
        <v>2525000</v>
      </c>
      <c r="E218" s="1">
        <v>3.0710000000000002</v>
      </c>
      <c r="F218" s="1">
        <v>456</v>
      </c>
      <c r="G218" s="1">
        <v>32</v>
      </c>
      <c r="H218" s="38">
        <v>0.2791612</v>
      </c>
      <c r="I218" s="1">
        <v>184</v>
      </c>
      <c r="J218" s="1">
        <v>35</v>
      </c>
      <c r="K218" s="1">
        <v>160</v>
      </c>
      <c r="L218" s="1">
        <v>1637</v>
      </c>
      <c r="M218" s="1">
        <v>82</v>
      </c>
      <c r="N218" s="1">
        <v>291</v>
      </c>
      <c r="O218" s="1">
        <v>90</v>
      </c>
      <c r="P218" s="1">
        <v>17</v>
      </c>
      <c r="Q218" s="1">
        <v>-22</v>
      </c>
      <c r="R218" s="29">
        <f t="shared" si="16"/>
        <v>3.6</v>
      </c>
      <c r="W218" s="3">
        <v>136</v>
      </c>
      <c r="X218" s="36">
        <v>17</v>
      </c>
      <c r="Y218" s="4">
        <v>0.26305220000000001</v>
      </c>
      <c r="Z218" s="3">
        <v>58</v>
      </c>
      <c r="AA218" s="3">
        <v>14</v>
      </c>
      <c r="AB218" s="3">
        <v>56</v>
      </c>
      <c r="AC218" s="3">
        <v>542</v>
      </c>
      <c r="AD218" s="3">
        <v>38</v>
      </c>
      <c r="AE218" s="3">
        <v>114</v>
      </c>
      <c r="AF218" s="3">
        <v>30</v>
      </c>
      <c r="AG218" s="3">
        <v>8</v>
      </c>
      <c r="AH218" s="3">
        <v>-8</v>
      </c>
      <c r="AI218" s="49">
        <f t="shared" si="15"/>
        <v>0.364122</v>
      </c>
      <c r="AJ218" s="54">
        <v>3.19</v>
      </c>
      <c r="AK218" s="15">
        <v>4.1064340000000001</v>
      </c>
      <c r="AL218" s="15">
        <v>0.52</v>
      </c>
      <c r="AM218" s="55">
        <v>0.20824400000000001</v>
      </c>
      <c r="AN218" s="1">
        <v>390</v>
      </c>
      <c r="AO218" s="3">
        <v>136</v>
      </c>
      <c r="AP218" s="1">
        <v>17</v>
      </c>
      <c r="AQ218" s="3">
        <v>58</v>
      </c>
      <c r="AR218" s="3">
        <v>14</v>
      </c>
      <c r="AS218" s="3">
        <v>56</v>
      </c>
      <c r="AT218" s="3">
        <v>542</v>
      </c>
      <c r="AU218" s="3">
        <v>38</v>
      </c>
      <c r="AV218" s="3">
        <v>114</v>
      </c>
      <c r="AW218" s="3">
        <v>30</v>
      </c>
      <c r="AX218" s="3">
        <v>8</v>
      </c>
      <c r="AY218" s="3">
        <v>-8</v>
      </c>
    </row>
    <row r="219" spans="1:51">
      <c r="A219" s="1" t="s">
        <v>203</v>
      </c>
      <c r="B219" s="1">
        <v>2016</v>
      </c>
      <c r="C219" s="20">
        <v>527500</v>
      </c>
      <c r="D219" s="17">
        <v>2965000</v>
      </c>
      <c r="E219" s="1">
        <v>3.0840000000000001</v>
      </c>
      <c r="F219" s="1">
        <v>422</v>
      </c>
      <c r="G219" s="1">
        <v>0</v>
      </c>
      <c r="H219" s="38">
        <v>0.25513195999999999</v>
      </c>
      <c r="I219" s="1">
        <v>156</v>
      </c>
      <c r="J219" s="1">
        <v>45</v>
      </c>
      <c r="K219" s="1">
        <v>178</v>
      </c>
      <c r="L219" s="1">
        <v>1505</v>
      </c>
      <c r="M219" s="1">
        <v>118</v>
      </c>
      <c r="N219" s="1">
        <v>249</v>
      </c>
      <c r="O219" s="1">
        <v>67</v>
      </c>
      <c r="P219" s="1">
        <v>1</v>
      </c>
      <c r="Q219" s="1">
        <v>-15</v>
      </c>
      <c r="R219" s="29">
        <f t="shared" si="16"/>
        <v>5.0999999999999996</v>
      </c>
      <c r="S219" s="2" t="s">
        <v>204</v>
      </c>
      <c r="T219" s="1" t="s">
        <v>205</v>
      </c>
      <c r="W219" s="3">
        <v>137</v>
      </c>
      <c r="X219" s="36">
        <v>0</v>
      </c>
      <c r="Y219" s="4">
        <v>0.25102039999999998</v>
      </c>
      <c r="Z219" s="3">
        <v>54</v>
      </c>
      <c r="AA219" s="3">
        <v>14</v>
      </c>
      <c r="AB219" s="3">
        <v>56</v>
      </c>
      <c r="AC219" s="3">
        <v>532</v>
      </c>
      <c r="AD219" s="3">
        <v>35</v>
      </c>
      <c r="AE219" s="3">
        <v>83</v>
      </c>
      <c r="AF219" s="3">
        <v>30</v>
      </c>
      <c r="AG219" s="3">
        <v>0</v>
      </c>
      <c r="AH219" s="3">
        <v>-10</v>
      </c>
      <c r="AI219" s="49">
        <f t="shared" si="15"/>
        <v>1.1524274999999999</v>
      </c>
      <c r="AJ219" s="54">
        <v>6.98</v>
      </c>
      <c r="AK219" s="15">
        <v>3.2632159999999999</v>
      </c>
      <c r="AL219" s="15">
        <v>2.0499999999999998</v>
      </c>
      <c r="AM219" s="55">
        <v>0.254855</v>
      </c>
      <c r="AN219" s="1">
        <v>380</v>
      </c>
      <c r="AO219" s="3">
        <v>137</v>
      </c>
      <c r="AP219" s="1">
        <v>0</v>
      </c>
      <c r="AQ219" s="3">
        <v>54</v>
      </c>
      <c r="AR219" s="3">
        <v>14</v>
      </c>
      <c r="AS219" s="3">
        <v>56</v>
      </c>
      <c r="AT219" s="3">
        <v>532</v>
      </c>
      <c r="AU219" s="3">
        <v>35</v>
      </c>
      <c r="AV219" s="3">
        <v>83</v>
      </c>
      <c r="AW219" s="3">
        <v>30</v>
      </c>
      <c r="AX219" s="3">
        <v>0</v>
      </c>
      <c r="AY219" s="3">
        <v>-10</v>
      </c>
    </row>
    <row r="220" spans="1:51">
      <c r="A220" s="1" t="s">
        <v>354</v>
      </c>
      <c r="B220" s="1">
        <v>2016</v>
      </c>
      <c r="C220" s="20">
        <v>514500</v>
      </c>
      <c r="D220" s="17">
        <v>885000</v>
      </c>
      <c r="E220" s="1">
        <v>2.1339999999999999</v>
      </c>
      <c r="F220" s="1">
        <v>152</v>
      </c>
      <c r="G220" s="1">
        <v>158</v>
      </c>
      <c r="H220" s="38">
        <v>0.23774508999999999</v>
      </c>
      <c r="I220" s="1">
        <v>50</v>
      </c>
      <c r="J220" s="1">
        <v>14</v>
      </c>
      <c r="K220" s="1">
        <v>54</v>
      </c>
      <c r="L220" s="1">
        <v>446</v>
      </c>
      <c r="M220" s="1">
        <v>27</v>
      </c>
      <c r="N220" s="1">
        <v>136</v>
      </c>
      <c r="O220" s="1">
        <v>19</v>
      </c>
      <c r="P220" s="1">
        <v>5</v>
      </c>
      <c r="Q220" s="1">
        <v>-9</v>
      </c>
      <c r="R220" s="29">
        <f t="shared" si="16"/>
        <v>0.8</v>
      </c>
      <c r="W220" s="3">
        <v>64</v>
      </c>
      <c r="X220" s="36">
        <v>0</v>
      </c>
      <c r="Y220" s="4">
        <v>0.24747474</v>
      </c>
      <c r="Z220" s="3">
        <v>25</v>
      </c>
      <c r="AA220" s="3">
        <v>5</v>
      </c>
      <c r="AB220" s="3">
        <v>16</v>
      </c>
      <c r="AC220" s="3">
        <v>215</v>
      </c>
      <c r="AD220" s="3">
        <v>14</v>
      </c>
      <c r="AE220" s="3">
        <v>67</v>
      </c>
      <c r="AF220" s="3">
        <v>12</v>
      </c>
      <c r="AG220" s="3">
        <v>2</v>
      </c>
      <c r="AH220" s="3">
        <v>-3</v>
      </c>
      <c r="AI220" s="49">
        <f t="shared" si="15"/>
        <v>0.78949099999999994</v>
      </c>
      <c r="AJ220" s="54">
        <v>0.51</v>
      </c>
      <c r="AK220" s="15">
        <v>1.0750588000000001</v>
      </c>
      <c r="AL220" s="15">
        <v>0.6</v>
      </c>
      <c r="AM220" s="55">
        <v>0.97898200000000002</v>
      </c>
      <c r="AN220" s="1">
        <v>394</v>
      </c>
      <c r="AO220" s="3">
        <v>64</v>
      </c>
      <c r="AP220" s="1">
        <v>0</v>
      </c>
      <c r="AQ220" s="3">
        <v>25</v>
      </c>
      <c r="AR220" s="3">
        <v>5</v>
      </c>
      <c r="AS220" s="3">
        <v>16</v>
      </c>
      <c r="AT220" s="3">
        <v>215</v>
      </c>
      <c r="AU220" s="3">
        <v>14</v>
      </c>
      <c r="AV220" s="3">
        <v>67</v>
      </c>
      <c r="AW220" s="3">
        <v>12</v>
      </c>
      <c r="AX220" s="3">
        <v>2</v>
      </c>
      <c r="AY220" s="3">
        <v>-3</v>
      </c>
    </row>
    <row r="221" spans="1:51">
      <c r="A221" s="1" t="s">
        <v>346</v>
      </c>
      <c r="B221" s="1">
        <v>2016</v>
      </c>
      <c r="C221" s="20">
        <v>542604</v>
      </c>
      <c r="D221" s="17">
        <v>1875000</v>
      </c>
      <c r="E221" s="1">
        <v>3.044</v>
      </c>
      <c r="F221" s="1">
        <v>281</v>
      </c>
      <c r="G221" s="1">
        <v>162</v>
      </c>
      <c r="H221" s="38">
        <v>0.24537987999999999</v>
      </c>
      <c r="I221" s="1">
        <v>110</v>
      </c>
      <c r="J221" s="1">
        <v>30</v>
      </c>
      <c r="K221" s="1">
        <v>102</v>
      </c>
      <c r="L221" s="1">
        <v>1077</v>
      </c>
      <c r="M221" s="1">
        <v>86</v>
      </c>
      <c r="N221" s="1">
        <v>184</v>
      </c>
      <c r="O221" s="1">
        <v>46</v>
      </c>
      <c r="P221" s="1">
        <v>1</v>
      </c>
      <c r="Q221" s="1">
        <v>-10</v>
      </c>
      <c r="R221" s="29">
        <f t="shared" si="16"/>
        <v>4.2</v>
      </c>
      <c r="U221" s="1" t="s">
        <v>58</v>
      </c>
      <c r="W221" s="3">
        <v>75</v>
      </c>
      <c r="X221" s="36">
        <v>56</v>
      </c>
      <c r="Y221" s="4">
        <v>0.24701196</v>
      </c>
      <c r="Z221" s="3">
        <v>27</v>
      </c>
      <c r="AA221" s="3">
        <v>4</v>
      </c>
      <c r="AB221" s="3">
        <v>15</v>
      </c>
      <c r="AC221" s="3">
        <v>276</v>
      </c>
      <c r="AD221" s="3">
        <v>19</v>
      </c>
      <c r="AE221" s="3">
        <v>50</v>
      </c>
      <c r="AF221" s="3">
        <v>7</v>
      </c>
      <c r="AG221" s="3">
        <v>0</v>
      </c>
      <c r="AH221" s="3">
        <v>-3</v>
      </c>
      <c r="AI221" s="49">
        <f t="shared" si="15"/>
        <v>0.21668799999999999</v>
      </c>
      <c r="AJ221" s="54">
        <v>1.1800001</v>
      </c>
      <c r="AK221" s="15">
        <v>7.3186517000000002</v>
      </c>
      <c r="AL221" s="15">
        <v>-0.53</v>
      </c>
      <c r="AM221" s="55">
        <v>0.96337600000000001</v>
      </c>
      <c r="AN221" s="1">
        <v>319</v>
      </c>
      <c r="AO221" s="3">
        <v>75</v>
      </c>
      <c r="AP221" s="1">
        <v>56</v>
      </c>
      <c r="AQ221" s="3">
        <v>27</v>
      </c>
      <c r="AR221" s="3">
        <v>4</v>
      </c>
      <c r="AS221" s="3">
        <v>15</v>
      </c>
      <c r="AT221" s="3">
        <v>276</v>
      </c>
      <c r="AU221" s="3">
        <v>19</v>
      </c>
      <c r="AV221" s="3">
        <v>50</v>
      </c>
      <c r="AW221" s="3">
        <v>7</v>
      </c>
      <c r="AX221" s="3">
        <v>0</v>
      </c>
      <c r="AY221" s="3">
        <v>-3</v>
      </c>
    </row>
    <row r="222" spans="1:51">
      <c r="A222" s="1" t="s">
        <v>264</v>
      </c>
      <c r="B222" s="1">
        <v>2016</v>
      </c>
      <c r="C222" s="20">
        <v>526014</v>
      </c>
      <c r="D222" s="17">
        <v>2200000</v>
      </c>
      <c r="E222" s="1">
        <v>3.0030000000000001</v>
      </c>
      <c r="F222" s="1">
        <v>345</v>
      </c>
      <c r="G222" s="1">
        <v>18</v>
      </c>
      <c r="H222" s="38">
        <v>0.25699300000000003</v>
      </c>
      <c r="I222" s="1">
        <v>129</v>
      </c>
      <c r="J222" s="1">
        <v>39</v>
      </c>
      <c r="K222" s="1">
        <v>150</v>
      </c>
      <c r="L222" s="1">
        <v>1220</v>
      </c>
      <c r="M222" s="1">
        <v>59</v>
      </c>
      <c r="N222" s="1">
        <v>165</v>
      </c>
      <c r="O222" s="1">
        <v>54</v>
      </c>
      <c r="P222" s="1">
        <v>2</v>
      </c>
      <c r="Q222" s="1">
        <v>-20</v>
      </c>
      <c r="R222" s="29">
        <f t="shared" si="16"/>
        <v>2.7</v>
      </c>
      <c r="W222" s="3">
        <v>103</v>
      </c>
      <c r="X222" s="36">
        <v>18</v>
      </c>
      <c r="Y222" s="4">
        <v>0.26710099999999998</v>
      </c>
      <c r="Z222" s="3">
        <v>38</v>
      </c>
      <c r="AA222" s="3">
        <v>16</v>
      </c>
      <c r="AB222" s="3">
        <v>49</v>
      </c>
      <c r="AC222" s="3">
        <v>335</v>
      </c>
      <c r="AD222" s="3">
        <v>23</v>
      </c>
      <c r="AE222" s="3">
        <v>48</v>
      </c>
      <c r="AF222" s="3">
        <v>14</v>
      </c>
      <c r="AG222" s="3">
        <v>1</v>
      </c>
      <c r="AH222" s="3">
        <v>-9</v>
      </c>
      <c r="AI222" s="49">
        <f t="shared" si="15"/>
        <v>0.78961199999999998</v>
      </c>
      <c r="AJ222" s="54">
        <v>1.7099998999999999</v>
      </c>
      <c r="AK222" s="15">
        <v>3.7359114</v>
      </c>
      <c r="AL222" s="15">
        <v>0.64</v>
      </c>
      <c r="AM222" s="55">
        <v>0.93922399999999995</v>
      </c>
      <c r="AN222" s="1">
        <v>463</v>
      </c>
      <c r="AO222" s="3">
        <v>103</v>
      </c>
      <c r="AP222" s="1">
        <v>18</v>
      </c>
      <c r="AQ222" s="3">
        <v>38</v>
      </c>
      <c r="AR222" s="3">
        <v>16</v>
      </c>
      <c r="AS222" s="3">
        <v>49</v>
      </c>
      <c r="AT222" s="3">
        <v>335</v>
      </c>
      <c r="AU222" s="3">
        <v>23</v>
      </c>
      <c r="AV222" s="3">
        <v>48</v>
      </c>
      <c r="AW222" s="3">
        <v>14</v>
      </c>
      <c r="AX222" s="3">
        <v>1</v>
      </c>
      <c r="AY222" s="3">
        <v>-9</v>
      </c>
    </row>
    <row r="223" spans="1:51">
      <c r="A223" s="1" t="s">
        <v>611</v>
      </c>
      <c r="B223" s="1">
        <v>2016</v>
      </c>
      <c r="C223" s="20">
        <v>650500</v>
      </c>
      <c r="D223" s="17">
        <v>4500000</v>
      </c>
      <c r="E223" s="1">
        <v>3.0419999999999998</v>
      </c>
      <c r="F223" s="1">
        <v>475</v>
      </c>
      <c r="G223" s="1">
        <v>7</v>
      </c>
      <c r="H223" s="38">
        <v>0.28586897</v>
      </c>
      <c r="I223" s="1">
        <v>266</v>
      </c>
      <c r="J223" s="1">
        <v>41</v>
      </c>
      <c r="K223" s="1">
        <v>221</v>
      </c>
      <c r="L223" s="1">
        <v>2017</v>
      </c>
      <c r="M223" s="1">
        <v>134</v>
      </c>
      <c r="N223" s="1">
        <v>375</v>
      </c>
      <c r="O223" s="1">
        <v>99</v>
      </c>
      <c r="P223" s="1">
        <v>26</v>
      </c>
      <c r="Q223" s="1">
        <v>-24</v>
      </c>
      <c r="R223" s="29">
        <f t="shared" si="16"/>
        <v>9.5</v>
      </c>
      <c r="S223" s="2" t="s">
        <v>612</v>
      </c>
      <c r="T223" s="1" t="s">
        <v>613</v>
      </c>
      <c r="W223" s="3">
        <v>157</v>
      </c>
      <c r="X223" s="36">
        <v>0</v>
      </c>
      <c r="Y223" s="4">
        <v>0.29447854000000001</v>
      </c>
      <c r="Z223" s="3">
        <v>115</v>
      </c>
      <c r="AA223" s="3">
        <v>21</v>
      </c>
      <c r="AB223" s="3">
        <v>89</v>
      </c>
      <c r="AC223" s="3">
        <v>719</v>
      </c>
      <c r="AD223" s="3">
        <v>58</v>
      </c>
      <c r="AE223" s="3">
        <v>123</v>
      </c>
      <c r="AF223" s="3">
        <v>34</v>
      </c>
      <c r="AG223" s="3">
        <v>13</v>
      </c>
      <c r="AH223" s="3">
        <v>-10</v>
      </c>
      <c r="AI223" s="49">
        <f t="shared" si="15"/>
        <v>4.3459300000000001</v>
      </c>
      <c r="AJ223" s="54">
        <v>9.26</v>
      </c>
      <c r="AK223" s="15">
        <v>9.6703919999999997</v>
      </c>
      <c r="AL223" s="15">
        <v>3.84</v>
      </c>
      <c r="AM223" s="55">
        <v>4.8518600000000003</v>
      </c>
      <c r="AN223" s="1">
        <v>196</v>
      </c>
      <c r="AO223" s="3">
        <v>157</v>
      </c>
      <c r="AP223" s="1">
        <v>0</v>
      </c>
      <c r="AQ223" s="3">
        <v>115</v>
      </c>
      <c r="AR223" s="3">
        <v>21</v>
      </c>
      <c r="AS223" s="3">
        <v>89</v>
      </c>
      <c r="AT223" s="3">
        <v>719</v>
      </c>
      <c r="AU223" s="3">
        <v>58</v>
      </c>
      <c r="AV223" s="3">
        <v>123</v>
      </c>
      <c r="AW223" s="3">
        <v>34</v>
      </c>
      <c r="AX223" s="3">
        <v>13</v>
      </c>
      <c r="AY223" s="3">
        <v>-10</v>
      </c>
    </row>
    <row r="224" spans="1:51">
      <c r="A224" s="16" t="s">
        <v>245</v>
      </c>
      <c r="B224" s="1">
        <v>2016</v>
      </c>
      <c r="C224" s="20">
        <v>520000</v>
      </c>
      <c r="E224" s="1">
        <v>3.0590000000000002</v>
      </c>
      <c r="F224" s="1">
        <v>332</v>
      </c>
      <c r="G224" s="1">
        <v>56</v>
      </c>
      <c r="H224" s="38">
        <v>0.25131439999999999</v>
      </c>
      <c r="I224" s="1">
        <v>104</v>
      </c>
      <c r="J224" s="1">
        <v>20</v>
      </c>
      <c r="K224" s="1">
        <v>100</v>
      </c>
      <c r="L224" s="1">
        <v>1012</v>
      </c>
      <c r="M224" s="1">
        <v>49</v>
      </c>
      <c r="N224" s="1">
        <v>287</v>
      </c>
      <c r="O224" s="1">
        <v>42</v>
      </c>
      <c r="P224" s="1">
        <v>19</v>
      </c>
      <c r="Q224" s="1">
        <v>-11</v>
      </c>
      <c r="R224" s="29">
        <f t="shared" si="16"/>
        <v>-1.5</v>
      </c>
      <c r="W224" s="3">
        <v>83</v>
      </c>
      <c r="X224" s="36">
        <v>43</v>
      </c>
      <c r="Y224" s="4">
        <v>0.22151899999999999</v>
      </c>
      <c r="Z224" s="3">
        <v>15</v>
      </c>
      <c r="AA224" s="3">
        <v>5</v>
      </c>
      <c r="AB224" s="3">
        <v>19</v>
      </c>
      <c r="AC224" s="3">
        <v>167</v>
      </c>
      <c r="AD224" s="3">
        <v>7</v>
      </c>
      <c r="AE224" s="3">
        <v>48</v>
      </c>
      <c r="AF224" s="3">
        <v>8</v>
      </c>
      <c r="AG224" s="3">
        <v>0</v>
      </c>
      <c r="AH224" s="3">
        <v>2</v>
      </c>
      <c r="AI224" s="49">
        <f t="shared" si="15"/>
        <v>-0.28451111500000004</v>
      </c>
      <c r="AJ224" s="54">
        <v>-1.3100000999999999</v>
      </c>
      <c r="AK224" s="15">
        <v>-1.7203548</v>
      </c>
      <c r="AL224" s="15">
        <v>-0.18</v>
      </c>
      <c r="AM224" s="55">
        <v>-0.38902223000000002</v>
      </c>
      <c r="AN224" s="1">
        <v>152</v>
      </c>
      <c r="AO224" s="3">
        <v>83</v>
      </c>
      <c r="AP224" s="1">
        <v>43</v>
      </c>
      <c r="AQ224" s="3">
        <v>15</v>
      </c>
      <c r="AR224" s="3">
        <v>5</v>
      </c>
      <c r="AS224" s="3">
        <v>19</v>
      </c>
      <c r="AT224" s="3">
        <v>167</v>
      </c>
      <c r="AU224" s="3">
        <v>7</v>
      </c>
      <c r="AV224" s="3">
        <v>48</v>
      </c>
      <c r="AW224" s="3">
        <v>8</v>
      </c>
      <c r="AX224" s="3">
        <v>0</v>
      </c>
      <c r="AY224" s="3">
        <v>2</v>
      </c>
    </row>
    <row r="225" spans="1:51">
      <c r="A225" s="34" t="s">
        <v>800</v>
      </c>
      <c r="B225" s="11">
        <v>2016</v>
      </c>
      <c r="C225" s="21">
        <v>13333333</v>
      </c>
      <c r="D225" s="18">
        <v>10825000</v>
      </c>
      <c r="E225" s="11">
        <v>3</v>
      </c>
      <c r="F225" s="11">
        <v>458</v>
      </c>
      <c r="G225" s="11">
        <v>15</v>
      </c>
      <c r="H225" s="39">
        <v>0.29949805000000002</v>
      </c>
      <c r="I225" s="11">
        <v>235</v>
      </c>
      <c r="J225" s="11">
        <v>91</v>
      </c>
      <c r="K225" s="11">
        <v>308</v>
      </c>
      <c r="L225" s="11">
        <v>1985</v>
      </c>
      <c r="M225" s="11">
        <v>137</v>
      </c>
      <c r="N225" s="11">
        <v>396</v>
      </c>
      <c r="O225" s="11">
        <v>101</v>
      </c>
      <c r="P225" s="11">
        <v>3</v>
      </c>
      <c r="Q225" s="11">
        <v>-14</v>
      </c>
      <c r="R225" s="29">
        <f t="shared" si="16"/>
        <v>11.5</v>
      </c>
      <c r="S225" s="12"/>
      <c r="T225" s="11" t="s">
        <v>801</v>
      </c>
      <c r="U225" s="11" t="s">
        <v>802</v>
      </c>
      <c r="V225" s="12"/>
      <c r="W225" s="13">
        <v>159</v>
      </c>
      <c r="X225" s="37">
        <v>0</v>
      </c>
      <c r="Y225" s="14">
        <v>0.29326922</v>
      </c>
      <c r="Z225" s="13">
        <v>67</v>
      </c>
      <c r="AA225" s="13">
        <v>25</v>
      </c>
      <c r="AB225" s="13">
        <v>100</v>
      </c>
      <c r="AC225" s="13">
        <v>695</v>
      </c>
      <c r="AD225" s="13">
        <v>47</v>
      </c>
      <c r="AE225" s="13">
        <v>125</v>
      </c>
      <c r="AF225" s="13">
        <v>32</v>
      </c>
      <c r="AG225" s="13">
        <v>0</v>
      </c>
      <c r="AH225" s="13">
        <v>-1</v>
      </c>
      <c r="AI225" s="49">
        <f t="shared" si="15"/>
        <v>2.5420350000000003</v>
      </c>
      <c r="AJ225" s="54">
        <v>12.34</v>
      </c>
      <c r="AK225" s="15">
        <v>10.576510000000001</v>
      </c>
      <c r="AL225" s="15">
        <v>3.1</v>
      </c>
      <c r="AM225" s="55">
        <v>1.98407</v>
      </c>
      <c r="AN225" s="1">
        <v>400</v>
      </c>
      <c r="AO225" s="3">
        <v>159</v>
      </c>
      <c r="AP225" s="1">
        <v>0</v>
      </c>
      <c r="AQ225" s="3">
        <v>67</v>
      </c>
      <c r="AR225" s="3">
        <v>25</v>
      </c>
      <c r="AS225" s="3">
        <v>100</v>
      </c>
      <c r="AT225" s="3">
        <v>695</v>
      </c>
      <c r="AU225" s="3">
        <v>47</v>
      </c>
      <c r="AV225" s="3">
        <v>125</v>
      </c>
      <c r="AW225" s="3">
        <v>32</v>
      </c>
      <c r="AX225" s="3">
        <v>0</v>
      </c>
      <c r="AY225" s="3">
        <v>-1</v>
      </c>
    </row>
    <row r="226" spans="1:51">
      <c r="A226" s="16" t="s">
        <v>630</v>
      </c>
      <c r="B226" s="1">
        <v>2016</v>
      </c>
      <c r="C226" s="20">
        <v>1450000</v>
      </c>
      <c r="D226" s="17">
        <v>2700000</v>
      </c>
      <c r="E226" s="1">
        <v>3.0449999999999999</v>
      </c>
      <c r="F226" s="1">
        <v>416</v>
      </c>
      <c r="G226" s="1">
        <v>15</v>
      </c>
      <c r="H226" s="38">
        <v>0.24793388</v>
      </c>
      <c r="I226" s="1">
        <v>168</v>
      </c>
      <c r="J226" s="1">
        <v>28</v>
      </c>
      <c r="K226" s="1">
        <v>126</v>
      </c>
      <c r="L226" s="1">
        <v>1469</v>
      </c>
      <c r="M226" s="1">
        <v>94</v>
      </c>
      <c r="N226" s="1">
        <v>230</v>
      </c>
      <c r="O226" s="1">
        <v>50</v>
      </c>
      <c r="P226" s="1">
        <v>45</v>
      </c>
      <c r="Q226" s="1">
        <v>17</v>
      </c>
      <c r="R226" s="29">
        <f t="shared" si="16"/>
        <v>5.5</v>
      </c>
      <c r="T226" s="1" t="s">
        <v>631</v>
      </c>
      <c r="U226" s="1" t="s">
        <v>632</v>
      </c>
      <c r="W226" s="3">
        <v>121</v>
      </c>
      <c r="X226" s="36">
        <v>0</v>
      </c>
      <c r="Y226" s="4">
        <v>0.23961662</v>
      </c>
      <c r="Z226" s="3">
        <v>39</v>
      </c>
      <c r="AA226" s="3">
        <v>5</v>
      </c>
      <c r="AB226" s="3">
        <v>23</v>
      </c>
      <c r="AC226" s="3">
        <v>361</v>
      </c>
      <c r="AD226" s="3">
        <v>34</v>
      </c>
      <c r="AE226" s="3">
        <v>52</v>
      </c>
      <c r="AF226" s="3">
        <v>7</v>
      </c>
      <c r="AG226" s="3">
        <v>7</v>
      </c>
      <c r="AH226" s="3">
        <v>2</v>
      </c>
      <c r="AI226" s="49">
        <f t="shared" si="15"/>
        <v>1.2746949999999999</v>
      </c>
      <c r="AJ226" s="54">
        <v>5.64</v>
      </c>
      <c r="AK226" s="15">
        <v>5.2658152999999999</v>
      </c>
      <c r="AL226" s="15">
        <v>1.32</v>
      </c>
      <c r="AM226" s="55">
        <v>1.22939</v>
      </c>
      <c r="AN226" s="1">
        <v>447</v>
      </c>
      <c r="AO226" s="3">
        <v>121</v>
      </c>
      <c r="AP226" s="1">
        <v>0</v>
      </c>
      <c r="AQ226" s="3">
        <v>39</v>
      </c>
      <c r="AR226" s="3">
        <v>5</v>
      </c>
      <c r="AS226" s="3">
        <v>23</v>
      </c>
      <c r="AT226" s="3">
        <v>361</v>
      </c>
      <c r="AU226" s="3">
        <v>34</v>
      </c>
      <c r="AV226" s="3">
        <v>52</v>
      </c>
      <c r="AW226" s="3">
        <v>7</v>
      </c>
      <c r="AX226" s="3">
        <v>7</v>
      </c>
      <c r="AY226" s="3">
        <v>2</v>
      </c>
    </row>
    <row r="227" spans="1:51">
      <c r="A227" s="33" t="s">
        <v>330</v>
      </c>
      <c r="B227" s="1">
        <v>2016</v>
      </c>
      <c r="C227" s="20">
        <v>550000</v>
      </c>
      <c r="D227" s="17">
        <v>600000</v>
      </c>
      <c r="E227" s="1">
        <v>3.1040000000000001</v>
      </c>
      <c r="F227" s="1">
        <v>267</v>
      </c>
      <c r="G227" s="1">
        <v>62</v>
      </c>
      <c r="H227" s="38">
        <v>0.19662921</v>
      </c>
      <c r="I227" s="1">
        <v>65</v>
      </c>
      <c r="J227" s="1">
        <v>6</v>
      </c>
      <c r="K227" s="1">
        <v>42</v>
      </c>
      <c r="L227" s="1">
        <v>578</v>
      </c>
      <c r="M227" s="1">
        <v>32</v>
      </c>
      <c r="N227" s="1">
        <v>116</v>
      </c>
      <c r="O227" s="1">
        <v>15</v>
      </c>
      <c r="P227" s="1">
        <v>4</v>
      </c>
      <c r="Q227" s="1">
        <v>12</v>
      </c>
      <c r="R227" s="29">
        <f t="shared" si="16"/>
        <v>-1.6</v>
      </c>
      <c r="W227" s="3">
        <v>63</v>
      </c>
      <c r="X227" s="36">
        <v>0</v>
      </c>
      <c r="Y227" s="4">
        <v>0.23762377000000001</v>
      </c>
      <c r="Z227" s="3">
        <v>16</v>
      </c>
      <c r="AA227" s="3">
        <v>1</v>
      </c>
      <c r="AB227" s="3">
        <v>4</v>
      </c>
      <c r="AC227" s="3">
        <v>106</v>
      </c>
      <c r="AD227" s="3">
        <v>4</v>
      </c>
      <c r="AE227" s="3">
        <v>23</v>
      </c>
      <c r="AF227" s="3">
        <v>4</v>
      </c>
      <c r="AG227" s="3">
        <v>0</v>
      </c>
      <c r="AH227" s="3">
        <v>4</v>
      </c>
      <c r="AI227" s="49">
        <f t="shared" si="15"/>
        <v>-0.15425145000000001</v>
      </c>
      <c r="AJ227" s="54">
        <v>-0.82</v>
      </c>
      <c r="AK227" s="15">
        <v>-2.4520770000000001</v>
      </c>
      <c r="AL227" s="15">
        <v>-0.02</v>
      </c>
      <c r="AM227" s="55">
        <v>-0.28850290000000001</v>
      </c>
      <c r="AN227" s="1">
        <v>514</v>
      </c>
      <c r="AO227" s="3">
        <v>63</v>
      </c>
      <c r="AP227" s="1">
        <v>0</v>
      </c>
      <c r="AQ227" s="3">
        <v>16</v>
      </c>
      <c r="AR227" s="3">
        <v>1</v>
      </c>
      <c r="AS227" s="3">
        <v>4</v>
      </c>
      <c r="AT227" s="3">
        <v>106</v>
      </c>
      <c r="AU227" s="3">
        <v>4</v>
      </c>
      <c r="AV227" s="3">
        <v>23</v>
      </c>
      <c r="AW227" s="3">
        <v>4</v>
      </c>
      <c r="AX227" s="3">
        <v>0</v>
      </c>
      <c r="AY227" s="3">
        <v>4</v>
      </c>
    </row>
    <row r="228" spans="1:51">
      <c r="A228" s="16" t="s">
        <v>503</v>
      </c>
      <c r="B228" s="1">
        <v>2016</v>
      </c>
      <c r="C228" s="20">
        <v>535000</v>
      </c>
      <c r="E228" s="1">
        <v>3.02</v>
      </c>
      <c r="F228" s="1">
        <v>288</v>
      </c>
      <c r="G228" s="1">
        <v>92</v>
      </c>
      <c r="H228" s="38">
        <v>0.23499492</v>
      </c>
      <c r="I228" s="1">
        <v>103</v>
      </c>
      <c r="J228" s="1">
        <v>44</v>
      </c>
      <c r="K228" s="1">
        <v>131</v>
      </c>
      <c r="L228" s="1">
        <v>1075</v>
      </c>
      <c r="M228" s="1">
        <v>76</v>
      </c>
      <c r="N228" s="1">
        <v>339</v>
      </c>
      <c r="O228" s="1">
        <v>40</v>
      </c>
      <c r="P228" s="1">
        <v>3</v>
      </c>
      <c r="Q228" s="1">
        <v>-36</v>
      </c>
      <c r="R228" s="29">
        <f t="shared" si="16"/>
        <v>-1</v>
      </c>
      <c r="W228" s="3">
        <v>69</v>
      </c>
      <c r="X228" s="36">
        <v>23</v>
      </c>
      <c r="Y228" s="4">
        <v>0.20297029999999999</v>
      </c>
      <c r="Z228" s="3">
        <v>17</v>
      </c>
      <c r="AA228" s="3">
        <v>8</v>
      </c>
      <c r="AB228" s="3">
        <v>23</v>
      </c>
      <c r="AC228" s="3">
        <v>222</v>
      </c>
      <c r="AD228" s="3">
        <v>18</v>
      </c>
      <c r="AE228" s="3">
        <v>80</v>
      </c>
      <c r="AF228" s="3">
        <v>7</v>
      </c>
      <c r="AG228" s="3">
        <v>1</v>
      </c>
      <c r="AH228" s="3">
        <v>-7</v>
      </c>
      <c r="AI228" s="49">
        <f t="shared" si="15"/>
        <v>-1.1202177999999998</v>
      </c>
      <c r="AJ228" s="54">
        <v>-1.71</v>
      </c>
      <c r="AK228" s="15">
        <v>-0.37296867</v>
      </c>
      <c r="AL228" s="15">
        <v>-1.17</v>
      </c>
      <c r="AM228" s="55">
        <v>-1.0704355999999999</v>
      </c>
      <c r="AN228" s="1">
        <v>460</v>
      </c>
      <c r="AO228" s="3">
        <v>69</v>
      </c>
      <c r="AP228" s="1">
        <v>23</v>
      </c>
      <c r="AQ228" s="3">
        <v>17</v>
      </c>
      <c r="AR228" s="3">
        <v>8</v>
      </c>
      <c r="AS228" s="3">
        <v>23</v>
      </c>
      <c r="AT228" s="3">
        <v>222</v>
      </c>
      <c r="AU228" s="3">
        <v>18</v>
      </c>
      <c r="AV228" s="3">
        <v>80</v>
      </c>
      <c r="AW228" s="3">
        <v>7</v>
      </c>
      <c r="AX228" s="3">
        <v>1</v>
      </c>
      <c r="AY228" s="3">
        <v>-7</v>
      </c>
    </row>
    <row r="229" spans="1:51">
      <c r="A229" s="16" t="s">
        <v>475</v>
      </c>
      <c r="B229" s="1">
        <v>2016</v>
      </c>
      <c r="C229" s="20">
        <v>523900</v>
      </c>
      <c r="D229" s="17">
        <v>4666666</v>
      </c>
      <c r="E229" s="1">
        <v>3.1040000000000001</v>
      </c>
      <c r="F229" s="1">
        <v>392</v>
      </c>
      <c r="G229" s="1">
        <v>194</v>
      </c>
      <c r="H229" s="38">
        <v>0.25741239999999999</v>
      </c>
      <c r="I229" s="1">
        <v>226</v>
      </c>
      <c r="J229" s="1">
        <v>55</v>
      </c>
      <c r="K229" s="1">
        <v>211</v>
      </c>
      <c r="L229" s="1">
        <v>1663</v>
      </c>
      <c r="M229" s="1">
        <v>162</v>
      </c>
      <c r="N229" s="1">
        <v>396</v>
      </c>
      <c r="O229" s="1">
        <v>79</v>
      </c>
      <c r="P229" s="1">
        <v>44</v>
      </c>
      <c r="Q229" s="1">
        <v>-6</v>
      </c>
      <c r="R229" s="29">
        <f t="shared" si="16"/>
        <v>6.2</v>
      </c>
      <c r="S229" s="2" t="s">
        <v>476</v>
      </c>
      <c r="V229" s="1" t="s">
        <v>477</v>
      </c>
      <c r="W229" s="3">
        <v>157</v>
      </c>
      <c r="X229" s="36">
        <v>0</v>
      </c>
      <c r="Y229" s="4">
        <v>0.25876460000000001</v>
      </c>
      <c r="Z229" s="3">
        <v>99</v>
      </c>
      <c r="AA229" s="3">
        <v>28</v>
      </c>
      <c r="AB229" s="3">
        <v>94</v>
      </c>
      <c r="AC229" s="3">
        <v>676</v>
      </c>
      <c r="AD229" s="3">
        <v>68</v>
      </c>
      <c r="AE229" s="3">
        <v>160</v>
      </c>
      <c r="AF229" s="3">
        <v>29</v>
      </c>
      <c r="AG229" s="3">
        <v>28</v>
      </c>
      <c r="AH229" s="3">
        <v>7</v>
      </c>
      <c r="AI229" s="49">
        <f t="shared" si="15"/>
        <v>3.462345</v>
      </c>
      <c r="AJ229" s="54">
        <v>5.9100003000000001</v>
      </c>
      <c r="AK229" s="15">
        <v>6.5731630000000001</v>
      </c>
      <c r="AL229" s="15">
        <v>3.47</v>
      </c>
      <c r="AM229" s="55">
        <v>3.4546899999999998</v>
      </c>
      <c r="AN229" s="1">
        <v>324</v>
      </c>
      <c r="AO229" s="3">
        <v>157</v>
      </c>
      <c r="AP229" s="1">
        <v>0</v>
      </c>
      <c r="AQ229" s="3">
        <v>99</v>
      </c>
      <c r="AR229" s="3">
        <v>28</v>
      </c>
      <c r="AS229" s="3">
        <v>94</v>
      </c>
      <c r="AT229" s="3">
        <v>676</v>
      </c>
      <c r="AU229" s="3">
        <v>68</v>
      </c>
      <c r="AV229" s="3">
        <v>160</v>
      </c>
      <c r="AW229" s="3">
        <v>29</v>
      </c>
      <c r="AX229" s="3">
        <v>28</v>
      </c>
      <c r="AY229" s="3">
        <v>7</v>
      </c>
    </row>
    <row r="230" spans="1:51">
      <c r="A230" s="16" t="s">
        <v>229</v>
      </c>
      <c r="B230" s="1">
        <v>2016</v>
      </c>
      <c r="C230" s="20">
        <v>525500</v>
      </c>
      <c r="D230" s="17">
        <v>3000000</v>
      </c>
      <c r="E230" s="1">
        <v>3</v>
      </c>
      <c r="F230" s="1">
        <v>392</v>
      </c>
      <c r="G230" s="1">
        <v>41</v>
      </c>
      <c r="H230" s="38">
        <v>0.27142859000000003</v>
      </c>
      <c r="I230" s="1">
        <v>174</v>
      </c>
      <c r="J230" s="1">
        <v>39</v>
      </c>
      <c r="K230" s="1">
        <v>182</v>
      </c>
      <c r="L230" s="1">
        <v>1549</v>
      </c>
      <c r="M230" s="1">
        <v>117</v>
      </c>
      <c r="N230" s="1">
        <v>177</v>
      </c>
      <c r="O230" s="1">
        <v>78</v>
      </c>
      <c r="P230" s="1">
        <v>2</v>
      </c>
      <c r="Q230" s="1">
        <v>-5</v>
      </c>
      <c r="R230" s="29">
        <f t="shared" si="16"/>
        <v>6.2</v>
      </c>
      <c r="W230" s="3">
        <v>109</v>
      </c>
      <c r="X230" s="36">
        <v>41</v>
      </c>
      <c r="Y230" s="4">
        <v>0.28641974999999997</v>
      </c>
      <c r="Z230" s="3">
        <v>55</v>
      </c>
      <c r="AA230" s="3">
        <v>15</v>
      </c>
      <c r="AB230" s="3">
        <v>71</v>
      </c>
      <c r="AC230" s="3">
        <v>443</v>
      </c>
      <c r="AD230" s="3">
        <v>30</v>
      </c>
      <c r="AE230" s="3">
        <v>63</v>
      </c>
      <c r="AF230" s="3">
        <v>26</v>
      </c>
      <c r="AG230" s="3">
        <v>1</v>
      </c>
      <c r="AH230" s="3">
        <v>3</v>
      </c>
      <c r="AI230" s="49">
        <f t="shared" si="15"/>
        <v>2.6834150000000001</v>
      </c>
      <c r="AJ230" s="54">
        <v>6.49</v>
      </c>
      <c r="AK230" s="15">
        <v>5.9969177</v>
      </c>
      <c r="AL230" s="15">
        <v>2.83</v>
      </c>
      <c r="AM230" s="55">
        <v>2.5368300000000001</v>
      </c>
      <c r="AN230" s="1">
        <v>420</v>
      </c>
      <c r="AO230" s="3">
        <v>109</v>
      </c>
      <c r="AP230" s="1">
        <v>41</v>
      </c>
      <c r="AQ230" s="3">
        <v>55</v>
      </c>
      <c r="AR230" s="3">
        <v>15</v>
      </c>
      <c r="AS230" s="3">
        <v>71</v>
      </c>
      <c r="AT230" s="3">
        <v>443</v>
      </c>
      <c r="AU230" s="3">
        <v>30</v>
      </c>
      <c r="AV230" s="3">
        <v>63</v>
      </c>
      <c r="AW230" s="3">
        <v>26</v>
      </c>
      <c r="AX230" s="3">
        <v>1</v>
      </c>
      <c r="AY230" s="3">
        <v>3</v>
      </c>
    </row>
    <row r="231" spans="1:51">
      <c r="A231" s="16" t="s">
        <v>747</v>
      </c>
      <c r="B231" s="1">
        <v>2016</v>
      </c>
      <c r="C231" s="20">
        <v>7466905</v>
      </c>
      <c r="D231" s="17">
        <v>8545581</v>
      </c>
      <c r="E231" s="1">
        <v>3.1019999999999999</v>
      </c>
      <c r="F231" s="1">
        <v>435</v>
      </c>
      <c r="G231" s="1">
        <v>96</v>
      </c>
      <c r="H231" s="38">
        <v>0.28727508000000002</v>
      </c>
      <c r="I231" s="1">
        <v>233</v>
      </c>
      <c r="J231" s="1">
        <v>57</v>
      </c>
      <c r="K231" s="1">
        <v>194</v>
      </c>
      <c r="L231" s="1">
        <v>1751</v>
      </c>
      <c r="M231" s="1">
        <v>153</v>
      </c>
      <c r="N231" s="1">
        <v>361</v>
      </c>
      <c r="O231" s="1">
        <v>84</v>
      </c>
      <c r="P231" s="1">
        <v>30</v>
      </c>
      <c r="Q231" s="1">
        <v>13</v>
      </c>
      <c r="R231" s="29">
        <f t="shared" si="16"/>
        <v>12</v>
      </c>
      <c r="U231" s="1" t="s">
        <v>748</v>
      </c>
      <c r="V231" s="1" t="s">
        <v>749</v>
      </c>
      <c r="W231" s="3">
        <v>104</v>
      </c>
      <c r="X231" s="36">
        <v>18</v>
      </c>
      <c r="Y231" s="4">
        <v>0.26347305999999998</v>
      </c>
      <c r="Z231" s="3">
        <v>45</v>
      </c>
      <c r="AA231" s="3">
        <v>11</v>
      </c>
      <c r="AB231" s="3">
        <v>45</v>
      </c>
      <c r="AC231" s="3">
        <v>368</v>
      </c>
      <c r="AD231" s="3">
        <v>24</v>
      </c>
      <c r="AE231" s="3">
        <v>74</v>
      </c>
      <c r="AF231" s="3">
        <v>14</v>
      </c>
      <c r="AG231" s="3">
        <v>5</v>
      </c>
      <c r="AH231" s="3">
        <v>7</v>
      </c>
      <c r="AI231" s="49">
        <f t="shared" si="15"/>
        <v>1.14473</v>
      </c>
      <c r="AJ231" s="54">
        <v>12.019999500000001</v>
      </c>
      <c r="AK231" s="15">
        <v>11.97312</v>
      </c>
      <c r="AL231" s="15">
        <v>1.28</v>
      </c>
      <c r="AM231" s="55">
        <v>1.00946</v>
      </c>
      <c r="AN231" s="1">
        <v>405</v>
      </c>
      <c r="AO231" s="3">
        <v>104</v>
      </c>
      <c r="AP231" s="1">
        <v>18</v>
      </c>
      <c r="AQ231" s="3">
        <v>45</v>
      </c>
      <c r="AR231" s="3">
        <v>11</v>
      </c>
      <c r="AS231" s="3">
        <v>45</v>
      </c>
      <c r="AT231" s="3">
        <v>368</v>
      </c>
      <c r="AU231" s="3">
        <v>24</v>
      </c>
      <c r="AV231" s="3">
        <v>74</v>
      </c>
      <c r="AW231" s="3">
        <v>14</v>
      </c>
      <c r="AX231" s="3">
        <v>5</v>
      </c>
      <c r="AY231" s="3">
        <v>7</v>
      </c>
    </row>
    <row r="232" spans="1:51">
      <c r="A232" s="16" t="s">
        <v>414</v>
      </c>
      <c r="B232" s="1">
        <v>2015</v>
      </c>
      <c r="C232" s="20">
        <v>519500</v>
      </c>
      <c r="D232" s="17">
        <v>3500000</v>
      </c>
      <c r="E232" s="1">
        <v>3.052</v>
      </c>
      <c r="F232" s="1">
        <v>400</v>
      </c>
      <c r="G232" s="1">
        <v>93</v>
      </c>
      <c r="H232" s="38">
        <v>0.29399142</v>
      </c>
      <c r="I232" s="1">
        <v>224</v>
      </c>
      <c r="J232" s="1">
        <v>37</v>
      </c>
      <c r="K232" s="1">
        <v>146</v>
      </c>
      <c r="L232" s="1">
        <v>1535</v>
      </c>
      <c r="M232" s="1">
        <v>114</v>
      </c>
      <c r="N232" s="1">
        <v>228</v>
      </c>
      <c r="O232" s="1">
        <v>90</v>
      </c>
      <c r="P232" s="1">
        <v>66</v>
      </c>
      <c r="Q232" s="1">
        <v>27</v>
      </c>
      <c r="R232" s="29">
        <f t="shared" si="16"/>
        <v>12.6</v>
      </c>
      <c r="S232" s="2" t="s">
        <v>415</v>
      </c>
      <c r="U232" s="1" t="s">
        <v>416</v>
      </c>
      <c r="W232" s="3">
        <v>157</v>
      </c>
      <c r="X232" s="36">
        <v>0</v>
      </c>
      <c r="Y232" s="4">
        <v>0.31527093</v>
      </c>
      <c r="Z232" s="3">
        <v>111</v>
      </c>
      <c r="AA232" s="3">
        <v>20</v>
      </c>
      <c r="AB232" s="3">
        <v>76</v>
      </c>
      <c r="AC232" s="3">
        <v>673</v>
      </c>
      <c r="AD232" s="3">
        <v>53</v>
      </c>
      <c r="AE232" s="3">
        <v>89</v>
      </c>
      <c r="AF232" s="3">
        <v>39</v>
      </c>
      <c r="AG232" s="3">
        <v>39</v>
      </c>
      <c r="AH232" s="3">
        <v>10</v>
      </c>
      <c r="AI232" s="49">
        <f t="shared" si="15"/>
        <v>6.8194049999999997</v>
      </c>
      <c r="AJ232" s="54">
        <v>13.269999500000001</v>
      </c>
      <c r="AK232" s="15">
        <v>11.943108000000001</v>
      </c>
      <c r="AL232" s="15">
        <v>6.87</v>
      </c>
      <c r="AM232" s="55">
        <v>6.7688100000000002</v>
      </c>
      <c r="AN232" s="1">
        <v>361</v>
      </c>
      <c r="AO232" s="3">
        <v>157</v>
      </c>
      <c r="AP232" s="1">
        <v>0</v>
      </c>
      <c r="AQ232" s="3">
        <v>111</v>
      </c>
      <c r="AR232" s="3">
        <v>20</v>
      </c>
      <c r="AS232" s="3">
        <v>76</v>
      </c>
      <c r="AT232" s="3">
        <v>673</v>
      </c>
      <c r="AU232" s="3">
        <v>53</v>
      </c>
      <c r="AV232" s="3">
        <v>89</v>
      </c>
      <c r="AW232" s="3">
        <v>39</v>
      </c>
      <c r="AX232" s="3">
        <v>39</v>
      </c>
      <c r="AY232" s="3">
        <v>10</v>
      </c>
    </row>
    <row r="233" spans="1:51">
      <c r="A233" s="16" t="s">
        <v>538</v>
      </c>
      <c r="B233" s="1">
        <v>2015</v>
      </c>
      <c r="C233" s="20">
        <v>850000</v>
      </c>
      <c r="D233" s="17">
        <v>2750000</v>
      </c>
      <c r="E233" s="1">
        <v>3.03</v>
      </c>
      <c r="F233" s="1">
        <v>364</v>
      </c>
      <c r="G233" s="1">
        <v>132</v>
      </c>
      <c r="H233" s="38">
        <v>0.28371770000000002</v>
      </c>
      <c r="I233" s="1">
        <v>233</v>
      </c>
      <c r="J233" s="1">
        <v>20</v>
      </c>
      <c r="K233" s="1">
        <v>118</v>
      </c>
      <c r="L233" s="1">
        <v>1607</v>
      </c>
      <c r="M233" s="1">
        <v>132</v>
      </c>
      <c r="N233" s="1">
        <v>273</v>
      </c>
      <c r="O233" s="1">
        <v>67</v>
      </c>
      <c r="P233" s="1">
        <v>40</v>
      </c>
      <c r="Q233" s="1">
        <v>-5</v>
      </c>
      <c r="R233" s="29">
        <f t="shared" si="16"/>
        <v>9.1999999999999993</v>
      </c>
      <c r="T233" s="1" t="s">
        <v>539</v>
      </c>
      <c r="W233" s="3">
        <v>153</v>
      </c>
      <c r="X233" s="36">
        <v>0</v>
      </c>
      <c r="Y233" s="4">
        <v>0.28688522999999999</v>
      </c>
      <c r="Z233" s="3">
        <v>98</v>
      </c>
      <c r="AA233" s="3">
        <v>14</v>
      </c>
      <c r="AB233" s="3">
        <v>56</v>
      </c>
      <c r="AC233" s="3">
        <v>689</v>
      </c>
      <c r="AD233" s="3">
        <v>58</v>
      </c>
      <c r="AE233" s="3">
        <v>131</v>
      </c>
      <c r="AF233" s="3">
        <v>28</v>
      </c>
      <c r="AG233" s="3">
        <v>18</v>
      </c>
      <c r="AH233" s="3">
        <v>-13</v>
      </c>
      <c r="AI233" s="49">
        <f t="shared" si="15"/>
        <v>3.9948299999999999</v>
      </c>
      <c r="AJ233" s="54">
        <v>9.8099989999999995</v>
      </c>
      <c r="AK233" s="15">
        <v>8.6792619999999996</v>
      </c>
      <c r="AL233" s="15">
        <v>4.13</v>
      </c>
      <c r="AM233" s="55">
        <v>3.8596599999999999</v>
      </c>
      <c r="AN233" s="1">
        <v>308</v>
      </c>
      <c r="AO233" s="3">
        <v>153</v>
      </c>
      <c r="AP233" s="1">
        <v>0</v>
      </c>
      <c r="AQ233" s="3">
        <v>98</v>
      </c>
      <c r="AR233" s="3">
        <v>14</v>
      </c>
      <c r="AS233" s="3">
        <v>56</v>
      </c>
      <c r="AT233" s="3">
        <v>689</v>
      </c>
      <c r="AU233" s="3">
        <v>58</v>
      </c>
      <c r="AV233" s="3">
        <v>131</v>
      </c>
      <c r="AW233" s="3">
        <v>28</v>
      </c>
      <c r="AX233" s="3">
        <v>18</v>
      </c>
      <c r="AY233" s="3">
        <v>-13</v>
      </c>
    </row>
    <row r="234" spans="1:51">
      <c r="A234" s="16" t="s">
        <v>520</v>
      </c>
      <c r="B234" s="1">
        <v>2015</v>
      </c>
      <c r="C234" s="20">
        <v>3148571</v>
      </c>
      <c r="D234" s="17">
        <v>6154514</v>
      </c>
      <c r="E234" s="1">
        <v>3.125</v>
      </c>
      <c r="F234" s="1">
        <v>499</v>
      </c>
      <c r="G234" s="1">
        <v>63</v>
      </c>
      <c r="H234" s="38">
        <v>0.25554955000000001</v>
      </c>
      <c r="I234" s="1">
        <v>197</v>
      </c>
      <c r="J234" s="1">
        <v>31</v>
      </c>
      <c r="K234" s="1">
        <v>168</v>
      </c>
      <c r="L234" s="1">
        <v>1999</v>
      </c>
      <c r="M234" s="1">
        <v>123</v>
      </c>
      <c r="N234" s="1">
        <v>184</v>
      </c>
      <c r="O234" s="1">
        <v>76</v>
      </c>
      <c r="P234" s="1">
        <v>16</v>
      </c>
      <c r="Q234" s="1">
        <v>98</v>
      </c>
      <c r="R234" s="29">
        <f t="shared" si="16"/>
        <v>13</v>
      </c>
      <c r="S234" s="2" t="s">
        <v>521</v>
      </c>
      <c r="T234" s="1" t="s">
        <v>522</v>
      </c>
      <c r="U234" s="1" t="s">
        <v>523</v>
      </c>
      <c r="W234" s="3">
        <v>147</v>
      </c>
      <c r="X234" s="36">
        <v>0</v>
      </c>
      <c r="Y234" s="4">
        <v>0.26542056000000003</v>
      </c>
      <c r="Z234" s="3">
        <v>60</v>
      </c>
      <c r="AA234" s="3">
        <v>4</v>
      </c>
      <c r="AB234" s="3">
        <v>44</v>
      </c>
      <c r="AC234" s="3">
        <v>583</v>
      </c>
      <c r="AD234" s="3">
        <v>39</v>
      </c>
      <c r="AE234" s="3">
        <v>48</v>
      </c>
      <c r="AF234" s="3">
        <v>23</v>
      </c>
      <c r="AG234" s="3">
        <v>5</v>
      </c>
      <c r="AH234" s="3">
        <v>30</v>
      </c>
      <c r="AI234" s="49">
        <f t="shared" si="15"/>
        <v>3.7953450000000002</v>
      </c>
      <c r="AJ234" s="54">
        <v>15.89</v>
      </c>
      <c r="AK234" s="15">
        <v>10.11917</v>
      </c>
      <c r="AL234" s="15">
        <v>4.5</v>
      </c>
      <c r="AM234" s="55">
        <v>3.0906899999999999</v>
      </c>
      <c r="AN234" s="1">
        <v>366</v>
      </c>
      <c r="AO234" s="3">
        <v>147</v>
      </c>
      <c r="AP234" s="1">
        <v>0</v>
      </c>
      <c r="AQ234" s="3">
        <v>60</v>
      </c>
      <c r="AR234" s="3">
        <v>4</v>
      </c>
      <c r="AS234" s="3">
        <v>44</v>
      </c>
      <c r="AT234" s="3">
        <v>583</v>
      </c>
      <c r="AU234" s="3">
        <v>39</v>
      </c>
      <c r="AV234" s="3">
        <v>48</v>
      </c>
      <c r="AW234" s="3">
        <v>23</v>
      </c>
      <c r="AX234" s="3">
        <v>5</v>
      </c>
      <c r="AY234" s="3">
        <v>30</v>
      </c>
    </row>
    <row r="235" spans="1:51">
      <c r="A235" s="16" t="s">
        <v>452</v>
      </c>
      <c r="B235" s="1">
        <v>2015</v>
      </c>
      <c r="C235" s="20">
        <v>2025000</v>
      </c>
      <c r="D235" s="17">
        <v>3000000</v>
      </c>
      <c r="E235" s="1">
        <v>3.1</v>
      </c>
      <c r="F235" s="1">
        <v>544</v>
      </c>
      <c r="G235" s="1">
        <v>0</v>
      </c>
      <c r="H235" s="38">
        <v>0.23952381</v>
      </c>
      <c r="I235" s="1">
        <v>318</v>
      </c>
      <c r="J235" s="1">
        <v>75</v>
      </c>
      <c r="K235" s="1">
        <v>247</v>
      </c>
      <c r="L235" s="1">
        <v>2374</v>
      </c>
      <c r="M235" s="1">
        <v>217</v>
      </c>
      <c r="N235" s="1">
        <v>455</v>
      </c>
      <c r="O235" s="1">
        <v>116</v>
      </c>
      <c r="P235" s="1">
        <v>56</v>
      </c>
      <c r="Q235" s="1">
        <v>-3</v>
      </c>
      <c r="R235" s="29">
        <f t="shared" si="16"/>
        <v>10.7</v>
      </c>
      <c r="S235" s="2" t="s">
        <v>453</v>
      </c>
      <c r="T235" s="1" t="s">
        <v>454</v>
      </c>
      <c r="U235" s="1" t="s">
        <v>455</v>
      </c>
      <c r="W235" s="3">
        <v>157</v>
      </c>
      <c r="X235" s="36">
        <v>0</v>
      </c>
      <c r="Y235" s="4">
        <v>0.23566880000000001</v>
      </c>
      <c r="Z235" s="3">
        <v>101</v>
      </c>
      <c r="AA235" s="3">
        <v>28</v>
      </c>
      <c r="AB235" s="3">
        <v>77</v>
      </c>
      <c r="AC235" s="3">
        <v>704</v>
      </c>
      <c r="AD235" s="3">
        <v>61</v>
      </c>
      <c r="AE235" s="3">
        <v>148</v>
      </c>
      <c r="AF235" s="3">
        <v>39</v>
      </c>
      <c r="AG235" s="3">
        <v>12</v>
      </c>
      <c r="AH235" s="3">
        <v>-4</v>
      </c>
      <c r="AI235" s="49">
        <f t="shared" si="15"/>
        <v>2.9185850000000002</v>
      </c>
      <c r="AJ235" s="54">
        <v>11.34</v>
      </c>
      <c r="AK235" s="15">
        <v>10.113258999999999</v>
      </c>
      <c r="AL235" s="15">
        <v>2.77</v>
      </c>
      <c r="AM235" s="55">
        <v>3.06717</v>
      </c>
      <c r="AN235" s="1">
        <v>461</v>
      </c>
      <c r="AO235" s="3">
        <v>157</v>
      </c>
      <c r="AP235" s="1">
        <v>0</v>
      </c>
      <c r="AQ235" s="3">
        <v>101</v>
      </c>
      <c r="AR235" s="3">
        <v>28</v>
      </c>
      <c r="AS235" s="3">
        <v>77</v>
      </c>
      <c r="AT235" s="3">
        <v>704</v>
      </c>
      <c r="AU235" s="3">
        <v>61</v>
      </c>
      <c r="AV235" s="3">
        <v>148</v>
      </c>
      <c r="AW235" s="3">
        <v>39</v>
      </c>
      <c r="AX235" s="3">
        <v>12</v>
      </c>
      <c r="AY235" s="3">
        <v>-4</v>
      </c>
    </row>
    <row r="236" spans="1:51">
      <c r="A236" s="33" t="s">
        <v>317</v>
      </c>
      <c r="B236" s="1">
        <v>2015</v>
      </c>
      <c r="C236" s="20">
        <v>515000</v>
      </c>
      <c r="D236" s="17">
        <v>612500</v>
      </c>
      <c r="E236" s="1">
        <v>2.149</v>
      </c>
      <c r="F236" s="1">
        <v>312</v>
      </c>
      <c r="G236" s="1">
        <v>8</v>
      </c>
      <c r="H236" s="38">
        <v>0.25513195999999999</v>
      </c>
      <c r="I236" s="1">
        <v>89</v>
      </c>
      <c r="J236" s="1">
        <v>13</v>
      </c>
      <c r="K236" s="1">
        <v>63</v>
      </c>
      <c r="L236" s="1">
        <v>741</v>
      </c>
      <c r="M236" s="1">
        <v>34</v>
      </c>
      <c r="N236" s="1">
        <v>130</v>
      </c>
      <c r="O236" s="1">
        <v>26</v>
      </c>
      <c r="P236" s="1">
        <v>16</v>
      </c>
      <c r="Q236" s="1">
        <v>27</v>
      </c>
      <c r="R236" s="29">
        <f t="shared" si="16"/>
        <v>3.1</v>
      </c>
      <c r="U236" s="1" t="s">
        <v>318</v>
      </c>
      <c r="W236" s="3">
        <v>84</v>
      </c>
      <c r="X236" s="36">
        <v>8</v>
      </c>
      <c r="Y236" s="4">
        <v>0.20149253</v>
      </c>
      <c r="Z236" s="3">
        <v>14</v>
      </c>
      <c r="AA236" s="3">
        <v>4</v>
      </c>
      <c r="AB236" s="3">
        <v>12</v>
      </c>
      <c r="AC236" s="3">
        <v>144</v>
      </c>
      <c r="AD236" s="3">
        <v>5</v>
      </c>
      <c r="AE236" s="3">
        <v>36</v>
      </c>
      <c r="AF236" s="3">
        <v>1</v>
      </c>
      <c r="AG236" s="3">
        <v>2</v>
      </c>
      <c r="AH236" s="3">
        <v>5</v>
      </c>
      <c r="AI236" s="49">
        <f t="shared" si="15"/>
        <v>-0.21351599999999998</v>
      </c>
      <c r="AJ236" s="54">
        <v>3.7</v>
      </c>
      <c r="AK236" s="15">
        <v>2.4854919999999998</v>
      </c>
      <c r="AL236" s="15">
        <v>-0.17</v>
      </c>
      <c r="AM236" s="55">
        <v>-0.25703199999999998</v>
      </c>
      <c r="AN236" s="1">
        <v>421</v>
      </c>
      <c r="AO236" s="3">
        <v>84</v>
      </c>
      <c r="AP236" s="1">
        <v>8</v>
      </c>
      <c r="AQ236" s="3">
        <v>14</v>
      </c>
      <c r="AR236" s="3">
        <v>4</v>
      </c>
      <c r="AS236" s="3">
        <v>12</v>
      </c>
      <c r="AT236" s="3">
        <v>144</v>
      </c>
      <c r="AU236" s="3">
        <v>5</v>
      </c>
      <c r="AV236" s="3">
        <v>36</v>
      </c>
      <c r="AW236" s="3">
        <v>1</v>
      </c>
      <c r="AX236" s="3">
        <v>2</v>
      </c>
      <c r="AY236" s="3">
        <v>5</v>
      </c>
    </row>
    <row r="237" spans="1:51">
      <c r="A237" s="16" t="s">
        <v>464</v>
      </c>
      <c r="B237" s="1">
        <v>2015</v>
      </c>
      <c r="C237" s="20">
        <v>517500</v>
      </c>
      <c r="D237" s="17">
        <v>3000000</v>
      </c>
      <c r="E237" s="1">
        <v>3.1280000000000001</v>
      </c>
      <c r="F237" s="1">
        <v>526</v>
      </c>
      <c r="G237" s="1">
        <v>0</v>
      </c>
      <c r="H237" s="38">
        <v>0.28440890000000002</v>
      </c>
      <c r="I237" s="1">
        <v>212</v>
      </c>
      <c r="J237" s="1">
        <v>15</v>
      </c>
      <c r="K237" s="1">
        <v>157</v>
      </c>
      <c r="L237" s="1">
        <v>1901</v>
      </c>
      <c r="M237" s="1">
        <v>116</v>
      </c>
      <c r="N237" s="1">
        <v>325</v>
      </c>
      <c r="O237" s="1">
        <v>71</v>
      </c>
      <c r="P237" s="1">
        <v>52</v>
      </c>
      <c r="Q237" s="1">
        <v>25</v>
      </c>
      <c r="R237" s="29">
        <f t="shared" si="16"/>
        <v>3.8</v>
      </c>
      <c r="S237" s="2" t="s">
        <v>465</v>
      </c>
      <c r="T237" s="1" t="s">
        <v>466</v>
      </c>
      <c r="U237" s="1" t="s">
        <v>333</v>
      </c>
      <c r="W237" s="3">
        <v>150</v>
      </c>
      <c r="X237" s="36">
        <v>0</v>
      </c>
      <c r="Y237" s="4">
        <v>0.30141845</v>
      </c>
      <c r="Z237" s="3">
        <v>85</v>
      </c>
      <c r="AA237" s="3">
        <v>6</v>
      </c>
      <c r="AB237" s="3">
        <v>61</v>
      </c>
      <c r="AC237" s="3">
        <v>620</v>
      </c>
      <c r="AD237" s="3">
        <v>50</v>
      </c>
      <c r="AE237" s="3">
        <v>107</v>
      </c>
      <c r="AF237" s="3">
        <v>21</v>
      </c>
      <c r="AG237" s="3">
        <v>23</v>
      </c>
      <c r="AH237" s="3">
        <v>-3</v>
      </c>
      <c r="AI237" s="49">
        <f t="shared" ref="AI237:AI300" si="17">AVERAGE(AL237,AM237)</f>
        <v>1.8361399999999999</v>
      </c>
      <c r="AJ237" s="54">
        <v>4.87</v>
      </c>
      <c r="AK237" s="15">
        <v>2.694493</v>
      </c>
      <c r="AL237" s="15">
        <v>1.76</v>
      </c>
      <c r="AM237" s="55">
        <v>1.91228</v>
      </c>
      <c r="AN237" s="1">
        <v>227</v>
      </c>
      <c r="AO237" s="3">
        <v>150</v>
      </c>
      <c r="AP237" s="1">
        <v>0</v>
      </c>
      <c r="AQ237" s="3">
        <v>85</v>
      </c>
      <c r="AR237" s="3">
        <v>6</v>
      </c>
      <c r="AS237" s="3">
        <v>61</v>
      </c>
      <c r="AT237" s="3">
        <v>620</v>
      </c>
      <c r="AU237" s="3">
        <v>50</v>
      </c>
      <c r="AV237" s="3">
        <v>107</v>
      </c>
      <c r="AW237" s="3">
        <v>21</v>
      </c>
      <c r="AX237" s="3">
        <v>23</v>
      </c>
      <c r="AY237" s="3">
        <v>-3</v>
      </c>
    </row>
    <row r="238" spans="1:51">
      <c r="A238" s="16" t="s">
        <v>63</v>
      </c>
      <c r="B238" s="1">
        <v>2015</v>
      </c>
      <c r="C238" s="20">
        <v>522500</v>
      </c>
      <c r="E238" s="1">
        <v>3.121</v>
      </c>
      <c r="F238" s="1">
        <v>315</v>
      </c>
      <c r="G238" s="1">
        <v>134</v>
      </c>
      <c r="H238" s="38">
        <v>0.25282486999999998</v>
      </c>
      <c r="I238" s="1">
        <v>97</v>
      </c>
      <c r="J238" s="1">
        <v>6</v>
      </c>
      <c r="K238" s="1">
        <v>44</v>
      </c>
      <c r="L238" s="1">
        <v>761</v>
      </c>
      <c r="M238" s="1">
        <v>47</v>
      </c>
      <c r="N238" s="1">
        <v>94</v>
      </c>
      <c r="O238" s="1">
        <v>20</v>
      </c>
      <c r="P238" s="1">
        <v>54</v>
      </c>
      <c r="Q238" s="1">
        <v>-7</v>
      </c>
      <c r="R238" s="29">
        <f t="shared" si="16"/>
        <v>0.3</v>
      </c>
      <c r="W238" s="3">
        <v>68</v>
      </c>
      <c r="X238" s="36">
        <v>84</v>
      </c>
      <c r="Y238" s="4">
        <v>0.23979592</v>
      </c>
      <c r="Z238" s="3">
        <v>28</v>
      </c>
      <c r="AA238" s="3">
        <v>3</v>
      </c>
      <c r="AB238" s="3">
        <v>14</v>
      </c>
      <c r="AC238" s="3">
        <v>212</v>
      </c>
      <c r="AD238" s="3">
        <v>14</v>
      </c>
      <c r="AE238" s="3">
        <v>33</v>
      </c>
      <c r="AF238" s="3">
        <v>5</v>
      </c>
      <c r="AG238" s="3">
        <v>3</v>
      </c>
      <c r="AH238" s="3">
        <v>-6</v>
      </c>
      <c r="AI238" s="49">
        <f t="shared" si="17"/>
        <v>-0.38853150000000003</v>
      </c>
      <c r="AJ238" s="54">
        <v>0.24000001000000001</v>
      </c>
      <c r="AK238" s="15">
        <v>0.26965751999999998</v>
      </c>
      <c r="AL238" s="15">
        <v>-0.39</v>
      </c>
      <c r="AM238" s="55">
        <v>-0.38706299999999999</v>
      </c>
      <c r="AN238" s="1">
        <v>353</v>
      </c>
      <c r="AO238" s="3">
        <v>68</v>
      </c>
      <c r="AP238" s="1">
        <v>84</v>
      </c>
      <c r="AQ238" s="3">
        <v>28</v>
      </c>
      <c r="AR238" s="3">
        <v>3</v>
      </c>
      <c r="AS238" s="3">
        <v>14</v>
      </c>
      <c r="AT238" s="3">
        <v>212</v>
      </c>
      <c r="AU238" s="3">
        <v>14</v>
      </c>
      <c r="AV238" s="3">
        <v>33</v>
      </c>
      <c r="AW238" s="3">
        <v>5</v>
      </c>
      <c r="AX238" s="3">
        <v>3</v>
      </c>
      <c r="AY238" s="3">
        <v>-6</v>
      </c>
    </row>
    <row r="239" spans="1:51">
      <c r="A239" s="16" t="s">
        <v>518</v>
      </c>
      <c r="B239" s="1">
        <v>2015</v>
      </c>
      <c r="C239" s="20">
        <v>2136988</v>
      </c>
      <c r="D239" s="17">
        <v>4142467</v>
      </c>
      <c r="E239" s="1">
        <v>2.1640000000000001</v>
      </c>
      <c r="F239" s="1">
        <v>364</v>
      </c>
      <c r="G239" s="1">
        <v>86</v>
      </c>
      <c r="H239" s="38">
        <v>0.23641928000000001</v>
      </c>
      <c r="I239" s="1">
        <v>133</v>
      </c>
      <c r="J239" s="1">
        <v>49</v>
      </c>
      <c r="K239" s="1">
        <v>171</v>
      </c>
      <c r="L239" s="1">
        <v>1426</v>
      </c>
      <c r="M239" s="1">
        <v>96</v>
      </c>
      <c r="N239" s="1">
        <v>330</v>
      </c>
      <c r="O239" s="1">
        <v>58</v>
      </c>
      <c r="P239" s="1">
        <v>4</v>
      </c>
      <c r="Q239" s="1">
        <v>-17</v>
      </c>
      <c r="R239" s="29">
        <f t="shared" si="16"/>
        <v>2.9</v>
      </c>
      <c r="S239" s="2" t="s">
        <v>406</v>
      </c>
      <c r="U239" s="1" t="s">
        <v>519</v>
      </c>
      <c r="W239" s="3">
        <v>128</v>
      </c>
      <c r="X239" s="36">
        <v>0</v>
      </c>
      <c r="Y239" s="4">
        <v>0.24703088000000001</v>
      </c>
      <c r="Z239" s="3">
        <v>34</v>
      </c>
      <c r="AA239" s="3">
        <v>16</v>
      </c>
      <c r="AB239" s="3">
        <v>57</v>
      </c>
      <c r="AC239" s="3">
        <v>458</v>
      </c>
      <c r="AD239" s="3">
        <v>27</v>
      </c>
      <c r="AE239" s="3">
        <v>107</v>
      </c>
      <c r="AF239" s="3">
        <v>15</v>
      </c>
      <c r="AG239" s="3">
        <v>0</v>
      </c>
      <c r="AH239" s="3">
        <v>-5</v>
      </c>
      <c r="AI239" s="49">
        <f t="shared" si="17"/>
        <v>0.76310600000000006</v>
      </c>
      <c r="AJ239" s="54">
        <v>2.58</v>
      </c>
      <c r="AK239" s="15">
        <v>3.158223</v>
      </c>
      <c r="AL239" s="15">
        <v>0.57999999999999996</v>
      </c>
      <c r="AM239" s="55">
        <v>0.94621200000000005</v>
      </c>
      <c r="AN239" s="1">
        <v>392</v>
      </c>
      <c r="AO239" s="3">
        <v>128</v>
      </c>
      <c r="AP239" s="1">
        <v>0</v>
      </c>
      <c r="AQ239" s="3">
        <v>34</v>
      </c>
      <c r="AR239" s="3">
        <v>16</v>
      </c>
      <c r="AS239" s="3">
        <v>57</v>
      </c>
      <c r="AT239" s="3">
        <v>458</v>
      </c>
      <c r="AU239" s="3">
        <v>27</v>
      </c>
      <c r="AV239" s="3">
        <v>107</v>
      </c>
      <c r="AW239" s="3">
        <v>15</v>
      </c>
      <c r="AX239" s="3">
        <v>0</v>
      </c>
      <c r="AY239" s="3">
        <v>-5</v>
      </c>
    </row>
    <row r="240" spans="1:51">
      <c r="A240" s="1" t="s">
        <v>509</v>
      </c>
      <c r="B240" s="1">
        <v>2015</v>
      </c>
      <c r="C240" s="20">
        <v>1925000</v>
      </c>
      <c r="D240" s="17">
        <v>2625000</v>
      </c>
      <c r="E240" s="1">
        <v>3.06</v>
      </c>
      <c r="F240" s="1">
        <v>465</v>
      </c>
      <c r="G240" s="1">
        <v>30</v>
      </c>
      <c r="H240" s="38">
        <v>0.25970149999999997</v>
      </c>
      <c r="I240" s="1">
        <v>147</v>
      </c>
      <c r="J240" s="1">
        <v>11</v>
      </c>
      <c r="K240" s="1">
        <v>139</v>
      </c>
      <c r="L240" s="1">
        <v>1788</v>
      </c>
      <c r="M240" s="1">
        <v>83</v>
      </c>
      <c r="N240" s="1">
        <v>292</v>
      </c>
      <c r="O240" s="1">
        <v>59</v>
      </c>
      <c r="P240" s="1">
        <v>25</v>
      </c>
      <c r="Q240" s="1">
        <v>13</v>
      </c>
      <c r="R240" s="29">
        <f t="shared" si="16"/>
        <v>2.1</v>
      </c>
      <c r="S240" s="2" t="s">
        <v>84</v>
      </c>
      <c r="T240" s="1" t="s">
        <v>510</v>
      </c>
      <c r="U240" s="1" t="s">
        <v>271</v>
      </c>
      <c r="W240" s="3">
        <v>130</v>
      </c>
      <c r="X240" s="36">
        <v>0</v>
      </c>
      <c r="Y240" s="4">
        <v>0.28085106999999998</v>
      </c>
      <c r="Z240" s="3">
        <v>54</v>
      </c>
      <c r="AA240" s="3">
        <v>5</v>
      </c>
      <c r="AB240" s="3">
        <v>48</v>
      </c>
      <c r="AC240" s="3">
        <v>499</v>
      </c>
      <c r="AD240" s="3">
        <v>23</v>
      </c>
      <c r="AE240" s="3">
        <v>78</v>
      </c>
      <c r="AF240" s="3">
        <v>17</v>
      </c>
      <c r="AG240" s="3">
        <v>7</v>
      </c>
      <c r="AH240" s="3">
        <v>12</v>
      </c>
      <c r="AI240" s="49">
        <f t="shared" si="17"/>
        <v>2.5863300000000002</v>
      </c>
      <c r="AJ240" s="54">
        <v>2.4700000000000002</v>
      </c>
      <c r="AK240" s="15">
        <v>1.6308581</v>
      </c>
      <c r="AL240" s="15">
        <v>2.61</v>
      </c>
      <c r="AM240" s="55">
        <v>2.5626600000000002</v>
      </c>
      <c r="AN240" s="1">
        <v>290</v>
      </c>
      <c r="AO240" s="3">
        <v>130</v>
      </c>
      <c r="AP240" s="1">
        <v>0</v>
      </c>
      <c r="AQ240" s="3">
        <v>54</v>
      </c>
      <c r="AR240" s="3">
        <v>5</v>
      </c>
      <c r="AS240" s="3">
        <v>48</v>
      </c>
      <c r="AT240" s="3">
        <v>499</v>
      </c>
      <c r="AU240" s="3">
        <v>23</v>
      </c>
      <c r="AV240" s="3">
        <v>78</v>
      </c>
      <c r="AW240" s="3">
        <v>17</v>
      </c>
      <c r="AX240" s="3">
        <v>7</v>
      </c>
      <c r="AY240" s="3">
        <v>12</v>
      </c>
    </row>
    <row r="241" spans="1:51">
      <c r="A241" s="1" t="s">
        <v>48</v>
      </c>
      <c r="B241" s="1">
        <v>2015</v>
      </c>
      <c r="C241" s="20">
        <v>520000</v>
      </c>
      <c r="D241" s="17">
        <v>900000</v>
      </c>
      <c r="E241" s="1">
        <v>3.0489999999999999</v>
      </c>
      <c r="F241" s="1">
        <v>277</v>
      </c>
      <c r="G241" s="1">
        <v>0</v>
      </c>
      <c r="H241" s="38">
        <v>0.24190801000000001</v>
      </c>
      <c r="I241" s="1">
        <v>68</v>
      </c>
      <c r="J241" s="1">
        <v>4</v>
      </c>
      <c r="K241" s="1">
        <v>38</v>
      </c>
      <c r="L241" s="1">
        <v>650</v>
      </c>
      <c r="M241" s="1">
        <v>40</v>
      </c>
      <c r="N241" s="1">
        <v>143</v>
      </c>
      <c r="O241" s="1">
        <v>14</v>
      </c>
      <c r="P241" s="1">
        <v>25</v>
      </c>
      <c r="Q241" s="1">
        <v>2</v>
      </c>
      <c r="R241" s="29">
        <f t="shared" si="16"/>
        <v>1</v>
      </c>
      <c r="W241" s="3">
        <v>109</v>
      </c>
      <c r="X241" s="36">
        <v>0</v>
      </c>
      <c r="Y241" s="4">
        <v>0.25543477999999997</v>
      </c>
      <c r="Z241" s="3">
        <v>25</v>
      </c>
      <c r="AA241" s="3">
        <v>2</v>
      </c>
      <c r="AB241" s="3">
        <v>15</v>
      </c>
      <c r="AC241" s="3">
        <v>203</v>
      </c>
      <c r="AD241" s="3">
        <v>11</v>
      </c>
      <c r="AE241" s="3">
        <v>46</v>
      </c>
      <c r="AF241" s="3">
        <v>5</v>
      </c>
      <c r="AG241" s="3">
        <v>10</v>
      </c>
      <c r="AH241" s="3">
        <v>3</v>
      </c>
      <c r="AI241" s="49">
        <f t="shared" si="17"/>
        <v>0.61359149999999996</v>
      </c>
      <c r="AJ241" s="54">
        <v>1.67</v>
      </c>
      <c r="AK241" s="15">
        <v>0.40707070000000001</v>
      </c>
      <c r="AL241" s="15">
        <v>0.73</v>
      </c>
      <c r="AM241" s="55">
        <v>0.49718299999999999</v>
      </c>
      <c r="AN241" s="1">
        <v>234</v>
      </c>
      <c r="AO241" s="3">
        <v>109</v>
      </c>
      <c r="AP241" s="1">
        <v>0</v>
      </c>
      <c r="AQ241" s="3">
        <v>25</v>
      </c>
      <c r="AR241" s="3">
        <v>2</v>
      </c>
      <c r="AS241" s="3">
        <v>15</v>
      </c>
      <c r="AT241" s="3">
        <v>203</v>
      </c>
      <c r="AU241" s="3">
        <v>11</v>
      </c>
      <c r="AV241" s="3">
        <v>46</v>
      </c>
      <c r="AW241" s="3">
        <v>5</v>
      </c>
      <c r="AX241" s="3">
        <v>10</v>
      </c>
      <c r="AY241" s="3">
        <v>3</v>
      </c>
    </row>
    <row r="242" spans="1:51">
      <c r="A242" s="1" t="s">
        <v>649</v>
      </c>
      <c r="B242" s="1">
        <v>2015</v>
      </c>
      <c r="C242" s="20">
        <v>2588065</v>
      </c>
      <c r="D242" s="17">
        <v>2800000</v>
      </c>
      <c r="E242" s="1">
        <v>2.13</v>
      </c>
      <c r="F242" s="1">
        <v>331</v>
      </c>
      <c r="G242" s="1">
        <v>90</v>
      </c>
      <c r="H242" s="38">
        <v>0.27529413000000003</v>
      </c>
      <c r="I242" s="1">
        <v>194</v>
      </c>
      <c r="J242" s="1">
        <v>33</v>
      </c>
      <c r="K242" s="1">
        <v>143</v>
      </c>
      <c r="L242" s="1">
        <v>1432</v>
      </c>
      <c r="M242" s="1">
        <v>125</v>
      </c>
      <c r="N242" s="1">
        <v>243</v>
      </c>
      <c r="O242" s="1">
        <v>78</v>
      </c>
      <c r="P242" s="1">
        <v>19</v>
      </c>
      <c r="Q242" s="1">
        <v>6</v>
      </c>
      <c r="R242" s="29">
        <f t="shared" si="16"/>
        <v>7.9</v>
      </c>
      <c r="T242" s="1" t="s">
        <v>650</v>
      </c>
      <c r="W242" s="3">
        <v>80</v>
      </c>
      <c r="X242" s="36">
        <v>90</v>
      </c>
      <c r="Y242" s="4">
        <v>0.2636656</v>
      </c>
      <c r="Z242" s="3">
        <v>43</v>
      </c>
      <c r="AA242" s="3">
        <v>5</v>
      </c>
      <c r="AB242" s="3">
        <v>25</v>
      </c>
      <c r="AC242" s="3">
        <v>355</v>
      </c>
      <c r="AD242" s="3">
        <v>36</v>
      </c>
      <c r="AE242" s="3">
        <v>70</v>
      </c>
      <c r="AF242" s="3">
        <v>16</v>
      </c>
      <c r="AG242" s="3">
        <v>1</v>
      </c>
      <c r="AH242" s="3">
        <v>-1</v>
      </c>
      <c r="AI242" s="49">
        <f t="shared" si="17"/>
        <v>0.76253499999999996</v>
      </c>
      <c r="AJ242" s="54">
        <v>7.3500003999999999</v>
      </c>
      <c r="AK242" s="15">
        <v>8.4962700000000009</v>
      </c>
      <c r="AL242" s="15">
        <v>0.47</v>
      </c>
      <c r="AM242" s="55">
        <v>1.05507</v>
      </c>
      <c r="AN242" s="1">
        <v>309</v>
      </c>
      <c r="AO242" s="3">
        <v>80</v>
      </c>
      <c r="AP242" s="1">
        <v>90</v>
      </c>
      <c r="AQ242" s="3">
        <v>43</v>
      </c>
      <c r="AR242" s="3">
        <v>5</v>
      </c>
      <c r="AS242" s="3">
        <v>25</v>
      </c>
      <c r="AT242" s="3">
        <v>355</v>
      </c>
      <c r="AU242" s="3">
        <v>36</v>
      </c>
      <c r="AV242" s="3">
        <v>70</v>
      </c>
      <c r="AW242" s="3">
        <v>16</v>
      </c>
      <c r="AX242" s="3">
        <v>1</v>
      </c>
      <c r="AY242" s="3">
        <v>-1</v>
      </c>
    </row>
    <row r="243" spans="1:51">
      <c r="A243" s="1" t="s">
        <v>262</v>
      </c>
      <c r="B243" s="1">
        <v>2015</v>
      </c>
      <c r="C243" s="20">
        <v>523000</v>
      </c>
      <c r="D243" s="17">
        <v>2100000</v>
      </c>
      <c r="E243" s="1">
        <v>2.1669999999999998</v>
      </c>
      <c r="F243" s="1">
        <v>289</v>
      </c>
      <c r="G243" s="1">
        <v>158</v>
      </c>
      <c r="H243" s="38">
        <v>0.26377951999999999</v>
      </c>
      <c r="I243" s="1">
        <v>123</v>
      </c>
      <c r="J243" s="1">
        <v>27</v>
      </c>
      <c r="K243" s="1">
        <v>122</v>
      </c>
      <c r="L243" s="1">
        <v>1098</v>
      </c>
      <c r="M243" s="1">
        <v>62</v>
      </c>
      <c r="N243" s="1">
        <v>254</v>
      </c>
      <c r="O243" s="1">
        <v>32</v>
      </c>
      <c r="P243" s="1">
        <v>14</v>
      </c>
      <c r="Q243" s="1">
        <v>-17</v>
      </c>
      <c r="R243" s="29">
        <f t="shared" si="16"/>
        <v>-0.1</v>
      </c>
      <c r="S243" s="2" t="s">
        <v>263</v>
      </c>
      <c r="W243" s="3">
        <v>148</v>
      </c>
      <c r="X243" s="36">
        <v>0</v>
      </c>
      <c r="Y243" s="4">
        <v>0.25678119999999999</v>
      </c>
      <c r="Z243" s="3">
        <v>66</v>
      </c>
      <c r="AA243" s="3">
        <v>13</v>
      </c>
      <c r="AB243" s="3">
        <v>59</v>
      </c>
      <c r="AC243" s="3">
        <v>601</v>
      </c>
      <c r="AD243" s="3">
        <v>36</v>
      </c>
      <c r="AE243" s="3">
        <v>141</v>
      </c>
      <c r="AF243" s="3">
        <v>17</v>
      </c>
      <c r="AG243" s="3">
        <v>7</v>
      </c>
      <c r="AH243" s="3">
        <v>-5</v>
      </c>
      <c r="AI243" s="49">
        <f t="shared" si="17"/>
        <v>2.0657499999999995E-2</v>
      </c>
      <c r="AJ243" s="54">
        <v>0.14999998</v>
      </c>
      <c r="AK243" s="15">
        <v>-0.34610950000000001</v>
      </c>
      <c r="AL243" s="15">
        <v>0.35</v>
      </c>
      <c r="AM243" s="55">
        <v>-0.30868499999999999</v>
      </c>
      <c r="AN243" s="1">
        <v>137</v>
      </c>
      <c r="AO243" s="3">
        <v>148</v>
      </c>
      <c r="AP243" s="1">
        <v>0</v>
      </c>
      <c r="AQ243" s="3">
        <v>66</v>
      </c>
      <c r="AR243" s="3">
        <v>13</v>
      </c>
      <c r="AS243" s="3">
        <v>59</v>
      </c>
      <c r="AT243" s="3">
        <v>601</v>
      </c>
      <c r="AU243" s="3">
        <v>36</v>
      </c>
      <c r="AV243" s="3">
        <v>141</v>
      </c>
      <c r="AW243" s="3">
        <v>17</v>
      </c>
      <c r="AX243" s="3">
        <v>7</v>
      </c>
      <c r="AY243" s="3">
        <v>-5</v>
      </c>
    </row>
    <row r="244" spans="1:51">
      <c r="A244" s="1" t="s">
        <v>39</v>
      </c>
      <c r="B244" s="1">
        <v>2015</v>
      </c>
      <c r="C244" s="20">
        <v>517500</v>
      </c>
      <c r="D244" s="17">
        <v>1000000</v>
      </c>
      <c r="E244" s="1">
        <v>3.024</v>
      </c>
      <c r="F244" s="1">
        <v>417</v>
      </c>
      <c r="G244" s="1">
        <v>0</v>
      </c>
      <c r="H244" s="38">
        <v>0.24406458</v>
      </c>
      <c r="I244" s="1">
        <v>121</v>
      </c>
      <c r="J244" s="1">
        <v>19</v>
      </c>
      <c r="K244" s="1">
        <v>92</v>
      </c>
      <c r="L244" s="1">
        <v>1144</v>
      </c>
      <c r="M244" s="1">
        <v>62</v>
      </c>
      <c r="N244" s="1">
        <v>323</v>
      </c>
      <c r="O244" s="1">
        <v>50</v>
      </c>
      <c r="P244" s="1">
        <v>21</v>
      </c>
      <c r="Q244" s="1">
        <v>7</v>
      </c>
      <c r="R244" s="29">
        <f t="shared" si="16"/>
        <v>0.6</v>
      </c>
      <c r="U244" s="1" t="s">
        <v>40</v>
      </c>
      <c r="W244" s="3">
        <v>106</v>
      </c>
      <c r="X244" s="36">
        <v>0</v>
      </c>
      <c r="Y244" s="4">
        <v>0.25098039999999999</v>
      </c>
      <c r="Z244" s="3">
        <v>30</v>
      </c>
      <c r="AA244" s="3">
        <v>2</v>
      </c>
      <c r="AB244" s="3">
        <v>17</v>
      </c>
      <c r="AC244" s="3">
        <v>281</v>
      </c>
      <c r="AD244" s="3">
        <v>21</v>
      </c>
      <c r="AE244" s="3">
        <v>67</v>
      </c>
      <c r="AF244" s="3">
        <v>13</v>
      </c>
      <c r="AG244" s="3">
        <v>4</v>
      </c>
      <c r="AH244" s="3">
        <v>-6</v>
      </c>
      <c r="AI244" s="49">
        <f t="shared" si="17"/>
        <v>-0.86266399999999988</v>
      </c>
      <c r="AJ244" s="54">
        <v>0.71</v>
      </c>
      <c r="AK244" s="15">
        <v>0.40093672000000002</v>
      </c>
      <c r="AL244" s="15">
        <v>-1.1299999999999999</v>
      </c>
      <c r="AM244" s="55">
        <v>-0.59532799999999997</v>
      </c>
      <c r="AN244" s="1">
        <v>521</v>
      </c>
      <c r="AO244" s="3">
        <v>106</v>
      </c>
      <c r="AP244" s="1">
        <v>0</v>
      </c>
      <c r="AQ244" s="3">
        <v>30</v>
      </c>
      <c r="AR244" s="3">
        <v>2</v>
      </c>
      <c r="AS244" s="3">
        <v>17</v>
      </c>
      <c r="AT244" s="3">
        <v>281</v>
      </c>
      <c r="AU244" s="3">
        <v>21</v>
      </c>
      <c r="AV244" s="3">
        <v>67</v>
      </c>
      <c r="AW244" s="3">
        <v>13</v>
      </c>
      <c r="AX244" s="3">
        <v>4</v>
      </c>
      <c r="AY244" s="3">
        <v>-6</v>
      </c>
    </row>
    <row r="245" spans="1:51">
      <c r="A245" s="1" t="s">
        <v>85</v>
      </c>
      <c r="B245" s="1">
        <v>2015</v>
      </c>
      <c r="C245" s="20">
        <v>515800</v>
      </c>
      <c r="D245" s="17">
        <v>1185000</v>
      </c>
      <c r="E245" s="1">
        <v>3.0659999999999998</v>
      </c>
      <c r="F245" s="1">
        <v>243</v>
      </c>
      <c r="G245" s="1">
        <v>227</v>
      </c>
      <c r="H245" s="38">
        <v>0.25978089999999998</v>
      </c>
      <c r="I245" s="1">
        <v>97</v>
      </c>
      <c r="J245" s="1">
        <v>14</v>
      </c>
      <c r="K245" s="1">
        <v>58</v>
      </c>
      <c r="L245" s="1">
        <v>729</v>
      </c>
      <c r="M245" s="1">
        <v>42</v>
      </c>
      <c r="N245" s="1">
        <v>123</v>
      </c>
      <c r="O245" s="1">
        <v>37</v>
      </c>
      <c r="P245" s="1">
        <v>16</v>
      </c>
      <c r="Q245" s="1">
        <v>7</v>
      </c>
      <c r="R245" s="29">
        <f t="shared" si="16"/>
        <v>4</v>
      </c>
      <c r="W245" s="3">
        <v>128</v>
      </c>
      <c r="X245" s="36">
        <v>0</v>
      </c>
      <c r="Y245" s="4">
        <v>0.26506025</v>
      </c>
      <c r="Z245" s="3">
        <v>51</v>
      </c>
      <c r="AA245" s="3">
        <v>8</v>
      </c>
      <c r="AB245" s="3">
        <v>28</v>
      </c>
      <c r="AC245" s="3">
        <v>385</v>
      </c>
      <c r="AD245" s="3">
        <v>25</v>
      </c>
      <c r="AE245" s="3">
        <v>61</v>
      </c>
      <c r="AF245" s="3">
        <v>21</v>
      </c>
      <c r="AG245" s="3">
        <v>10</v>
      </c>
      <c r="AH245" s="3">
        <v>3</v>
      </c>
      <c r="AI245" s="49">
        <f t="shared" si="17"/>
        <v>2.0838099999999997</v>
      </c>
      <c r="AJ245" s="54">
        <v>4.07</v>
      </c>
      <c r="AK245" s="15">
        <v>3.9963289999999998</v>
      </c>
      <c r="AL245" s="15">
        <v>2.23</v>
      </c>
      <c r="AM245" s="55">
        <v>1.9376199999999999</v>
      </c>
      <c r="AN245" s="1">
        <v>546</v>
      </c>
      <c r="AO245" s="3">
        <v>128</v>
      </c>
      <c r="AP245" s="1">
        <v>0</v>
      </c>
      <c r="AQ245" s="3">
        <v>51</v>
      </c>
      <c r="AR245" s="3">
        <v>8</v>
      </c>
      <c r="AS245" s="3">
        <v>28</v>
      </c>
      <c r="AT245" s="3">
        <v>385</v>
      </c>
      <c r="AU245" s="3">
        <v>25</v>
      </c>
      <c r="AV245" s="3">
        <v>61</v>
      </c>
      <c r="AW245" s="3">
        <v>21</v>
      </c>
      <c r="AX245" s="3">
        <v>10</v>
      </c>
      <c r="AY245" s="3">
        <v>3</v>
      </c>
    </row>
    <row r="246" spans="1:51">
      <c r="A246" s="1" t="s">
        <v>376</v>
      </c>
      <c r="B246" s="1">
        <v>2015</v>
      </c>
      <c r="C246" s="20">
        <v>600000</v>
      </c>
      <c r="D246" s="17">
        <v>1000000</v>
      </c>
      <c r="E246" s="1">
        <v>3.0030000000000001</v>
      </c>
      <c r="F246" s="1">
        <v>375</v>
      </c>
      <c r="G246" s="1">
        <v>0</v>
      </c>
      <c r="H246" s="38">
        <v>0.24742268000000001</v>
      </c>
      <c r="I246" s="1">
        <v>124</v>
      </c>
      <c r="J246" s="1">
        <v>34</v>
      </c>
      <c r="K246" s="1">
        <v>118</v>
      </c>
      <c r="L246" s="1">
        <v>1184</v>
      </c>
      <c r="M246" s="1">
        <v>90</v>
      </c>
      <c r="N246" s="1">
        <v>349</v>
      </c>
      <c r="O246" s="1">
        <v>58</v>
      </c>
      <c r="P246" s="1">
        <v>2</v>
      </c>
      <c r="Q246" s="1">
        <v>-2</v>
      </c>
      <c r="R246" s="29">
        <f t="shared" si="16"/>
        <v>0.2</v>
      </c>
      <c r="W246" s="3">
        <v>64</v>
      </c>
      <c r="X246" s="36">
        <v>0</v>
      </c>
      <c r="Y246" s="4">
        <v>0.30208333999999998</v>
      </c>
      <c r="Z246" s="3">
        <v>14</v>
      </c>
      <c r="AA246" s="3">
        <v>5</v>
      </c>
      <c r="AB246" s="3">
        <v>16</v>
      </c>
      <c r="AC246" s="3">
        <v>107</v>
      </c>
      <c r="AD246" s="3">
        <v>10</v>
      </c>
      <c r="AE246" s="3">
        <v>31</v>
      </c>
      <c r="AF246" s="3">
        <v>6</v>
      </c>
      <c r="AG246" s="3">
        <v>0</v>
      </c>
      <c r="AH246" s="3">
        <v>0</v>
      </c>
      <c r="AI246" s="49">
        <f t="shared" si="17"/>
        <v>0.69910850000000002</v>
      </c>
      <c r="AJ246" s="54">
        <v>0.66</v>
      </c>
      <c r="AK246" s="15">
        <v>-0.34448200000000001</v>
      </c>
      <c r="AL246" s="15">
        <v>0.81</v>
      </c>
      <c r="AM246" s="55">
        <v>0.58821699999999999</v>
      </c>
      <c r="AN246" s="1">
        <v>401</v>
      </c>
      <c r="AO246" s="3">
        <v>64</v>
      </c>
      <c r="AP246" s="1">
        <v>0</v>
      </c>
      <c r="AQ246" s="3">
        <v>14</v>
      </c>
      <c r="AR246" s="3">
        <v>5</v>
      </c>
      <c r="AS246" s="3">
        <v>16</v>
      </c>
      <c r="AT246" s="3">
        <v>107</v>
      </c>
      <c r="AU246" s="3">
        <v>10</v>
      </c>
      <c r="AV246" s="3">
        <v>31</v>
      </c>
      <c r="AW246" s="3">
        <v>6</v>
      </c>
      <c r="AX246" s="3">
        <v>0</v>
      </c>
      <c r="AY246" s="3">
        <v>0</v>
      </c>
    </row>
    <row r="247" spans="1:51">
      <c r="A247" s="1" t="s">
        <v>348</v>
      </c>
      <c r="B247" s="1">
        <v>2015</v>
      </c>
      <c r="C247" s="20">
        <v>517500</v>
      </c>
      <c r="D247" s="17">
        <v>3500000</v>
      </c>
      <c r="E247" s="1">
        <v>3.1019999999999999</v>
      </c>
      <c r="F247" s="1">
        <v>462</v>
      </c>
      <c r="G247" s="1">
        <v>93</v>
      </c>
      <c r="H247" s="38">
        <v>0.28846154000000002</v>
      </c>
      <c r="I247" s="1">
        <v>234</v>
      </c>
      <c r="J247" s="1">
        <v>45</v>
      </c>
      <c r="K247" s="1">
        <v>169</v>
      </c>
      <c r="L247" s="1">
        <v>1811</v>
      </c>
      <c r="M247" s="1">
        <v>91</v>
      </c>
      <c r="N247" s="1">
        <v>282</v>
      </c>
      <c r="O247" s="1">
        <v>84</v>
      </c>
      <c r="P247" s="1">
        <v>84</v>
      </c>
      <c r="Q247" s="1">
        <v>-15</v>
      </c>
      <c r="R247" s="29">
        <f t="shared" si="16"/>
        <v>4.5</v>
      </c>
      <c r="S247" s="2" t="s">
        <v>55</v>
      </c>
      <c r="T247" s="1" t="s">
        <v>104</v>
      </c>
      <c r="W247" s="3">
        <v>157</v>
      </c>
      <c r="X247" s="36">
        <v>0</v>
      </c>
      <c r="Y247" s="4">
        <v>0.28664497</v>
      </c>
      <c r="Z247" s="3">
        <v>93</v>
      </c>
      <c r="AA247" s="3">
        <v>17</v>
      </c>
      <c r="AB247" s="3">
        <v>58</v>
      </c>
      <c r="AC247" s="3">
        <v>682</v>
      </c>
      <c r="AD247" s="3">
        <v>46</v>
      </c>
      <c r="AE247" s="3">
        <v>112</v>
      </c>
      <c r="AF247" s="3">
        <v>31</v>
      </c>
      <c r="AG247" s="3">
        <v>43</v>
      </c>
      <c r="AH247" s="3">
        <v>-12</v>
      </c>
      <c r="AI247" s="49">
        <f t="shared" si="17"/>
        <v>2.2288700000000001</v>
      </c>
      <c r="AJ247" s="54">
        <v>4.12</v>
      </c>
      <c r="AK247" s="15">
        <v>4.86686</v>
      </c>
      <c r="AL247" s="15">
        <v>1.99</v>
      </c>
      <c r="AM247" s="55">
        <v>2.46774</v>
      </c>
      <c r="AN247" s="1">
        <v>441</v>
      </c>
      <c r="AO247" s="3">
        <v>157</v>
      </c>
      <c r="AP247" s="1">
        <v>0</v>
      </c>
      <c r="AQ247" s="3">
        <v>93</v>
      </c>
      <c r="AR247" s="3">
        <v>17</v>
      </c>
      <c r="AS247" s="3">
        <v>58</v>
      </c>
      <c r="AT247" s="3">
        <v>682</v>
      </c>
      <c r="AU247" s="3">
        <v>46</v>
      </c>
      <c r="AV247" s="3">
        <v>112</v>
      </c>
      <c r="AW247" s="3">
        <v>31</v>
      </c>
      <c r="AX247" s="3">
        <v>43</v>
      </c>
      <c r="AY247" s="3">
        <v>-12</v>
      </c>
    </row>
    <row r="248" spans="1:51">
      <c r="A248" s="1" t="s">
        <v>387</v>
      </c>
      <c r="B248" s="1">
        <v>2015</v>
      </c>
      <c r="C248" s="20">
        <v>555000</v>
      </c>
      <c r="D248" s="17">
        <v>1000000</v>
      </c>
      <c r="E248" s="1">
        <v>3.036</v>
      </c>
      <c r="F248" s="1">
        <v>368</v>
      </c>
      <c r="G248" s="1">
        <v>15</v>
      </c>
      <c r="H248" s="38">
        <v>0.25498700000000002</v>
      </c>
      <c r="I248" s="1">
        <v>115</v>
      </c>
      <c r="J248" s="1">
        <v>25</v>
      </c>
      <c r="K248" s="1">
        <v>125</v>
      </c>
      <c r="L248" s="1">
        <v>1259</v>
      </c>
      <c r="M248" s="1">
        <v>90</v>
      </c>
      <c r="N248" s="1">
        <v>207</v>
      </c>
      <c r="O248" s="1">
        <v>61</v>
      </c>
      <c r="P248" s="1">
        <v>0</v>
      </c>
      <c r="Q248" s="1">
        <v>-20</v>
      </c>
      <c r="R248" s="29">
        <f t="shared" si="16"/>
        <v>1.7</v>
      </c>
      <c r="T248" s="1" t="s">
        <v>261</v>
      </c>
      <c r="W248" s="3">
        <v>75</v>
      </c>
      <c r="X248" s="36">
        <v>0</v>
      </c>
      <c r="Y248" s="4">
        <v>0.2278481</v>
      </c>
      <c r="Z248" s="3">
        <v>14</v>
      </c>
      <c r="AA248" s="3">
        <v>4</v>
      </c>
      <c r="AB248" s="3">
        <v>24</v>
      </c>
      <c r="AC248" s="3">
        <v>253</v>
      </c>
      <c r="AD248" s="3">
        <v>13</v>
      </c>
      <c r="AE248" s="3">
        <v>47</v>
      </c>
      <c r="AF248" s="3">
        <v>15</v>
      </c>
      <c r="AG248" s="3">
        <v>0</v>
      </c>
      <c r="AH248" s="3">
        <v>-5</v>
      </c>
      <c r="AI248" s="49">
        <f t="shared" si="17"/>
        <v>-0.71194494999999991</v>
      </c>
      <c r="AJ248" s="54">
        <v>1.8499999</v>
      </c>
      <c r="AK248" s="15">
        <v>1.5245644</v>
      </c>
      <c r="AL248" s="15">
        <v>-0.56999999999999995</v>
      </c>
      <c r="AM248" s="55">
        <v>-0.85388989999999998</v>
      </c>
      <c r="AN248" s="1">
        <v>319</v>
      </c>
      <c r="AO248" s="3">
        <v>75</v>
      </c>
      <c r="AP248" s="1">
        <v>0</v>
      </c>
      <c r="AQ248" s="3">
        <v>14</v>
      </c>
      <c r="AR248" s="3">
        <v>4</v>
      </c>
      <c r="AS248" s="3">
        <v>24</v>
      </c>
      <c r="AT248" s="3">
        <v>253</v>
      </c>
      <c r="AU248" s="3">
        <v>13</v>
      </c>
      <c r="AV248" s="3">
        <v>47</v>
      </c>
      <c r="AW248" s="3">
        <v>15</v>
      </c>
      <c r="AX248" s="3">
        <v>0</v>
      </c>
      <c r="AY248" s="3">
        <v>-5</v>
      </c>
    </row>
    <row r="249" spans="1:51">
      <c r="A249" s="1" t="s">
        <v>299</v>
      </c>
      <c r="B249" s="1">
        <v>2015</v>
      </c>
      <c r="C249" s="20">
        <v>545000</v>
      </c>
      <c r="D249" s="17">
        <v>2925000</v>
      </c>
      <c r="E249" s="1">
        <v>3.1019999999999999</v>
      </c>
      <c r="F249" s="1">
        <v>432</v>
      </c>
      <c r="G249" s="1">
        <v>15</v>
      </c>
      <c r="H249" s="38">
        <v>0.24763292000000001</v>
      </c>
      <c r="I249" s="1">
        <v>171</v>
      </c>
      <c r="J249" s="1">
        <v>40</v>
      </c>
      <c r="K249" s="1">
        <v>181</v>
      </c>
      <c r="L249" s="1">
        <v>1539</v>
      </c>
      <c r="M249" s="1">
        <v>147</v>
      </c>
      <c r="N249" s="1">
        <v>354</v>
      </c>
      <c r="O249" s="1">
        <v>76</v>
      </c>
      <c r="P249" s="1">
        <v>16</v>
      </c>
      <c r="Q249" s="1">
        <v>6</v>
      </c>
      <c r="R249" s="29">
        <f t="shared" si="16"/>
        <v>8.8000000000000007</v>
      </c>
      <c r="S249" s="2" t="s">
        <v>300</v>
      </c>
      <c r="T249" s="1" t="s">
        <v>104</v>
      </c>
      <c r="W249" s="3">
        <v>147</v>
      </c>
      <c r="X249" s="36">
        <v>0</v>
      </c>
      <c r="Y249" s="4">
        <v>0.25048545</v>
      </c>
      <c r="Z249" s="3">
        <v>65</v>
      </c>
      <c r="AA249" s="3">
        <v>14</v>
      </c>
      <c r="AB249" s="3">
        <v>62</v>
      </c>
      <c r="AC249" s="3">
        <v>557</v>
      </c>
      <c r="AD249" s="3">
        <v>35</v>
      </c>
      <c r="AE249" s="3">
        <v>131</v>
      </c>
      <c r="AF249" s="3">
        <v>33</v>
      </c>
      <c r="AG249" s="3">
        <v>4</v>
      </c>
      <c r="AH249" s="3">
        <v>3</v>
      </c>
      <c r="AI249" s="49">
        <f t="shared" si="17"/>
        <v>3.1417250000000001</v>
      </c>
      <c r="AJ249" s="54">
        <v>8.6100010000000005</v>
      </c>
      <c r="AK249" s="15">
        <v>8.9336529999999996</v>
      </c>
      <c r="AL249" s="15">
        <v>2.46</v>
      </c>
      <c r="AM249" s="55">
        <v>3.8234499999999998</v>
      </c>
      <c r="AN249" s="1">
        <v>228</v>
      </c>
      <c r="AO249" s="3">
        <v>147</v>
      </c>
      <c r="AP249" s="1">
        <v>0</v>
      </c>
      <c r="AQ249" s="3">
        <v>65</v>
      </c>
      <c r="AR249" s="3">
        <v>14</v>
      </c>
      <c r="AS249" s="3">
        <v>62</v>
      </c>
      <c r="AT249" s="3">
        <v>557</v>
      </c>
      <c r="AU249" s="3">
        <v>35</v>
      </c>
      <c r="AV249" s="3">
        <v>131</v>
      </c>
      <c r="AW249" s="3">
        <v>33</v>
      </c>
      <c r="AX249" s="3">
        <v>4</v>
      </c>
      <c r="AY249" s="3">
        <v>3</v>
      </c>
    </row>
    <row r="250" spans="1:51">
      <c r="A250" s="1" t="s">
        <v>275</v>
      </c>
      <c r="B250" s="1">
        <v>2015</v>
      </c>
      <c r="C250" s="20">
        <v>553900</v>
      </c>
      <c r="D250" s="17">
        <v>2425000</v>
      </c>
      <c r="E250" s="1">
        <v>2.1589999999999998</v>
      </c>
      <c r="F250" s="1">
        <v>346</v>
      </c>
      <c r="G250" s="1">
        <v>23</v>
      </c>
      <c r="H250" s="38">
        <v>0.25255971999999999</v>
      </c>
      <c r="I250" s="1">
        <v>140</v>
      </c>
      <c r="J250" s="1">
        <v>22</v>
      </c>
      <c r="K250" s="1">
        <v>113</v>
      </c>
      <c r="L250" s="1">
        <v>1302</v>
      </c>
      <c r="M250" s="1">
        <v>92</v>
      </c>
      <c r="N250" s="1">
        <v>207</v>
      </c>
      <c r="O250" s="1">
        <v>49</v>
      </c>
      <c r="P250" s="1">
        <v>8</v>
      </c>
      <c r="Q250" s="1">
        <v>5</v>
      </c>
      <c r="R250" s="29">
        <f t="shared" si="16"/>
        <v>5.4</v>
      </c>
      <c r="S250" s="2" t="s">
        <v>276</v>
      </c>
      <c r="W250" s="3">
        <v>155</v>
      </c>
      <c r="X250" s="36">
        <v>0</v>
      </c>
      <c r="Y250" s="4">
        <v>0.26476189999999999</v>
      </c>
      <c r="Z250" s="3">
        <v>57</v>
      </c>
      <c r="AA250" s="3">
        <v>9</v>
      </c>
      <c r="AB250" s="3">
        <v>56</v>
      </c>
      <c r="AC250" s="3">
        <v>578</v>
      </c>
      <c r="AD250" s="3">
        <v>33</v>
      </c>
      <c r="AE250" s="3">
        <v>85</v>
      </c>
      <c r="AF250" s="3">
        <v>24</v>
      </c>
      <c r="AG250" s="3">
        <v>5</v>
      </c>
      <c r="AH250" s="3">
        <v>3</v>
      </c>
      <c r="AI250" s="49">
        <f t="shared" si="17"/>
        <v>3.042065</v>
      </c>
      <c r="AJ250" s="54">
        <v>5.77</v>
      </c>
      <c r="AK250" s="15">
        <v>4.9816694000000004</v>
      </c>
      <c r="AL250" s="15">
        <v>2.98</v>
      </c>
      <c r="AM250" s="55">
        <v>3.1041300000000001</v>
      </c>
      <c r="AN250" s="1">
        <v>379</v>
      </c>
      <c r="AO250" s="3">
        <v>155</v>
      </c>
      <c r="AP250" s="1">
        <v>0</v>
      </c>
      <c r="AQ250" s="3">
        <v>57</v>
      </c>
      <c r="AR250" s="3">
        <v>9</v>
      </c>
      <c r="AS250" s="3">
        <v>56</v>
      </c>
      <c r="AT250" s="3">
        <v>578</v>
      </c>
      <c r="AU250" s="3">
        <v>33</v>
      </c>
      <c r="AV250" s="3">
        <v>85</v>
      </c>
      <c r="AW250" s="3">
        <v>24</v>
      </c>
      <c r="AX250" s="3">
        <v>5</v>
      </c>
      <c r="AY250" s="3">
        <v>3</v>
      </c>
    </row>
    <row r="251" spans="1:51">
      <c r="A251" s="1" t="s">
        <v>279</v>
      </c>
      <c r="B251" s="1">
        <v>2015</v>
      </c>
      <c r="C251" s="20">
        <v>532500</v>
      </c>
      <c r="D251" s="17">
        <v>2150000</v>
      </c>
      <c r="E251" s="1">
        <v>3.1280000000000001</v>
      </c>
      <c r="F251" s="1">
        <v>385</v>
      </c>
      <c r="G251" s="1">
        <v>0</v>
      </c>
      <c r="H251" s="38">
        <v>0.25764189999999998</v>
      </c>
      <c r="I251" s="1">
        <v>141</v>
      </c>
      <c r="J251" s="1">
        <v>21</v>
      </c>
      <c r="K251" s="1">
        <v>114</v>
      </c>
      <c r="L251" s="1">
        <v>1243</v>
      </c>
      <c r="M251" s="1">
        <v>74</v>
      </c>
      <c r="N251" s="1">
        <v>245</v>
      </c>
      <c r="O251" s="1">
        <v>75</v>
      </c>
      <c r="P251" s="1">
        <v>6</v>
      </c>
      <c r="Q251" s="1">
        <v>-13</v>
      </c>
      <c r="R251" s="29">
        <f t="shared" si="16"/>
        <v>3.6</v>
      </c>
      <c r="W251" s="3">
        <v>127</v>
      </c>
      <c r="X251" s="36">
        <v>0</v>
      </c>
      <c r="Y251" s="4">
        <v>0.2616137</v>
      </c>
      <c r="Z251" s="3">
        <v>48</v>
      </c>
      <c r="AA251" s="3">
        <v>12</v>
      </c>
      <c r="AB251" s="3">
        <v>58</v>
      </c>
      <c r="AC251" s="3">
        <v>446</v>
      </c>
      <c r="AD251" s="3">
        <v>28</v>
      </c>
      <c r="AE251" s="3">
        <v>86</v>
      </c>
      <c r="AF251" s="3">
        <v>31</v>
      </c>
      <c r="AG251" s="3">
        <v>2</v>
      </c>
      <c r="AH251" s="3">
        <v>-3</v>
      </c>
      <c r="AI251" s="49">
        <f t="shared" si="17"/>
        <v>1.6749499999999999</v>
      </c>
      <c r="AJ251" s="54">
        <v>2.8</v>
      </c>
      <c r="AK251" s="15">
        <v>4.4480924999999996</v>
      </c>
      <c r="AL251" s="15">
        <v>1.41</v>
      </c>
      <c r="AM251" s="55">
        <v>1.9399</v>
      </c>
      <c r="AN251" s="1">
        <v>548</v>
      </c>
      <c r="AO251" s="3">
        <v>127</v>
      </c>
      <c r="AP251" s="1">
        <v>0</v>
      </c>
      <c r="AQ251" s="3">
        <v>48</v>
      </c>
      <c r="AR251" s="3">
        <v>12</v>
      </c>
      <c r="AS251" s="3">
        <v>58</v>
      </c>
      <c r="AT251" s="3">
        <v>446</v>
      </c>
      <c r="AU251" s="3">
        <v>28</v>
      </c>
      <c r="AV251" s="3">
        <v>86</v>
      </c>
      <c r="AW251" s="3">
        <v>31</v>
      </c>
      <c r="AX251" s="3">
        <v>2</v>
      </c>
      <c r="AY251" s="3">
        <v>-3</v>
      </c>
    </row>
    <row r="252" spans="1:51">
      <c r="A252" s="1" t="s">
        <v>529</v>
      </c>
      <c r="B252" s="1">
        <v>2015</v>
      </c>
      <c r="C252" s="20">
        <v>526500</v>
      </c>
      <c r="D252" s="17">
        <v>3300000</v>
      </c>
      <c r="E252" s="1">
        <v>3</v>
      </c>
      <c r="F252" s="1">
        <v>366</v>
      </c>
      <c r="G252" s="1">
        <v>48</v>
      </c>
      <c r="H252" s="38">
        <v>0.24980605</v>
      </c>
      <c r="I252" s="1">
        <v>151</v>
      </c>
      <c r="J252" s="1">
        <v>70</v>
      </c>
      <c r="K252" s="1">
        <v>205</v>
      </c>
      <c r="L252" s="1">
        <v>1387</v>
      </c>
      <c r="M252" s="1">
        <v>73</v>
      </c>
      <c r="N252" s="1">
        <v>297</v>
      </c>
      <c r="O252" s="1">
        <v>58</v>
      </c>
      <c r="P252" s="1">
        <v>0</v>
      </c>
      <c r="Q252" s="1">
        <v>-7</v>
      </c>
      <c r="R252" s="29">
        <f t="shared" si="16"/>
        <v>4.4000000000000004</v>
      </c>
      <c r="U252" s="1" t="s">
        <v>58</v>
      </c>
      <c r="W252" s="3">
        <v>153</v>
      </c>
      <c r="X252" s="36">
        <v>0</v>
      </c>
      <c r="Y252" s="4">
        <v>0.24558304</v>
      </c>
      <c r="Z252" s="3">
        <v>66</v>
      </c>
      <c r="AA252" s="3">
        <v>27</v>
      </c>
      <c r="AB252" s="3">
        <v>88</v>
      </c>
      <c r="AC252" s="3">
        <v>604</v>
      </c>
      <c r="AD252" s="3">
        <v>30</v>
      </c>
      <c r="AE252" s="3">
        <v>119</v>
      </c>
      <c r="AF252" s="3">
        <v>20</v>
      </c>
      <c r="AG252" s="3">
        <v>0</v>
      </c>
      <c r="AH252" s="3">
        <v>-3</v>
      </c>
      <c r="AI252" s="49">
        <f t="shared" si="17"/>
        <v>0.59790200000000004</v>
      </c>
      <c r="AJ252" s="54">
        <v>4.2300000000000004</v>
      </c>
      <c r="AK252" s="15">
        <v>4.498354</v>
      </c>
      <c r="AL252" s="15">
        <v>0.93</v>
      </c>
      <c r="AM252" s="55">
        <v>0.26580399999999998</v>
      </c>
      <c r="AN252" s="1">
        <v>408</v>
      </c>
      <c r="AO252" s="3">
        <v>153</v>
      </c>
      <c r="AP252" s="1">
        <v>0</v>
      </c>
      <c r="AQ252" s="3">
        <v>66</v>
      </c>
      <c r="AR252" s="3">
        <v>27</v>
      </c>
      <c r="AS252" s="3">
        <v>88</v>
      </c>
      <c r="AT252" s="3">
        <v>604</v>
      </c>
      <c r="AU252" s="3">
        <v>30</v>
      </c>
      <c r="AV252" s="3">
        <v>119</v>
      </c>
      <c r="AW252" s="3">
        <v>20</v>
      </c>
      <c r="AX252" s="3">
        <v>0</v>
      </c>
      <c r="AY252" s="3">
        <v>-3</v>
      </c>
    </row>
    <row r="253" spans="1:51">
      <c r="A253" s="1" t="s">
        <v>294</v>
      </c>
      <c r="B253" s="1">
        <v>2015</v>
      </c>
      <c r="C253" s="20">
        <v>513500</v>
      </c>
      <c r="D253" s="17">
        <v>2000000</v>
      </c>
      <c r="E253" s="1">
        <v>3.0209999999999999</v>
      </c>
      <c r="F253" s="1">
        <v>322</v>
      </c>
      <c r="G253" s="1">
        <v>131</v>
      </c>
      <c r="H253" s="38">
        <v>0.24137929999999999</v>
      </c>
      <c r="I253" s="1">
        <v>104</v>
      </c>
      <c r="J253" s="1">
        <v>20</v>
      </c>
      <c r="K253" s="1">
        <v>105</v>
      </c>
      <c r="L253" s="1">
        <v>1153</v>
      </c>
      <c r="M253" s="1">
        <v>58</v>
      </c>
      <c r="N253" s="1">
        <v>207</v>
      </c>
      <c r="O253" s="1">
        <v>37</v>
      </c>
      <c r="P253" s="1">
        <v>12</v>
      </c>
      <c r="Q253" s="1">
        <v>-13</v>
      </c>
      <c r="R253" s="29">
        <f t="shared" si="16"/>
        <v>1</v>
      </c>
      <c r="S253" s="2" t="s">
        <v>227</v>
      </c>
      <c r="W253" s="3">
        <v>151</v>
      </c>
      <c r="X253" s="36">
        <v>0</v>
      </c>
      <c r="Y253" s="4">
        <v>0.26296957999999998</v>
      </c>
      <c r="Z253" s="3">
        <v>63</v>
      </c>
      <c r="AA253" s="3">
        <v>7</v>
      </c>
      <c r="AB253" s="3">
        <v>50</v>
      </c>
      <c r="AC253" s="3">
        <v>603</v>
      </c>
      <c r="AD253" s="3">
        <v>30</v>
      </c>
      <c r="AE253" s="3">
        <v>103</v>
      </c>
      <c r="AF253" s="3">
        <v>14</v>
      </c>
      <c r="AG253" s="3">
        <v>10</v>
      </c>
      <c r="AH253" s="3">
        <v>-13</v>
      </c>
      <c r="AI253" s="49">
        <f t="shared" si="17"/>
        <v>0.81171500000000008</v>
      </c>
      <c r="AJ253" s="54">
        <v>-0.10999998499999999</v>
      </c>
      <c r="AK253" s="15">
        <v>2.073318</v>
      </c>
      <c r="AL253" s="15">
        <v>0.06</v>
      </c>
      <c r="AM253" s="55">
        <v>1.5634300000000001</v>
      </c>
      <c r="AN253" s="1">
        <v>302</v>
      </c>
      <c r="AO253" s="3">
        <v>151</v>
      </c>
      <c r="AP253" s="1">
        <v>0</v>
      </c>
      <c r="AQ253" s="3">
        <v>63</v>
      </c>
      <c r="AR253" s="3">
        <v>7</v>
      </c>
      <c r="AS253" s="3">
        <v>50</v>
      </c>
      <c r="AT253" s="3">
        <v>603</v>
      </c>
      <c r="AU253" s="3">
        <v>30</v>
      </c>
      <c r="AV253" s="3">
        <v>103</v>
      </c>
      <c r="AW253" s="3">
        <v>14</v>
      </c>
      <c r="AX253" s="3">
        <v>10</v>
      </c>
      <c r="AY253" s="3">
        <v>-13</v>
      </c>
    </row>
    <row r="254" spans="1:51">
      <c r="A254" s="1" t="s">
        <v>269</v>
      </c>
      <c r="B254" s="1">
        <v>2015</v>
      </c>
      <c r="C254" s="20">
        <v>534000</v>
      </c>
      <c r="D254" s="17">
        <v>2600000</v>
      </c>
      <c r="E254" s="1">
        <v>3.0649999999999999</v>
      </c>
      <c r="F254" s="1">
        <v>479</v>
      </c>
      <c r="G254" s="1">
        <v>16</v>
      </c>
      <c r="H254" s="38">
        <v>0.26600439999999997</v>
      </c>
      <c r="I254" s="1">
        <v>211</v>
      </c>
      <c r="J254" s="1">
        <v>23</v>
      </c>
      <c r="K254" s="1">
        <v>144</v>
      </c>
      <c r="L254" s="1">
        <v>1930</v>
      </c>
      <c r="M254" s="1">
        <v>79</v>
      </c>
      <c r="N254" s="1">
        <v>270</v>
      </c>
      <c r="O254" s="1">
        <v>54</v>
      </c>
      <c r="P254" s="1">
        <v>96</v>
      </c>
      <c r="Q254" s="1">
        <v>6</v>
      </c>
      <c r="R254" s="29">
        <f t="shared" si="16"/>
        <v>4.8</v>
      </c>
      <c r="S254" s="2" t="s">
        <v>270</v>
      </c>
      <c r="T254" s="1" t="s">
        <v>271</v>
      </c>
      <c r="U254" s="1" t="s">
        <v>272</v>
      </c>
      <c r="W254" s="3">
        <v>142</v>
      </c>
      <c r="X254" s="36">
        <v>16</v>
      </c>
      <c r="Y254" s="4">
        <v>0.25714287000000002</v>
      </c>
      <c r="Z254" s="3">
        <v>57</v>
      </c>
      <c r="AA254" s="3">
        <v>6</v>
      </c>
      <c r="AB254" s="3">
        <v>50</v>
      </c>
      <c r="AC254" s="3">
        <v>584</v>
      </c>
      <c r="AD254" s="3">
        <v>13</v>
      </c>
      <c r="AE254" s="3">
        <v>93</v>
      </c>
      <c r="AF254" s="3">
        <v>16</v>
      </c>
      <c r="AG254" s="3">
        <v>25</v>
      </c>
      <c r="AH254" s="3">
        <v>1</v>
      </c>
      <c r="AI254" s="49">
        <f t="shared" si="17"/>
        <v>0.30439135</v>
      </c>
      <c r="AJ254" s="54">
        <v>5.78</v>
      </c>
      <c r="AK254" s="15">
        <v>3.8789693999999999</v>
      </c>
      <c r="AL254" s="15">
        <v>0.55000000000000004</v>
      </c>
      <c r="AM254" s="55">
        <v>5.87827E-2</v>
      </c>
      <c r="AN254" s="1">
        <v>345</v>
      </c>
      <c r="AO254" s="3">
        <v>142</v>
      </c>
      <c r="AP254" s="1">
        <v>16</v>
      </c>
      <c r="AQ254" s="3">
        <v>57</v>
      </c>
      <c r="AR254" s="3">
        <v>6</v>
      </c>
      <c r="AS254" s="3">
        <v>50</v>
      </c>
      <c r="AT254" s="3">
        <v>584</v>
      </c>
      <c r="AU254" s="3">
        <v>13</v>
      </c>
      <c r="AV254" s="3">
        <v>93</v>
      </c>
      <c r="AW254" s="3">
        <v>16</v>
      </c>
      <c r="AX254" s="3">
        <v>25</v>
      </c>
      <c r="AY254" s="3">
        <v>1</v>
      </c>
    </row>
    <row r="255" spans="1:51">
      <c r="A255" s="1" t="s">
        <v>288</v>
      </c>
      <c r="B255" s="1">
        <v>2015</v>
      </c>
      <c r="C255" s="20">
        <v>538000</v>
      </c>
      <c r="D255" s="17">
        <v>2075000</v>
      </c>
      <c r="E255" s="1">
        <v>3.0950000000000002</v>
      </c>
      <c r="F255" s="1">
        <v>410</v>
      </c>
      <c r="G255" s="1">
        <v>34</v>
      </c>
      <c r="H255" s="38">
        <v>0.25714287000000002</v>
      </c>
      <c r="I255" s="1">
        <v>130</v>
      </c>
      <c r="J255" s="1">
        <v>24</v>
      </c>
      <c r="K255" s="1">
        <v>121</v>
      </c>
      <c r="L255" s="1">
        <v>1418</v>
      </c>
      <c r="M255" s="1">
        <v>88</v>
      </c>
      <c r="N255" s="1">
        <v>238</v>
      </c>
      <c r="O255" s="1">
        <v>75</v>
      </c>
      <c r="P255" s="1">
        <v>10</v>
      </c>
      <c r="Q255" s="1">
        <v>0</v>
      </c>
      <c r="R255" s="29">
        <f t="shared" si="16"/>
        <v>4.0999999999999996</v>
      </c>
      <c r="S255" s="2" t="s">
        <v>289</v>
      </c>
      <c r="T255" s="1" t="s">
        <v>290</v>
      </c>
      <c r="W255" s="3">
        <v>116</v>
      </c>
      <c r="X255" s="36">
        <v>34</v>
      </c>
      <c r="Y255" s="4">
        <v>0.24365481999999999</v>
      </c>
      <c r="Z255" s="3">
        <v>34</v>
      </c>
      <c r="AA255" s="3">
        <v>3</v>
      </c>
      <c r="AB255" s="3">
        <v>34</v>
      </c>
      <c r="AC255" s="3">
        <v>430</v>
      </c>
      <c r="AD255" s="3">
        <v>27</v>
      </c>
      <c r="AE255" s="3">
        <v>73</v>
      </c>
      <c r="AF255" s="3">
        <v>21</v>
      </c>
      <c r="AG255" s="3">
        <v>3</v>
      </c>
      <c r="AH255" s="3">
        <v>1</v>
      </c>
      <c r="AI255" s="49">
        <f t="shared" si="17"/>
        <v>0.43091449999999998</v>
      </c>
      <c r="AJ255" s="54">
        <v>4.3499999999999996</v>
      </c>
      <c r="AK255" s="15">
        <v>3.8000980000000002</v>
      </c>
      <c r="AL255" s="15">
        <v>0.44</v>
      </c>
      <c r="AM255" s="55">
        <v>0.42182900000000001</v>
      </c>
      <c r="AN255" s="1">
        <v>465</v>
      </c>
      <c r="AO255" s="3">
        <v>116</v>
      </c>
      <c r="AP255" s="1">
        <v>34</v>
      </c>
      <c r="AQ255" s="3">
        <v>34</v>
      </c>
      <c r="AR255" s="3">
        <v>3</v>
      </c>
      <c r="AS255" s="3">
        <v>34</v>
      </c>
      <c r="AT255" s="3">
        <v>430</v>
      </c>
      <c r="AU255" s="3">
        <v>27</v>
      </c>
      <c r="AV255" s="3">
        <v>73</v>
      </c>
      <c r="AW255" s="3">
        <v>21</v>
      </c>
      <c r="AX255" s="3">
        <v>3</v>
      </c>
      <c r="AY255" s="3">
        <v>1</v>
      </c>
    </row>
    <row r="256" spans="1:51">
      <c r="A256" s="1" t="s">
        <v>495</v>
      </c>
      <c r="B256" s="1">
        <v>2015</v>
      </c>
      <c r="C256" s="20">
        <v>1443750</v>
      </c>
      <c r="D256" s="17">
        <v>2125000</v>
      </c>
      <c r="E256" s="1">
        <v>3.036</v>
      </c>
      <c r="F256" s="1">
        <v>264</v>
      </c>
      <c r="G256" s="1">
        <v>183</v>
      </c>
      <c r="H256" s="38">
        <v>0.28690474999999999</v>
      </c>
      <c r="I256" s="1">
        <v>91</v>
      </c>
      <c r="J256" s="1">
        <v>6</v>
      </c>
      <c r="K256" s="1">
        <v>54</v>
      </c>
      <c r="L256" s="1">
        <v>919</v>
      </c>
      <c r="M256" s="1">
        <v>44</v>
      </c>
      <c r="N256" s="1">
        <v>122</v>
      </c>
      <c r="O256" s="1">
        <v>35</v>
      </c>
      <c r="P256" s="1">
        <v>17</v>
      </c>
      <c r="Q256" s="1">
        <v>5</v>
      </c>
      <c r="R256" s="29">
        <f t="shared" si="16"/>
        <v>3.8</v>
      </c>
      <c r="S256" s="2" t="s">
        <v>496</v>
      </c>
      <c r="U256" s="1" t="s">
        <v>497</v>
      </c>
      <c r="W256" s="3">
        <v>120</v>
      </c>
      <c r="X256" s="36">
        <v>0</v>
      </c>
      <c r="Y256" s="4">
        <v>0.30048078</v>
      </c>
      <c r="Z256" s="3">
        <v>44</v>
      </c>
      <c r="AA256" s="3">
        <v>2</v>
      </c>
      <c r="AB256" s="3">
        <v>23</v>
      </c>
      <c r="AC256" s="3">
        <v>454</v>
      </c>
      <c r="AD256" s="3">
        <v>25</v>
      </c>
      <c r="AE256" s="3">
        <v>44</v>
      </c>
      <c r="AF256" s="3">
        <v>17</v>
      </c>
      <c r="AG256" s="3">
        <v>11</v>
      </c>
      <c r="AH256" s="3">
        <v>-5</v>
      </c>
      <c r="AI256" s="49">
        <f t="shared" si="17"/>
        <v>1.4269099999999999</v>
      </c>
      <c r="AJ256" s="54">
        <v>4.01</v>
      </c>
      <c r="AK256" s="15">
        <v>3.6305453999999999</v>
      </c>
      <c r="AL256" s="15">
        <v>1.32</v>
      </c>
      <c r="AM256" s="55">
        <v>1.53382</v>
      </c>
      <c r="AN256" s="1">
        <v>272</v>
      </c>
      <c r="AO256" s="3">
        <v>120</v>
      </c>
      <c r="AP256" s="1">
        <v>0</v>
      </c>
      <c r="AQ256" s="3">
        <v>44</v>
      </c>
      <c r="AR256" s="3">
        <v>2</v>
      </c>
      <c r="AS256" s="3">
        <v>23</v>
      </c>
      <c r="AT256" s="3">
        <v>454</v>
      </c>
      <c r="AU256" s="3">
        <v>25</v>
      </c>
      <c r="AV256" s="3">
        <v>44</v>
      </c>
      <c r="AW256" s="3">
        <v>17</v>
      </c>
      <c r="AX256" s="3">
        <v>11</v>
      </c>
      <c r="AY256" s="3">
        <v>-5</v>
      </c>
    </row>
    <row r="257" spans="1:51">
      <c r="A257" s="1" t="s">
        <v>535</v>
      </c>
      <c r="B257" s="1">
        <v>2015</v>
      </c>
      <c r="C257" s="20">
        <v>537500</v>
      </c>
      <c r="D257" s="17">
        <v>3400000</v>
      </c>
      <c r="E257" s="1">
        <v>2.13</v>
      </c>
      <c r="F257" s="1">
        <v>365</v>
      </c>
      <c r="G257" s="1">
        <v>35</v>
      </c>
      <c r="H257" s="38">
        <v>0.26398211999999999</v>
      </c>
      <c r="I257" s="1">
        <v>199</v>
      </c>
      <c r="J257" s="1">
        <v>51</v>
      </c>
      <c r="K257" s="1">
        <v>174</v>
      </c>
      <c r="L257" s="1">
        <v>1470</v>
      </c>
      <c r="M257" s="1">
        <v>106</v>
      </c>
      <c r="N257" s="1">
        <v>315</v>
      </c>
      <c r="O257" s="1">
        <v>62</v>
      </c>
      <c r="P257" s="1">
        <v>12</v>
      </c>
      <c r="Q257" s="1">
        <v>0</v>
      </c>
      <c r="R257" s="29">
        <f t="shared" si="16"/>
        <v>7.5</v>
      </c>
      <c r="S257" s="2" t="s">
        <v>536</v>
      </c>
      <c r="T257" s="1" t="s">
        <v>537</v>
      </c>
      <c r="W257" s="3">
        <v>159</v>
      </c>
      <c r="X257" s="36">
        <v>0</v>
      </c>
      <c r="Y257" s="4">
        <v>0.25555557000000001</v>
      </c>
      <c r="Z257" s="3">
        <v>78</v>
      </c>
      <c r="AA257" s="3">
        <v>26</v>
      </c>
      <c r="AB257" s="3">
        <v>83</v>
      </c>
      <c r="AC257" s="3">
        <v>686</v>
      </c>
      <c r="AD257" s="3">
        <v>45</v>
      </c>
      <c r="AE257" s="3">
        <v>164</v>
      </c>
      <c r="AF257" s="3">
        <v>23</v>
      </c>
      <c r="AG257" s="3">
        <v>4</v>
      </c>
      <c r="AH257" s="3">
        <v>6</v>
      </c>
      <c r="AI257" s="49">
        <f t="shared" si="17"/>
        <v>3.1546750000000001</v>
      </c>
      <c r="AJ257" s="54">
        <v>7.47</v>
      </c>
      <c r="AK257" s="15">
        <v>7.4785969999999997</v>
      </c>
      <c r="AL257" s="15">
        <v>3.1</v>
      </c>
      <c r="AM257" s="55">
        <v>3.2093500000000001</v>
      </c>
      <c r="AN257" s="1">
        <v>527</v>
      </c>
      <c r="AO257" s="3">
        <v>159</v>
      </c>
      <c r="AP257" s="1">
        <v>0</v>
      </c>
      <c r="AQ257" s="3">
        <v>78</v>
      </c>
      <c r="AR257" s="3">
        <v>26</v>
      </c>
      <c r="AS257" s="3">
        <v>83</v>
      </c>
      <c r="AT257" s="3">
        <v>686</v>
      </c>
      <c r="AU257" s="3">
        <v>45</v>
      </c>
      <c r="AV257" s="3">
        <v>164</v>
      </c>
      <c r="AW257" s="3">
        <v>23</v>
      </c>
      <c r="AX257" s="3">
        <v>4</v>
      </c>
      <c r="AY257" s="3">
        <v>6</v>
      </c>
    </row>
    <row r="258" spans="1:51">
      <c r="A258" s="1" t="s">
        <v>584</v>
      </c>
      <c r="B258" s="1">
        <v>2015</v>
      </c>
      <c r="C258" s="20">
        <v>4901861</v>
      </c>
      <c r="D258" s="17">
        <v>4150000</v>
      </c>
      <c r="E258" s="1">
        <v>3.0779999999999998</v>
      </c>
      <c r="F258" s="1">
        <v>429</v>
      </c>
      <c r="G258" s="1">
        <v>0</v>
      </c>
      <c r="H258" s="38">
        <v>0.25450450000000002</v>
      </c>
      <c r="I258" s="1">
        <v>168</v>
      </c>
      <c r="J258" s="1">
        <v>20</v>
      </c>
      <c r="K258" s="1">
        <v>120</v>
      </c>
      <c r="L258" s="1">
        <v>1461</v>
      </c>
      <c r="M258" s="1">
        <v>87</v>
      </c>
      <c r="N258" s="1">
        <v>300</v>
      </c>
      <c r="O258" s="1">
        <v>52</v>
      </c>
      <c r="P258" s="1">
        <v>84</v>
      </c>
      <c r="Q258" s="1">
        <v>41</v>
      </c>
      <c r="R258" s="29">
        <f t="shared" ref="R258:R321" si="18">ROUND(AVERAGE(AJ258,AK258),1)</f>
        <v>7.9</v>
      </c>
      <c r="S258" s="2" t="s">
        <v>75</v>
      </c>
      <c r="T258" s="1" t="s">
        <v>585</v>
      </c>
      <c r="U258" s="1" t="s">
        <v>586</v>
      </c>
      <c r="W258" s="3">
        <v>95</v>
      </c>
      <c r="X258" s="36">
        <v>0</v>
      </c>
      <c r="Y258" s="4">
        <v>0.21875</v>
      </c>
      <c r="Z258" s="3">
        <v>26</v>
      </c>
      <c r="AA258" s="3">
        <v>5</v>
      </c>
      <c r="AB258" s="3">
        <v>25</v>
      </c>
      <c r="AC258" s="3">
        <v>310</v>
      </c>
      <c r="AD258" s="3">
        <v>16</v>
      </c>
      <c r="AE258" s="3">
        <v>69</v>
      </c>
      <c r="AF258" s="3">
        <v>12</v>
      </c>
      <c r="AG258" s="3">
        <v>14</v>
      </c>
      <c r="AH258" s="3">
        <v>13</v>
      </c>
      <c r="AI258" s="49">
        <f t="shared" si="17"/>
        <v>0.80829400000000007</v>
      </c>
      <c r="AJ258" s="54">
        <v>8.7899999999999991</v>
      </c>
      <c r="AK258" s="15">
        <v>7.0689140000000004</v>
      </c>
      <c r="AL258" s="15">
        <v>0.93</v>
      </c>
      <c r="AM258" s="55">
        <v>0.68658799999999998</v>
      </c>
      <c r="AN258" s="1">
        <v>476</v>
      </c>
      <c r="AO258" s="3">
        <v>95</v>
      </c>
      <c r="AP258" s="1">
        <v>0</v>
      </c>
      <c r="AQ258" s="3">
        <v>26</v>
      </c>
      <c r="AR258" s="3">
        <v>5</v>
      </c>
      <c r="AS258" s="3">
        <v>25</v>
      </c>
      <c r="AT258" s="3">
        <v>310</v>
      </c>
      <c r="AU258" s="3">
        <v>16</v>
      </c>
      <c r="AV258" s="3">
        <v>69</v>
      </c>
      <c r="AW258" s="3">
        <v>12</v>
      </c>
      <c r="AX258" s="3">
        <v>14</v>
      </c>
      <c r="AY258" s="3">
        <v>13</v>
      </c>
    </row>
    <row r="259" spans="1:51">
      <c r="A259" s="1" t="s">
        <v>570</v>
      </c>
      <c r="B259" s="1">
        <v>2015</v>
      </c>
      <c r="C259" s="20">
        <v>573000</v>
      </c>
      <c r="D259" s="17">
        <v>5050000</v>
      </c>
      <c r="E259" s="1">
        <v>3.056</v>
      </c>
      <c r="F259" s="1">
        <v>451</v>
      </c>
      <c r="G259" s="1">
        <v>86</v>
      </c>
      <c r="H259" s="38">
        <v>0.2810781</v>
      </c>
      <c r="I259" s="1">
        <v>252</v>
      </c>
      <c r="J259" s="1">
        <v>68</v>
      </c>
      <c r="K259" s="1">
        <v>215</v>
      </c>
      <c r="L259" s="1">
        <v>1979</v>
      </c>
      <c r="M259" s="1">
        <v>128</v>
      </c>
      <c r="N259" s="1">
        <v>330</v>
      </c>
      <c r="O259" s="1">
        <v>103</v>
      </c>
      <c r="P259" s="1">
        <v>30</v>
      </c>
      <c r="Q259" s="1">
        <v>55</v>
      </c>
      <c r="R259" s="29">
        <f t="shared" si="18"/>
        <v>16.2</v>
      </c>
      <c r="S259" s="2" t="s">
        <v>571</v>
      </c>
      <c r="T259" s="1" t="s">
        <v>44</v>
      </c>
      <c r="U259" s="1" t="s">
        <v>572</v>
      </c>
      <c r="W259" s="3">
        <v>162</v>
      </c>
      <c r="X259" s="36">
        <v>0</v>
      </c>
      <c r="Y259" s="4">
        <v>0.28593995999999999</v>
      </c>
      <c r="Z259" s="3">
        <v>102</v>
      </c>
      <c r="AA259" s="3">
        <v>35</v>
      </c>
      <c r="AB259" s="3">
        <v>86</v>
      </c>
      <c r="AC259" s="3">
        <v>713</v>
      </c>
      <c r="AD259" s="3">
        <v>70</v>
      </c>
      <c r="AE259" s="3">
        <v>111</v>
      </c>
      <c r="AF259" s="3">
        <v>30</v>
      </c>
      <c r="AG259" s="3">
        <v>20</v>
      </c>
      <c r="AH259" s="3">
        <v>16</v>
      </c>
      <c r="AI259" s="49">
        <f t="shared" si="17"/>
        <v>7.0421849999999999</v>
      </c>
      <c r="AJ259" s="54">
        <v>17.14</v>
      </c>
      <c r="AK259" s="15">
        <v>15.16037</v>
      </c>
      <c r="AL259" s="15">
        <v>7.49</v>
      </c>
      <c r="AM259" s="55">
        <v>6.5943699999999996</v>
      </c>
      <c r="AN259" s="1">
        <v>345</v>
      </c>
      <c r="AO259" s="3">
        <v>162</v>
      </c>
      <c r="AP259" s="1">
        <v>0</v>
      </c>
      <c r="AQ259" s="3">
        <v>102</v>
      </c>
      <c r="AR259" s="3">
        <v>35</v>
      </c>
      <c r="AS259" s="3">
        <v>86</v>
      </c>
      <c r="AT259" s="3">
        <v>713</v>
      </c>
      <c r="AU259" s="3">
        <v>70</v>
      </c>
      <c r="AV259" s="3">
        <v>111</v>
      </c>
      <c r="AW259" s="3">
        <v>30</v>
      </c>
      <c r="AX259" s="3">
        <v>20</v>
      </c>
      <c r="AY259" s="3">
        <v>16</v>
      </c>
    </row>
    <row r="260" spans="1:51">
      <c r="A260" s="1" t="s">
        <v>427</v>
      </c>
      <c r="B260" s="1">
        <v>2015</v>
      </c>
      <c r="C260" s="20">
        <v>534000</v>
      </c>
      <c r="D260" s="17">
        <v>1650000</v>
      </c>
      <c r="E260" s="1">
        <v>3.0329999999999999</v>
      </c>
      <c r="F260" s="1">
        <v>337</v>
      </c>
      <c r="G260" s="1">
        <v>135</v>
      </c>
      <c r="H260" s="38">
        <v>0.27583026999999999</v>
      </c>
      <c r="I260" s="1">
        <v>123</v>
      </c>
      <c r="J260" s="1">
        <v>39</v>
      </c>
      <c r="K260" s="1">
        <v>156</v>
      </c>
      <c r="L260" s="1">
        <v>1159</v>
      </c>
      <c r="M260" s="1">
        <v>64</v>
      </c>
      <c r="N260" s="1">
        <v>259</v>
      </c>
      <c r="O260" s="1">
        <v>63</v>
      </c>
      <c r="P260" s="1">
        <v>4</v>
      </c>
      <c r="Q260" s="1">
        <v>7</v>
      </c>
      <c r="R260" s="29">
        <f t="shared" si="18"/>
        <v>3.2</v>
      </c>
      <c r="T260" s="1" t="s">
        <v>428</v>
      </c>
      <c r="W260" s="3">
        <v>60</v>
      </c>
      <c r="X260" s="36">
        <v>105</v>
      </c>
      <c r="Y260" s="4">
        <v>0.24</v>
      </c>
      <c r="Z260" s="3">
        <v>14</v>
      </c>
      <c r="AA260" s="3">
        <v>5</v>
      </c>
      <c r="AB260" s="3">
        <v>24</v>
      </c>
      <c r="AC260" s="3">
        <v>186</v>
      </c>
      <c r="AD260" s="3">
        <v>10</v>
      </c>
      <c r="AE260" s="3">
        <v>41</v>
      </c>
      <c r="AF260" s="3">
        <v>9</v>
      </c>
      <c r="AG260" s="3">
        <v>1</v>
      </c>
      <c r="AH260" s="3">
        <v>2</v>
      </c>
      <c r="AI260" s="49">
        <f t="shared" si="17"/>
        <v>3.2368099999999997E-2</v>
      </c>
      <c r="AJ260" s="54">
        <v>3.39</v>
      </c>
      <c r="AK260" s="15">
        <v>3.0535383</v>
      </c>
      <c r="AL260" s="15">
        <v>0.03</v>
      </c>
      <c r="AM260" s="55">
        <v>3.4736200000000002E-2</v>
      </c>
      <c r="AN260" s="1">
        <v>216</v>
      </c>
      <c r="AO260" s="3">
        <v>60</v>
      </c>
      <c r="AP260" s="1">
        <v>105</v>
      </c>
      <c r="AQ260" s="3">
        <v>14</v>
      </c>
      <c r="AR260" s="3">
        <v>5</v>
      </c>
      <c r="AS260" s="3">
        <v>24</v>
      </c>
      <c r="AT260" s="3">
        <v>186</v>
      </c>
      <c r="AU260" s="3">
        <v>10</v>
      </c>
      <c r="AV260" s="3">
        <v>41</v>
      </c>
      <c r="AW260" s="3">
        <v>9</v>
      </c>
      <c r="AX260" s="3">
        <v>1</v>
      </c>
      <c r="AY260" s="3">
        <v>2</v>
      </c>
    </row>
    <row r="261" spans="1:51">
      <c r="A261" s="1" t="s">
        <v>443</v>
      </c>
      <c r="B261" s="1">
        <v>2015</v>
      </c>
      <c r="C261" s="20">
        <v>512500</v>
      </c>
      <c r="D261" s="17">
        <v>5000000</v>
      </c>
      <c r="E261" s="1">
        <v>2.1549999999999998</v>
      </c>
      <c r="F261" s="1">
        <v>401</v>
      </c>
      <c r="G261" s="1">
        <v>40</v>
      </c>
      <c r="H261" s="38">
        <v>0.28096480000000001</v>
      </c>
      <c r="I261" s="1">
        <v>204</v>
      </c>
      <c r="J261" s="1">
        <v>70</v>
      </c>
      <c r="K261" s="1">
        <v>243</v>
      </c>
      <c r="L261" s="1">
        <v>1646</v>
      </c>
      <c r="M261" s="1">
        <v>82</v>
      </c>
      <c r="N261" s="1">
        <v>240</v>
      </c>
      <c r="O261" s="1">
        <v>106</v>
      </c>
      <c r="P261" s="1">
        <v>6</v>
      </c>
      <c r="Q261" s="1">
        <v>52</v>
      </c>
      <c r="R261" s="29">
        <f t="shared" si="18"/>
        <v>10.7</v>
      </c>
      <c r="S261" s="2" t="s">
        <v>444</v>
      </c>
      <c r="T261" s="1" t="s">
        <v>445</v>
      </c>
      <c r="U261" s="1" t="s">
        <v>446</v>
      </c>
      <c r="W261" s="3">
        <v>157</v>
      </c>
      <c r="X261" s="36">
        <v>0</v>
      </c>
      <c r="Y261" s="4">
        <v>0.28733765999999999</v>
      </c>
      <c r="Z261" s="3">
        <v>97</v>
      </c>
      <c r="AA261" s="3">
        <v>42</v>
      </c>
      <c r="AB261" s="3">
        <v>130</v>
      </c>
      <c r="AC261" s="3">
        <v>665</v>
      </c>
      <c r="AD261" s="3">
        <v>34</v>
      </c>
      <c r="AE261" s="3">
        <v>110</v>
      </c>
      <c r="AF261" s="3">
        <v>43</v>
      </c>
      <c r="AG261" s="3">
        <v>2</v>
      </c>
      <c r="AH261" s="3">
        <v>22</v>
      </c>
      <c r="AI261" s="49">
        <f t="shared" si="17"/>
        <v>5.406765</v>
      </c>
      <c r="AJ261" s="54">
        <v>12.45</v>
      </c>
      <c r="AK261" s="15">
        <v>8.8944600000000005</v>
      </c>
      <c r="AL261" s="15">
        <v>6.33</v>
      </c>
      <c r="AM261" s="55">
        <v>4.48353</v>
      </c>
      <c r="AN261" s="1">
        <v>413</v>
      </c>
      <c r="AO261" s="3">
        <v>157</v>
      </c>
      <c r="AP261" s="1">
        <v>0</v>
      </c>
      <c r="AQ261" s="3">
        <v>97</v>
      </c>
      <c r="AR261" s="3">
        <v>42</v>
      </c>
      <c r="AS261" s="3">
        <v>130</v>
      </c>
      <c r="AT261" s="3">
        <v>665</v>
      </c>
      <c r="AU261" s="3">
        <v>34</v>
      </c>
      <c r="AV261" s="3">
        <v>110</v>
      </c>
      <c r="AW261" s="3">
        <v>43</v>
      </c>
      <c r="AX261" s="3">
        <v>2</v>
      </c>
      <c r="AY261" s="3">
        <v>22</v>
      </c>
    </row>
    <row r="262" spans="1:51">
      <c r="A262" s="1" t="s">
        <v>101</v>
      </c>
      <c r="B262" s="1">
        <v>2015</v>
      </c>
      <c r="C262" s="20">
        <v>518290</v>
      </c>
      <c r="D262" s="17">
        <v>1550000</v>
      </c>
      <c r="E262" s="1">
        <v>3.1030000000000002</v>
      </c>
      <c r="F262" s="1">
        <v>204</v>
      </c>
      <c r="G262" s="1">
        <v>221</v>
      </c>
      <c r="H262" s="38">
        <v>0.23151125</v>
      </c>
      <c r="I262" s="1">
        <v>76</v>
      </c>
      <c r="J262" s="1">
        <v>24</v>
      </c>
      <c r="K262" s="1">
        <v>81</v>
      </c>
      <c r="L262" s="1">
        <v>701</v>
      </c>
      <c r="M262" s="1">
        <v>52</v>
      </c>
      <c r="N262" s="1">
        <v>152</v>
      </c>
      <c r="O262" s="1">
        <v>36</v>
      </c>
      <c r="P262" s="1">
        <v>0</v>
      </c>
      <c r="Q262" s="1">
        <v>0</v>
      </c>
      <c r="R262" s="29">
        <f t="shared" si="18"/>
        <v>3</v>
      </c>
      <c r="T262" s="1" t="s">
        <v>102</v>
      </c>
      <c r="W262" s="3">
        <v>78</v>
      </c>
      <c r="X262" s="36">
        <v>38</v>
      </c>
      <c r="Y262" s="4">
        <v>0.23175965000000001</v>
      </c>
      <c r="Z262" s="3">
        <v>33</v>
      </c>
      <c r="AA262" s="3">
        <v>10</v>
      </c>
      <c r="AB262" s="3">
        <v>34</v>
      </c>
      <c r="AC262" s="3">
        <v>273</v>
      </c>
      <c r="AD262" s="3">
        <v>28</v>
      </c>
      <c r="AE262" s="3">
        <v>62</v>
      </c>
      <c r="AF262" s="3">
        <v>16</v>
      </c>
      <c r="AG262" s="3">
        <v>0</v>
      </c>
      <c r="AH262" s="3">
        <v>-1</v>
      </c>
      <c r="AI262" s="49">
        <f t="shared" si="17"/>
        <v>1.2575645</v>
      </c>
      <c r="AJ262" s="54">
        <v>4.3</v>
      </c>
      <c r="AK262" s="15">
        <v>1.608376</v>
      </c>
      <c r="AL262" s="15">
        <v>1.74</v>
      </c>
      <c r="AM262" s="55">
        <v>0.77512899999999996</v>
      </c>
      <c r="AN262" s="1">
        <v>432</v>
      </c>
      <c r="AO262" s="3">
        <v>78</v>
      </c>
      <c r="AP262" s="1">
        <v>38</v>
      </c>
      <c r="AQ262" s="3">
        <v>33</v>
      </c>
      <c r="AR262" s="3">
        <v>10</v>
      </c>
      <c r="AS262" s="3">
        <v>34</v>
      </c>
      <c r="AT262" s="3">
        <v>273</v>
      </c>
      <c r="AU262" s="3">
        <v>28</v>
      </c>
      <c r="AV262" s="3">
        <v>62</v>
      </c>
      <c r="AW262" s="3">
        <v>16</v>
      </c>
      <c r="AX262" s="3">
        <v>0</v>
      </c>
      <c r="AY262" s="3">
        <v>-1</v>
      </c>
    </row>
    <row r="263" spans="1:51">
      <c r="A263" s="1" t="s">
        <v>169</v>
      </c>
      <c r="B263" s="1">
        <v>2015</v>
      </c>
      <c r="C263" s="20">
        <v>522500</v>
      </c>
      <c r="D263" s="17">
        <v>1225000</v>
      </c>
      <c r="E263" s="1">
        <v>2.1509999999999998</v>
      </c>
      <c r="F263" s="1">
        <v>274</v>
      </c>
      <c r="G263" s="1">
        <v>34</v>
      </c>
      <c r="H263" s="38">
        <v>0.25283632</v>
      </c>
      <c r="I263" s="1">
        <v>68</v>
      </c>
      <c r="J263" s="1">
        <v>26</v>
      </c>
      <c r="K263" s="1">
        <v>85</v>
      </c>
      <c r="L263" s="1">
        <v>708</v>
      </c>
      <c r="M263" s="1">
        <v>73</v>
      </c>
      <c r="N263" s="1">
        <v>184</v>
      </c>
      <c r="O263" s="1">
        <v>37</v>
      </c>
      <c r="P263" s="1">
        <v>9</v>
      </c>
      <c r="Q263" s="1">
        <v>15</v>
      </c>
      <c r="R263" s="29">
        <f t="shared" si="18"/>
        <v>4.0999999999999996</v>
      </c>
      <c r="S263" s="2" t="s">
        <v>168</v>
      </c>
      <c r="W263" s="3">
        <v>96</v>
      </c>
      <c r="X263" s="36">
        <v>17</v>
      </c>
      <c r="Y263" s="4">
        <v>0.23873875</v>
      </c>
      <c r="Z263" s="3">
        <v>19</v>
      </c>
      <c r="AA263" s="3">
        <v>6</v>
      </c>
      <c r="AB263" s="3">
        <v>30</v>
      </c>
      <c r="AC263" s="3">
        <v>253</v>
      </c>
      <c r="AD263" s="3">
        <v>23</v>
      </c>
      <c r="AE263" s="3">
        <v>62</v>
      </c>
      <c r="AF263" s="3">
        <v>14</v>
      </c>
      <c r="AG263" s="3">
        <v>3</v>
      </c>
      <c r="AH263" s="3">
        <v>9</v>
      </c>
      <c r="AI263" s="49">
        <f t="shared" si="17"/>
        <v>0.91041649999999996</v>
      </c>
      <c r="AJ263" s="54">
        <v>4</v>
      </c>
      <c r="AK263" s="15">
        <v>4.2555016999999999</v>
      </c>
      <c r="AL263" s="15">
        <v>0.88</v>
      </c>
      <c r="AM263" s="55">
        <v>0.94083300000000003</v>
      </c>
      <c r="AN263" s="1">
        <v>486</v>
      </c>
      <c r="AO263" s="3">
        <v>96</v>
      </c>
      <c r="AP263" s="1">
        <v>17</v>
      </c>
      <c r="AQ263" s="3">
        <v>19</v>
      </c>
      <c r="AR263" s="3">
        <v>6</v>
      </c>
      <c r="AS263" s="3">
        <v>30</v>
      </c>
      <c r="AT263" s="3">
        <v>253</v>
      </c>
      <c r="AU263" s="3">
        <v>23</v>
      </c>
      <c r="AV263" s="3">
        <v>62</v>
      </c>
      <c r="AW263" s="3">
        <v>14</v>
      </c>
      <c r="AX263" s="3">
        <v>3</v>
      </c>
      <c r="AY263" s="3">
        <v>9</v>
      </c>
    </row>
    <row r="264" spans="1:51">
      <c r="A264" s="1" t="s">
        <v>320</v>
      </c>
      <c r="B264" s="1">
        <v>2015</v>
      </c>
      <c r="C264" s="20">
        <v>518200</v>
      </c>
      <c r="D264" s="17">
        <v>900000</v>
      </c>
      <c r="E264" s="1">
        <v>3.0179999999999998</v>
      </c>
      <c r="F264" s="1">
        <v>277</v>
      </c>
      <c r="G264" s="1">
        <v>15</v>
      </c>
      <c r="H264" s="38">
        <v>0.2279534</v>
      </c>
      <c r="I264" s="1">
        <v>58</v>
      </c>
      <c r="J264" s="1">
        <v>24</v>
      </c>
      <c r="K264" s="1">
        <v>91</v>
      </c>
      <c r="L264" s="1">
        <v>649</v>
      </c>
      <c r="M264" s="1">
        <v>40</v>
      </c>
      <c r="N264" s="1">
        <v>178</v>
      </c>
      <c r="O264" s="1">
        <v>32</v>
      </c>
      <c r="P264" s="1">
        <v>3</v>
      </c>
      <c r="Q264" s="1">
        <v>-16</v>
      </c>
      <c r="R264" s="29">
        <f t="shared" si="18"/>
        <v>-1.8</v>
      </c>
      <c r="W264" s="3">
        <v>97</v>
      </c>
      <c r="X264" s="36">
        <v>15</v>
      </c>
      <c r="Y264" s="4">
        <v>0.20320854999999999</v>
      </c>
      <c r="Z264" s="3">
        <v>14</v>
      </c>
      <c r="AA264" s="3">
        <v>6</v>
      </c>
      <c r="AB264" s="3">
        <v>27</v>
      </c>
      <c r="AC264" s="3">
        <v>200</v>
      </c>
      <c r="AD264" s="3">
        <v>11</v>
      </c>
      <c r="AE264" s="3">
        <v>45</v>
      </c>
      <c r="AF264" s="3">
        <v>12</v>
      </c>
      <c r="AG264" s="3">
        <v>0</v>
      </c>
      <c r="AH264" s="3">
        <v>-5</v>
      </c>
      <c r="AI264" s="49">
        <f t="shared" si="17"/>
        <v>-1.0972090000000001</v>
      </c>
      <c r="AJ264" s="54">
        <v>-2.2599999999999998</v>
      </c>
      <c r="AK264" s="15">
        <v>-1.2426881999999999</v>
      </c>
      <c r="AL264" s="15">
        <v>-1.31</v>
      </c>
      <c r="AM264" s="55">
        <v>-0.88441800000000004</v>
      </c>
      <c r="AN264" s="1">
        <v>426</v>
      </c>
      <c r="AO264" s="3">
        <v>97</v>
      </c>
      <c r="AP264" s="1">
        <v>15</v>
      </c>
      <c r="AQ264" s="3">
        <v>14</v>
      </c>
      <c r="AR264" s="3">
        <v>6</v>
      </c>
      <c r="AS264" s="3">
        <v>27</v>
      </c>
      <c r="AT264" s="3">
        <v>200</v>
      </c>
      <c r="AU264" s="3">
        <v>11</v>
      </c>
      <c r="AV264" s="3">
        <v>45</v>
      </c>
      <c r="AW264" s="3">
        <v>12</v>
      </c>
      <c r="AX264" s="3">
        <v>0</v>
      </c>
      <c r="AY264" s="3">
        <v>-5</v>
      </c>
    </row>
    <row r="265" spans="1:51">
      <c r="A265" s="1" t="s">
        <v>310</v>
      </c>
      <c r="B265" s="1">
        <v>2015</v>
      </c>
      <c r="C265" s="20">
        <v>540500</v>
      </c>
      <c r="D265" s="17">
        <v>1200000</v>
      </c>
      <c r="E265" s="1">
        <v>3.0569999999999999</v>
      </c>
      <c r="F265" s="1">
        <v>315</v>
      </c>
      <c r="G265" s="1">
        <v>167</v>
      </c>
      <c r="H265" s="38">
        <v>0.2313364</v>
      </c>
      <c r="I265" s="1">
        <v>112</v>
      </c>
      <c r="J265" s="1">
        <v>43</v>
      </c>
      <c r="K265" s="1">
        <v>151</v>
      </c>
      <c r="L265" s="1">
        <v>1164</v>
      </c>
      <c r="M265" s="1">
        <v>59</v>
      </c>
      <c r="N265" s="1">
        <v>298</v>
      </c>
      <c r="O265" s="1">
        <v>49</v>
      </c>
      <c r="P265" s="1">
        <v>10</v>
      </c>
      <c r="Q265" s="1">
        <v>-13</v>
      </c>
      <c r="R265" s="29">
        <f t="shared" si="18"/>
        <v>0.4</v>
      </c>
      <c r="W265" s="3">
        <v>83</v>
      </c>
      <c r="X265" s="36">
        <v>0</v>
      </c>
      <c r="Y265" s="4">
        <v>0.21176470999999999</v>
      </c>
      <c r="Z265" s="3">
        <v>23</v>
      </c>
      <c r="AA265" s="3">
        <v>9</v>
      </c>
      <c r="AB265" s="3">
        <v>29</v>
      </c>
      <c r="AC265" s="3">
        <v>270</v>
      </c>
      <c r="AD265" s="3">
        <v>11</v>
      </c>
      <c r="AE265" s="3">
        <v>60</v>
      </c>
      <c r="AF265" s="3">
        <v>7</v>
      </c>
      <c r="AG265" s="3">
        <v>2</v>
      </c>
      <c r="AH265" s="3">
        <v>-4</v>
      </c>
      <c r="AI265" s="49">
        <f t="shared" si="17"/>
        <v>-0.61060650000000005</v>
      </c>
      <c r="AJ265" s="54">
        <v>-0.45000004999999998</v>
      </c>
      <c r="AK265" s="15">
        <v>1.206061</v>
      </c>
      <c r="AL265" s="15">
        <v>-0.8</v>
      </c>
      <c r="AM265" s="55">
        <v>-0.421213</v>
      </c>
      <c r="AN265" s="1">
        <v>247</v>
      </c>
      <c r="AO265" s="3">
        <v>83</v>
      </c>
      <c r="AP265" s="1">
        <v>0</v>
      </c>
      <c r="AQ265" s="3">
        <v>23</v>
      </c>
      <c r="AR265" s="3">
        <v>9</v>
      </c>
      <c r="AS265" s="3">
        <v>29</v>
      </c>
      <c r="AT265" s="3">
        <v>270</v>
      </c>
      <c r="AU265" s="3">
        <v>11</v>
      </c>
      <c r="AV265" s="3">
        <v>60</v>
      </c>
      <c r="AW265" s="3">
        <v>7</v>
      </c>
      <c r="AX265" s="3">
        <v>2</v>
      </c>
      <c r="AY265" s="3">
        <v>-4</v>
      </c>
    </row>
    <row r="266" spans="1:51">
      <c r="A266" s="1" t="s">
        <v>551</v>
      </c>
      <c r="B266" s="1">
        <v>2015</v>
      </c>
      <c r="C266" s="20">
        <v>693000</v>
      </c>
      <c r="D266" s="17">
        <v>2800000</v>
      </c>
      <c r="E266" s="1">
        <v>3.1150000000000002</v>
      </c>
      <c r="F266" s="1">
        <v>331</v>
      </c>
      <c r="G266" s="1">
        <v>109</v>
      </c>
      <c r="H266" s="38">
        <v>0.24110672</v>
      </c>
      <c r="I266" s="1">
        <v>131</v>
      </c>
      <c r="J266" s="1">
        <v>40</v>
      </c>
      <c r="K266" s="1">
        <v>141</v>
      </c>
      <c r="L266" s="1">
        <v>1203</v>
      </c>
      <c r="M266" s="1">
        <v>172</v>
      </c>
      <c r="N266" s="1">
        <v>264</v>
      </c>
      <c r="O266" s="1">
        <v>46</v>
      </c>
      <c r="P266" s="1">
        <v>3</v>
      </c>
      <c r="Q266" s="1">
        <v>21</v>
      </c>
      <c r="R266" s="29">
        <f t="shared" si="18"/>
        <v>9.3000000000000007</v>
      </c>
      <c r="S266" s="2" t="s">
        <v>552</v>
      </c>
      <c r="W266" s="3">
        <v>115</v>
      </c>
      <c r="X266" s="36">
        <v>7</v>
      </c>
      <c r="Y266" s="4">
        <v>0.23380281</v>
      </c>
      <c r="Z266" s="3">
        <v>43</v>
      </c>
      <c r="AA266" s="3">
        <v>16</v>
      </c>
      <c r="AB266" s="3">
        <v>47</v>
      </c>
      <c r="AC266" s="3">
        <v>426</v>
      </c>
      <c r="AD266" s="3">
        <v>65</v>
      </c>
      <c r="AE266" s="3">
        <v>92</v>
      </c>
      <c r="AF266" s="3">
        <v>12</v>
      </c>
      <c r="AG266" s="3">
        <v>0</v>
      </c>
      <c r="AH266" s="3">
        <v>5</v>
      </c>
      <c r="AI266" s="49">
        <f t="shared" si="17"/>
        <v>3.321755</v>
      </c>
      <c r="AJ266" s="54">
        <v>5.75</v>
      </c>
      <c r="AK266" s="15">
        <v>12.82084</v>
      </c>
      <c r="AL266" s="15">
        <v>1.47</v>
      </c>
      <c r="AM266" s="55">
        <v>5.1735100000000003</v>
      </c>
      <c r="AN266" s="11">
        <v>185</v>
      </c>
      <c r="AO266" s="3">
        <v>115</v>
      </c>
      <c r="AP266" s="1">
        <v>7</v>
      </c>
      <c r="AQ266" s="3">
        <v>43</v>
      </c>
      <c r="AR266" s="3">
        <v>16</v>
      </c>
      <c r="AS266" s="3">
        <v>47</v>
      </c>
      <c r="AT266" s="3">
        <v>426</v>
      </c>
      <c r="AU266" s="3">
        <v>65</v>
      </c>
      <c r="AV266" s="3">
        <v>92</v>
      </c>
      <c r="AW266" s="3">
        <v>12</v>
      </c>
      <c r="AX266" s="3">
        <v>0</v>
      </c>
      <c r="AY266" s="3">
        <v>5</v>
      </c>
    </row>
    <row r="267" spans="1:51">
      <c r="A267" s="16" t="s">
        <v>234</v>
      </c>
      <c r="B267" s="1">
        <v>2015</v>
      </c>
      <c r="C267" s="20">
        <v>528696</v>
      </c>
      <c r="D267" s="17">
        <v>2625000</v>
      </c>
      <c r="E267" s="1">
        <v>2.16</v>
      </c>
      <c r="F267" s="1">
        <v>380</v>
      </c>
      <c r="G267" s="1">
        <v>40</v>
      </c>
      <c r="H267" s="38">
        <v>0.26100879999999999</v>
      </c>
      <c r="I267" s="1">
        <v>128</v>
      </c>
      <c r="J267" s="1">
        <v>14</v>
      </c>
      <c r="K267" s="1">
        <v>122</v>
      </c>
      <c r="L267" s="1">
        <v>1338</v>
      </c>
      <c r="M267" s="1">
        <v>56</v>
      </c>
      <c r="N267" s="1">
        <v>270</v>
      </c>
      <c r="O267" s="1">
        <v>61</v>
      </c>
      <c r="P267" s="1">
        <v>26</v>
      </c>
      <c r="Q267" s="1">
        <v>53</v>
      </c>
      <c r="R267" s="29">
        <f t="shared" si="18"/>
        <v>7.4</v>
      </c>
      <c r="S267" s="2" t="s">
        <v>157</v>
      </c>
      <c r="T267" s="1" t="s">
        <v>235</v>
      </c>
      <c r="U267" s="1" t="s">
        <v>236</v>
      </c>
      <c r="W267" s="3">
        <v>143</v>
      </c>
      <c r="X267" s="36">
        <v>0</v>
      </c>
      <c r="Y267" s="4">
        <v>0.25850339999999999</v>
      </c>
      <c r="Z267" s="3">
        <v>47</v>
      </c>
      <c r="AA267" s="3">
        <v>6</v>
      </c>
      <c r="AB267" s="3">
        <v>41</v>
      </c>
      <c r="AC267" s="3">
        <v>465</v>
      </c>
      <c r="AD267" s="3">
        <v>16</v>
      </c>
      <c r="AE267" s="3">
        <v>87</v>
      </c>
      <c r="AF267" s="3">
        <v>16</v>
      </c>
      <c r="AG267" s="3">
        <v>7</v>
      </c>
      <c r="AH267" s="3">
        <v>1</v>
      </c>
      <c r="AI267" s="49">
        <f t="shared" si="17"/>
        <v>0.49827049999999995</v>
      </c>
      <c r="AJ267" s="54">
        <v>9.0199995000000008</v>
      </c>
      <c r="AK267" s="15">
        <v>5.7528810000000004</v>
      </c>
      <c r="AL267" s="15">
        <v>0.44</v>
      </c>
      <c r="AM267" s="55">
        <v>0.55654099999999995</v>
      </c>
      <c r="AN267" s="1">
        <v>401</v>
      </c>
      <c r="AO267" s="3">
        <v>143</v>
      </c>
      <c r="AP267" s="1">
        <v>0</v>
      </c>
      <c r="AQ267" s="3">
        <v>47</v>
      </c>
      <c r="AR267" s="3">
        <v>6</v>
      </c>
      <c r="AS267" s="3">
        <v>41</v>
      </c>
      <c r="AT267" s="3">
        <v>465</v>
      </c>
      <c r="AU267" s="3">
        <v>16</v>
      </c>
      <c r="AV267" s="3">
        <v>87</v>
      </c>
      <c r="AW267" s="3">
        <v>16</v>
      </c>
      <c r="AX267" s="3">
        <v>7</v>
      </c>
      <c r="AY267" s="3">
        <v>1</v>
      </c>
    </row>
    <row r="268" spans="1:51">
      <c r="A268" s="16" t="s">
        <v>220</v>
      </c>
      <c r="B268" s="1">
        <v>2015</v>
      </c>
      <c r="C268" s="20">
        <v>625000</v>
      </c>
      <c r="E268" s="1">
        <v>3.0489999999999999</v>
      </c>
      <c r="F268" s="1">
        <v>272</v>
      </c>
      <c r="G268" s="1">
        <v>0</v>
      </c>
      <c r="H268" s="38">
        <v>0.26797387</v>
      </c>
      <c r="I268" s="1">
        <v>70</v>
      </c>
      <c r="J268" s="1">
        <v>5</v>
      </c>
      <c r="K268" s="1">
        <v>51</v>
      </c>
      <c r="L268" s="1">
        <v>649</v>
      </c>
      <c r="M268" s="1">
        <v>20</v>
      </c>
      <c r="N268" s="1">
        <v>126</v>
      </c>
      <c r="O268" s="1">
        <v>32</v>
      </c>
      <c r="P268" s="1">
        <v>35</v>
      </c>
      <c r="Q268" s="1">
        <v>-8</v>
      </c>
      <c r="R268" s="29">
        <f t="shared" si="18"/>
        <v>0.7</v>
      </c>
      <c r="W268" s="3">
        <v>84</v>
      </c>
      <c r="X268" s="36">
        <v>0</v>
      </c>
      <c r="Y268" s="4">
        <v>0.26056337000000002</v>
      </c>
      <c r="Z268" s="3">
        <v>14</v>
      </c>
      <c r="AA268" s="3">
        <v>1</v>
      </c>
      <c r="AB268" s="3">
        <v>15</v>
      </c>
      <c r="AC268" s="3">
        <v>151</v>
      </c>
      <c r="AD268" s="3">
        <v>2</v>
      </c>
      <c r="AE268" s="3">
        <v>38</v>
      </c>
      <c r="AF268" s="3">
        <v>8</v>
      </c>
      <c r="AG268" s="3">
        <v>4</v>
      </c>
      <c r="AH268" s="3">
        <v>1</v>
      </c>
      <c r="AI268" s="49">
        <f t="shared" si="17"/>
        <v>0.1920375</v>
      </c>
      <c r="AJ268" s="54">
        <v>0.90000004</v>
      </c>
      <c r="AK268" s="15">
        <v>0.59164165999999996</v>
      </c>
      <c r="AL268" s="15">
        <v>0.12</v>
      </c>
      <c r="AM268" s="55">
        <v>0.264075</v>
      </c>
      <c r="AN268" s="1">
        <v>342</v>
      </c>
      <c r="AO268" s="3">
        <v>84</v>
      </c>
      <c r="AP268" s="1">
        <v>0</v>
      </c>
      <c r="AQ268" s="3">
        <v>14</v>
      </c>
      <c r="AR268" s="3">
        <v>1</v>
      </c>
      <c r="AS268" s="3">
        <v>15</v>
      </c>
      <c r="AT268" s="3">
        <v>151</v>
      </c>
      <c r="AU268" s="3">
        <v>2</v>
      </c>
      <c r="AV268" s="3">
        <v>38</v>
      </c>
      <c r="AW268" s="3">
        <v>8</v>
      </c>
      <c r="AX268" s="3">
        <v>4</v>
      </c>
      <c r="AY268" s="3">
        <v>1</v>
      </c>
    </row>
    <row r="269" spans="1:51">
      <c r="A269" s="16" t="s">
        <v>409</v>
      </c>
      <c r="B269" s="1">
        <v>2015</v>
      </c>
      <c r="C269" s="20">
        <v>1371667</v>
      </c>
      <c r="D269" s="17">
        <v>3410533</v>
      </c>
      <c r="E269" s="1">
        <v>3.07</v>
      </c>
      <c r="F269" s="1">
        <v>470</v>
      </c>
      <c r="G269" s="1">
        <v>51</v>
      </c>
      <c r="H269" s="38">
        <v>0.28326669999999998</v>
      </c>
      <c r="I269" s="1">
        <v>258</v>
      </c>
      <c r="J269" s="1">
        <v>49</v>
      </c>
      <c r="K269" s="1">
        <v>189</v>
      </c>
      <c r="L269" s="1">
        <v>1926</v>
      </c>
      <c r="M269" s="1">
        <v>93</v>
      </c>
      <c r="N269" s="1">
        <v>442</v>
      </c>
      <c r="O269" s="1">
        <v>88</v>
      </c>
      <c r="P269" s="1">
        <v>113</v>
      </c>
      <c r="Q269" s="1">
        <v>47</v>
      </c>
      <c r="R269" s="29">
        <f t="shared" si="18"/>
        <v>13.9</v>
      </c>
      <c r="S269" s="2" t="s">
        <v>410</v>
      </c>
      <c r="T269" s="1" t="s">
        <v>411</v>
      </c>
      <c r="U269" s="1" t="s">
        <v>412</v>
      </c>
      <c r="W269" s="3">
        <v>153</v>
      </c>
      <c r="X269" s="36">
        <v>0</v>
      </c>
      <c r="Y269" s="4">
        <v>0.28670119999999999</v>
      </c>
      <c r="Z269" s="3">
        <v>84</v>
      </c>
      <c r="AA269" s="3">
        <v>19</v>
      </c>
      <c r="AB269" s="3">
        <v>81</v>
      </c>
      <c r="AC269" s="3">
        <v>633</v>
      </c>
      <c r="AD269" s="3">
        <v>27</v>
      </c>
      <c r="AE269" s="3">
        <v>123</v>
      </c>
      <c r="AF269" s="3">
        <v>30</v>
      </c>
      <c r="AG269" s="3">
        <v>30</v>
      </c>
      <c r="AH269" s="3">
        <v>21</v>
      </c>
      <c r="AI269" s="49">
        <f t="shared" si="17"/>
        <v>4.1684700000000001</v>
      </c>
      <c r="AJ269" s="54">
        <v>15.56</v>
      </c>
      <c r="AK269" s="15">
        <v>12.272653999999999</v>
      </c>
      <c r="AL269" s="15">
        <v>5.05</v>
      </c>
      <c r="AM269" s="55">
        <v>3.28694</v>
      </c>
      <c r="AN269" s="1">
        <v>280</v>
      </c>
      <c r="AO269" s="3">
        <v>153</v>
      </c>
      <c r="AP269" s="1">
        <v>0</v>
      </c>
      <c r="AQ269" s="3">
        <v>84</v>
      </c>
      <c r="AR269" s="3">
        <v>19</v>
      </c>
      <c r="AS269" s="3">
        <v>81</v>
      </c>
      <c r="AT269" s="3">
        <v>633</v>
      </c>
      <c r="AU269" s="3">
        <v>27</v>
      </c>
      <c r="AV269" s="3">
        <v>123</v>
      </c>
      <c r="AW269" s="3">
        <v>30</v>
      </c>
      <c r="AX269" s="3">
        <v>30</v>
      </c>
      <c r="AY269" s="3">
        <v>21</v>
      </c>
    </row>
    <row r="270" spans="1:51">
      <c r="A270" s="16" t="s">
        <v>432</v>
      </c>
      <c r="B270" s="1">
        <v>2015</v>
      </c>
      <c r="C270" s="20">
        <v>1223655</v>
      </c>
      <c r="D270" s="17">
        <v>2732600</v>
      </c>
      <c r="E270" s="1">
        <v>3.0830000000000002</v>
      </c>
      <c r="F270" s="1">
        <v>361</v>
      </c>
      <c r="G270" s="1">
        <v>49</v>
      </c>
      <c r="H270" s="38">
        <v>0.26230829999999999</v>
      </c>
      <c r="I270" s="1">
        <v>153</v>
      </c>
      <c r="J270" s="1">
        <v>48</v>
      </c>
      <c r="K270" s="1">
        <v>170</v>
      </c>
      <c r="L270" s="1">
        <v>1340</v>
      </c>
      <c r="M270" s="1">
        <v>61</v>
      </c>
      <c r="N270" s="1">
        <v>323</v>
      </c>
      <c r="O270" s="1">
        <v>69</v>
      </c>
      <c r="P270" s="1">
        <v>2</v>
      </c>
      <c r="Q270" s="1">
        <v>33</v>
      </c>
      <c r="R270" s="29">
        <f t="shared" si="18"/>
        <v>9.4</v>
      </c>
      <c r="S270" s="2" t="s">
        <v>433</v>
      </c>
      <c r="T270" s="1" t="s">
        <v>434</v>
      </c>
      <c r="U270" s="1" t="s">
        <v>77</v>
      </c>
      <c r="W270" s="3">
        <v>95</v>
      </c>
      <c r="X270" s="36">
        <v>42</v>
      </c>
      <c r="Y270" s="4">
        <v>0.23140495999999999</v>
      </c>
      <c r="Z270" s="3">
        <v>38</v>
      </c>
      <c r="AA270" s="3">
        <v>12</v>
      </c>
      <c r="AB270" s="3">
        <v>45</v>
      </c>
      <c r="AC270" s="3">
        <v>389</v>
      </c>
      <c r="AD270" s="3">
        <v>13</v>
      </c>
      <c r="AE270" s="3">
        <v>104</v>
      </c>
      <c r="AF270" s="3">
        <v>22</v>
      </c>
      <c r="AG270" s="3">
        <v>0</v>
      </c>
      <c r="AH270" s="3">
        <v>0</v>
      </c>
      <c r="AI270" s="49">
        <f t="shared" si="17"/>
        <v>0.72374050000000001</v>
      </c>
      <c r="AJ270" s="54">
        <v>9.01</v>
      </c>
      <c r="AK270" s="15">
        <v>9.8368649999999995</v>
      </c>
      <c r="AL270" s="15">
        <v>0.88</v>
      </c>
      <c r="AM270" s="55">
        <v>0.56748100000000001</v>
      </c>
      <c r="AN270" s="1">
        <v>443</v>
      </c>
      <c r="AO270" s="3">
        <v>95</v>
      </c>
      <c r="AP270" s="1">
        <v>42</v>
      </c>
      <c r="AQ270" s="3">
        <v>38</v>
      </c>
      <c r="AR270" s="3">
        <v>12</v>
      </c>
      <c r="AS270" s="3">
        <v>45</v>
      </c>
      <c r="AT270" s="3">
        <v>389</v>
      </c>
      <c r="AU270" s="3">
        <v>13</v>
      </c>
      <c r="AV270" s="3">
        <v>104</v>
      </c>
      <c r="AW270" s="3">
        <v>22</v>
      </c>
      <c r="AX270" s="3">
        <v>0</v>
      </c>
      <c r="AY270" s="3">
        <v>0</v>
      </c>
    </row>
    <row r="271" spans="1:51">
      <c r="A271" s="16" t="s">
        <v>392</v>
      </c>
      <c r="B271" s="1">
        <v>2014</v>
      </c>
      <c r="C271" s="20">
        <v>511100</v>
      </c>
      <c r="D271" s="17">
        <v>1150000</v>
      </c>
      <c r="E271" s="1">
        <v>3.0529999999999999</v>
      </c>
      <c r="F271" s="1">
        <v>423</v>
      </c>
      <c r="G271" s="1">
        <v>0</v>
      </c>
      <c r="H271" s="38">
        <v>0.23434705</v>
      </c>
      <c r="I271" s="1">
        <v>112</v>
      </c>
      <c r="J271" s="1">
        <v>15</v>
      </c>
      <c r="K271" s="1">
        <v>109</v>
      </c>
      <c r="L271" s="1">
        <v>1218</v>
      </c>
      <c r="M271" s="1">
        <v>70</v>
      </c>
      <c r="N271" s="1">
        <v>176</v>
      </c>
      <c r="O271" s="1">
        <v>45</v>
      </c>
      <c r="P271" s="1">
        <v>24</v>
      </c>
      <c r="Q271" s="1">
        <v>-3</v>
      </c>
      <c r="R271" s="29">
        <f t="shared" si="18"/>
        <v>1</v>
      </c>
      <c r="S271" s="2" t="s">
        <v>333</v>
      </c>
      <c r="W271" s="3">
        <v>148</v>
      </c>
      <c r="X271" s="36">
        <v>0</v>
      </c>
      <c r="Y271" s="4">
        <v>0.23877068000000001</v>
      </c>
      <c r="Z271" s="3">
        <v>39</v>
      </c>
      <c r="AA271" s="3">
        <v>5</v>
      </c>
      <c r="AB271" s="3">
        <v>40</v>
      </c>
      <c r="AC271" s="3">
        <v>466</v>
      </c>
      <c r="AD271" s="3">
        <v>29</v>
      </c>
      <c r="AE271" s="3">
        <v>69</v>
      </c>
      <c r="AF271" s="3">
        <v>13</v>
      </c>
      <c r="AG271" s="3">
        <v>12</v>
      </c>
      <c r="AH271" s="3">
        <v>8</v>
      </c>
      <c r="AI271" s="49">
        <f t="shared" si="17"/>
        <v>1.2429355</v>
      </c>
      <c r="AJ271" s="54">
        <v>1.5</v>
      </c>
      <c r="AK271" s="15">
        <v>0.44418102999999998</v>
      </c>
      <c r="AL271" s="15">
        <v>1.76</v>
      </c>
      <c r="AM271" s="55">
        <v>0.72587100000000004</v>
      </c>
      <c r="AN271" s="1">
        <v>333</v>
      </c>
      <c r="AO271" s="3">
        <v>148</v>
      </c>
      <c r="AP271" s="1">
        <v>0</v>
      </c>
      <c r="AQ271" s="3">
        <v>39</v>
      </c>
      <c r="AR271" s="3">
        <v>5</v>
      </c>
      <c r="AS271" s="3">
        <v>40</v>
      </c>
      <c r="AT271" s="3">
        <v>466</v>
      </c>
      <c r="AU271" s="3">
        <v>29</v>
      </c>
      <c r="AV271" s="3">
        <v>69</v>
      </c>
      <c r="AW271" s="3">
        <v>13</v>
      </c>
      <c r="AX271" s="3">
        <v>12</v>
      </c>
      <c r="AY271" s="3">
        <v>8</v>
      </c>
    </row>
    <row r="272" spans="1:51">
      <c r="A272" s="16" t="s">
        <v>123</v>
      </c>
      <c r="B272" s="1">
        <v>2014</v>
      </c>
      <c r="C272" s="20">
        <v>1537143</v>
      </c>
      <c r="D272" s="17">
        <v>5298629</v>
      </c>
      <c r="E272" s="1">
        <v>2.1680000000000001</v>
      </c>
      <c r="F272" s="1">
        <v>436</v>
      </c>
      <c r="G272" s="1">
        <v>0</v>
      </c>
      <c r="H272" s="38">
        <v>0.25391849999999999</v>
      </c>
      <c r="I272" s="1">
        <v>213</v>
      </c>
      <c r="J272" s="1">
        <v>71</v>
      </c>
      <c r="K272" s="1">
        <v>215</v>
      </c>
      <c r="L272" s="1">
        <v>1827</v>
      </c>
      <c r="M272" s="1">
        <v>197</v>
      </c>
      <c r="N272" s="1">
        <v>351</v>
      </c>
      <c r="O272" s="1">
        <v>91</v>
      </c>
      <c r="P272" s="1">
        <v>16</v>
      </c>
      <c r="Q272" s="1">
        <v>27</v>
      </c>
      <c r="R272" s="29">
        <f t="shared" si="18"/>
        <v>9.1</v>
      </c>
      <c r="S272" s="2" t="s">
        <v>124</v>
      </c>
      <c r="T272" s="1" t="s">
        <v>125</v>
      </c>
      <c r="W272" s="3">
        <v>140</v>
      </c>
      <c r="X272" s="36">
        <v>0</v>
      </c>
      <c r="Y272" s="4">
        <v>0.28625952999999998</v>
      </c>
      <c r="Z272" s="3">
        <v>89</v>
      </c>
      <c r="AA272" s="3">
        <v>32</v>
      </c>
      <c r="AB272" s="3">
        <v>78</v>
      </c>
      <c r="AC272" s="3">
        <v>616</v>
      </c>
      <c r="AD272" s="3">
        <v>73</v>
      </c>
      <c r="AE272" s="3">
        <v>116</v>
      </c>
      <c r="AF272" s="3">
        <v>28</v>
      </c>
      <c r="AG272" s="3">
        <v>5</v>
      </c>
      <c r="AH272" s="3">
        <v>9</v>
      </c>
      <c r="AI272" s="49">
        <f t="shared" si="17"/>
        <v>5.4720800000000001</v>
      </c>
      <c r="AJ272" s="54">
        <v>9.9600000000000009</v>
      </c>
      <c r="AK272" s="15">
        <v>8.1599880000000002</v>
      </c>
      <c r="AL272" s="15">
        <v>5.61</v>
      </c>
      <c r="AM272" s="55">
        <v>5.3341599999999998</v>
      </c>
      <c r="AN272" s="1">
        <v>283</v>
      </c>
      <c r="AO272" s="3">
        <v>140</v>
      </c>
      <c r="AP272" s="1">
        <v>0</v>
      </c>
      <c r="AQ272" s="3">
        <v>89</v>
      </c>
      <c r="AR272" s="3">
        <v>32</v>
      </c>
      <c r="AS272" s="3">
        <v>78</v>
      </c>
      <c r="AT272" s="3">
        <v>616</v>
      </c>
      <c r="AU272" s="3">
        <v>73</v>
      </c>
      <c r="AV272" s="3">
        <v>116</v>
      </c>
      <c r="AW272" s="3">
        <v>28</v>
      </c>
      <c r="AX272" s="3">
        <v>5</v>
      </c>
      <c r="AY272" s="3">
        <v>9</v>
      </c>
    </row>
    <row r="273" spans="1:51">
      <c r="A273" s="16" t="s">
        <v>573</v>
      </c>
      <c r="B273" s="1">
        <v>2014</v>
      </c>
      <c r="C273" s="20">
        <v>2754081</v>
      </c>
      <c r="D273" s="17">
        <v>2500000</v>
      </c>
      <c r="E273" s="1">
        <v>2.1589999999999998</v>
      </c>
      <c r="F273" s="1">
        <v>357</v>
      </c>
      <c r="G273" s="1">
        <v>100</v>
      </c>
      <c r="H273" s="38">
        <v>0.27196333</v>
      </c>
      <c r="I273" s="1">
        <v>210</v>
      </c>
      <c r="J273" s="1">
        <v>55</v>
      </c>
      <c r="K273" s="1">
        <v>149</v>
      </c>
      <c r="L273" s="1">
        <v>1489</v>
      </c>
      <c r="M273" s="1">
        <v>155</v>
      </c>
      <c r="N273" s="1">
        <v>318</v>
      </c>
      <c r="O273" s="1">
        <v>60</v>
      </c>
      <c r="P273" s="1">
        <v>31</v>
      </c>
      <c r="Q273" s="1">
        <v>17</v>
      </c>
      <c r="R273" s="29">
        <f t="shared" si="18"/>
        <v>10</v>
      </c>
      <c r="S273" s="2" t="s">
        <v>333</v>
      </c>
      <c r="T273" s="1" t="s">
        <v>574</v>
      </c>
      <c r="U273" s="1" t="s">
        <v>575</v>
      </c>
      <c r="W273" s="3">
        <v>100</v>
      </c>
      <c r="X273" s="36">
        <v>65</v>
      </c>
      <c r="Y273" s="4">
        <v>0.27272728000000002</v>
      </c>
      <c r="Z273" s="3">
        <v>41</v>
      </c>
      <c r="AA273" s="3">
        <v>13</v>
      </c>
      <c r="AB273" s="3">
        <v>32</v>
      </c>
      <c r="AC273" s="3">
        <v>395</v>
      </c>
      <c r="AD273" s="3">
        <v>38</v>
      </c>
      <c r="AE273" s="3">
        <v>104</v>
      </c>
      <c r="AF273" s="3">
        <v>10</v>
      </c>
      <c r="AG273" s="3">
        <v>2</v>
      </c>
      <c r="AH273" s="3">
        <v>-1</v>
      </c>
      <c r="AI273" s="49">
        <f t="shared" si="17"/>
        <v>1.3177349999999999</v>
      </c>
      <c r="AJ273" s="54">
        <v>9.93</v>
      </c>
      <c r="AK273" s="15">
        <v>10.049561000000001</v>
      </c>
      <c r="AL273" s="15">
        <v>1.02</v>
      </c>
      <c r="AM273" s="55">
        <v>1.61547</v>
      </c>
      <c r="AN273" s="1">
        <v>495</v>
      </c>
      <c r="AO273" s="3">
        <v>100</v>
      </c>
      <c r="AP273" s="1">
        <v>65</v>
      </c>
      <c r="AQ273" s="3">
        <v>41</v>
      </c>
      <c r="AR273" s="3">
        <v>13</v>
      </c>
      <c r="AS273" s="3">
        <v>32</v>
      </c>
      <c r="AT273" s="3">
        <v>395</v>
      </c>
      <c r="AU273" s="3">
        <v>38</v>
      </c>
      <c r="AV273" s="3">
        <v>104</v>
      </c>
      <c r="AW273" s="3">
        <v>10</v>
      </c>
      <c r="AX273" s="3">
        <v>2</v>
      </c>
      <c r="AY273" s="3">
        <v>-1</v>
      </c>
    </row>
    <row r="274" spans="1:51">
      <c r="A274" s="16" t="s">
        <v>254</v>
      </c>
      <c r="B274" s="1">
        <v>2014</v>
      </c>
      <c r="C274" s="20">
        <v>525000</v>
      </c>
      <c r="D274" s="17">
        <v>2525000</v>
      </c>
      <c r="E274" s="1">
        <v>3.028</v>
      </c>
      <c r="F274" s="1">
        <v>289</v>
      </c>
      <c r="G274" s="1">
        <v>36</v>
      </c>
      <c r="H274" s="38">
        <v>0.24511930000000001</v>
      </c>
      <c r="I274" s="1">
        <v>107</v>
      </c>
      <c r="J274" s="1">
        <v>41</v>
      </c>
      <c r="K274" s="1">
        <v>142</v>
      </c>
      <c r="L274" s="1">
        <v>1029</v>
      </c>
      <c r="M274" s="1">
        <v>85</v>
      </c>
      <c r="N274" s="1">
        <v>207</v>
      </c>
      <c r="O274" s="1">
        <v>49</v>
      </c>
      <c r="P274" s="1">
        <v>2</v>
      </c>
      <c r="Q274" s="1">
        <v>-13</v>
      </c>
      <c r="R274" s="29">
        <f t="shared" si="18"/>
        <v>3.7</v>
      </c>
      <c r="S274" s="2" t="s">
        <v>255</v>
      </c>
      <c r="W274" s="3">
        <v>114</v>
      </c>
      <c r="X274" s="36">
        <v>28</v>
      </c>
      <c r="Y274" s="4">
        <v>0.2734375</v>
      </c>
      <c r="Z274" s="3">
        <v>54</v>
      </c>
      <c r="AA274" s="3">
        <v>25</v>
      </c>
      <c r="AB274" s="3">
        <v>80</v>
      </c>
      <c r="AC274" s="3">
        <v>440</v>
      </c>
      <c r="AD274" s="3">
        <v>41</v>
      </c>
      <c r="AE274" s="3">
        <v>103</v>
      </c>
      <c r="AF274" s="3">
        <v>25</v>
      </c>
      <c r="AG274" s="3">
        <v>1</v>
      </c>
      <c r="AH274" s="3">
        <v>-4</v>
      </c>
      <c r="AI274" s="49">
        <f t="shared" si="17"/>
        <v>4.5322500000000003</v>
      </c>
      <c r="AJ274" s="54">
        <v>4.32</v>
      </c>
      <c r="AK274" s="15">
        <v>3.1695323000000002</v>
      </c>
      <c r="AL274" s="15">
        <v>4.8600000000000003</v>
      </c>
      <c r="AM274" s="55">
        <v>4.2045000000000003</v>
      </c>
      <c r="AN274" s="1">
        <v>213</v>
      </c>
      <c r="AO274" s="3">
        <v>114</v>
      </c>
      <c r="AP274" s="1">
        <v>28</v>
      </c>
      <c r="AQ274" s="3">
        <v>54</v>
      </c>
      <c r="AR274" s="3">
        <v>25</v>
      </c>
      <c r="AS274" s="3">
        <v>80</v>
      </c>
      <c r="AT274" s="3">
        <v>440</v>
      </c>
      <c r="AU274" s="3">
        <v>41</v>
      </c>
      <c r="AV274" s="3">
        <v>103</v>
      </c>
      <c r="AW274" s="3">
        <v>25</v>
      </c>
      <c r="AX274" s="3">
        <v>1</v>
      </c>
      <c r="AY274" s="3">
        <v>-4</v>
      </c>
    </row>
    <row r="275" spans="1:51">
      <c r="A275" s="16" t="s">
        <v>480</v>
      </c>
      <c r="B275" s="1">
        <v>2014</v>
      </c>
      <c r="C275" s="20">
        <v>1877873</v>
      </c>
      <c r="D275" s="17">
        <v>2600000</v>
      </c>
      <c r="E275" s="1">
        <v>3.0870000000000002</v>
      </c>
      <c r="F275" s="1">
        <v>499</v>
      </c>
      <c r="G275" s="1">
        <v>0</v>
      </c>
      <c r="H275" s="38">
        <v>0.24534501</v>
      </c>
      <c r="I275" s="1">
        <v>227</v>
      </c>
      <c r="J275" s="1">
        <v>36</v>
      </c>
      <c r="K275" s="1">
        <v>182</v>
      </c>
      <c r="L275" s="1">
        <v>2013</v>
      </c>
      <c r="M275" s="1">
        <v>168</v>
      </c>
      <c r="N275" s="1">
        <v>365</v>
      </c>
      <c r="O275" s="1">
        <v>83</v>
      </c>
      <c r="P275" s="1">
        <v>29</v>
      </c>
      <c r="Q275" s="1">
        <v>18</v>
      </c>
      <c r="R275" s="29">
        <f t="shared" si="18"/>
        <v>8.1999999999999993</v>
      </c>
      <c r="S275" s="2" t="s">
        <v>481</v>
      </c>
      <c r="U275" s="1" t="s">
        <v>482</v>
      </c>
      <c r="V275" s="1" t="s">
        <v>78</v>
      </c>
      <c r="W275" s="3">
        <v>143</v>
      </c>
      <c r="X275" s="36">
        <v>0</v>
      </c>
      <c r="Y275" s="4">
        <v>0.24501993</v>
      </c>
      <c r="Z275" s="3">
        <v>64</v>
      </c>
      <c r="AA275" s="3">
        <v>14</v>
      </c>
      <c r="AB275" s="3">
        <v>65</v>
      </c>
      <c r="AC275" s="3">
        <v>542</v>
      </c>
      <c r="AD275" s="3">
        <v>32</v>
      </c>
      <c r="AE275" s="3">
        <v>90</v>
      </c>
      <c r="AF275" s="3">
        <v>27</v>
      </c>
      <c r="AG275" s="3">
        <v>8</v>
      </c>
      <c r="AH275" s="3">
        <v>7</v>
      </c>
      <c r="AI275" s="49">
        <f t="shared" si="17"/>
        <v>1.5668150000000001</v>
      </c>
      <c r="AJ275" s="54">
        <v>8.8000000000000007</v>
      </c>
      <c r="AK275" s="15">
        <v>7.5455500000000004</v>
      </c>
      <c r="AL275" s="15">
        <v>1.88</v>
      </c>
      <c r="AM275" s="55">
        <v>1.25363</v>
      </c>
      <c r="AN275" s="1">
        <v>231</v>
      </c>
      <c r="AO275" s="3">
        <v>143</v>
      </c>
      <c r="AP275" s="1">
        <v>0</v>
      </c>
      <c r="AQ275" s="3">
        <v>64</v>
      </c>
      <c r="AR275" s="3">
        <v>14</v>
      </c>
      <c r="AS275" s="3">
        <v>65</v>
      </c>
      <c r="AT275" s="3">
        <v>542</v>
      </c>
      <c r="AU275" s="3">
        <v>32</v>
      </c>
      <c r="AV275" s="3">
        <v>90</v>
      </c>
      <c r="AW275" s="3">
        <v>27</v>
      </c>
      <c r="AX275" s="3">
        <v>8</v>
      </c>
      <c r="AY275" s="3">
        <v>7</v>
      </c>
    </row>
    <row r="276" spans="1:51">
      <c r="A276" s="16" t="s">
        <v>441</v>
      </c>
      <c r="B276" s="1">
        <v>2014</v>
      </c>
      <c r="C276" s="20">
        <v>2495965</v>
      </c>
      <c r="D276" s="17">
        <v>4615803</v>
      </c>
      <c r="E276" s="1">
        <v>3.069</v>
      </c>
      <c r="F276" s="1">
        <v>466</v>
      </c>
      <c r="G276" s="1">
        <v>51</v>
      </c>
      <c r="H276" s="38">
        <v>0.26186487000000003</v>
      </c>
      <c r="I276" s="1">
        <v>257</v>
      </c>
      <c r="J276" s="1">
        <v>44</v>
      </c>
      <c r="K276" s="1">
        <v>220</v>
      </c>
      <c r="L276" s="1">
        <v>2035</v>
      </c>
      <c r="M276" s="1">
        <v>204</v>
      </c>
      <c r="N276" s="1">
        <v>386</v>
      </c>
      <c r="O276" s="1">
        <v>92</v>
      </c>
      <c r="P276" s="1">
        <v>88</v>
      </c>
      <c r="Q276" s="1">
        <v>-18</v>
      </c>
      <c r="R276" s="29">
        <f t="shared" si="18"/>
        <v>10.3</v>
      </c>
      <c r="S276" s="2" t="s">
        <v>406</v>
      </c>
      <c r="T276" s="1" t="s">
        <v>442</v>
      </c>
      <c r="W276" s="3">
        <v>129</v>
      </c>
      <c r="X276" s="36">
        <v>28</v>
      </c>
      <c r="Y276" s="4">
        <v>0.24</v>
      </c>
      <c r="Z276" s="3">
        <v>61</v>
      </c>
      <c r="AA276" s="3">
        <v>6</v>
      </c>
      <c r="AB276" s="3">
        <v>41</v>
      </c>
      <c r="AC276" s="3">
        <v>555</v>
      </c>
      <c r="AD276" s="3">
        <v>50</v>
      </c>
      <c r="AE276" s="3">
        <v>100</v>
      </c>
      <c r="AF276" s="3">
        <v>25</v>
      </c>
      <c r="AG276" s="3">
        <v>22</v>
      </c>
      <c r="AH276" s="3">
        <v>-9</v>
      </c>
      <c r="AI276" s="49">
        <f t="shared" si="17"/>
        <v>0.66545900000000002</v>
      </c>
      <c r="AJ276" s="54">
        <v>10.51</v>
      </c>
      <c r="AK276" s="15">
        <v>10.014163999999999</v>
      </c>
      <c r="AL276" s="15">
        <v>0.66</v>
      </c>
      <c r="AM276" s="55">
        <v>0.67091800000000001</v>
      </c>
      <c r="AN276" s="1">
        <v>377</v>
      </c>
      <c r="AO276" s="3">
        <v>129</v>
      </c>
      <c r="AP276" s="1">
        <v>28</v>
      </c>
      <c r="AQ276" s="3">
        <v>61</v>
      </c>
      <c r="AR276" s="3">
        <v>6</v>
      </c>
      <c r="AS276" s="3">
        <v>41</v>
      </c>
      <c r="AT276" s="3">
        <v>555</v>
      </c>
      <c r="AU276" s="3">
        <v>50</v>
      </c>
      <c r="AV276" s="3">
        <v>100</v>
      </c>
      <c r="AW276" s="3">
        <v>25</v>
      </c>
      <c r="AX276" s="3">
        <v>22</v>
      </c>
      <c r="AY276" s="3">
        <v>-9</v>
      </c>
    </row>
    <row r="277" spans="1:51">
      <c r="A277" s="16" t="s">
        <v>240</v>
      </c>
      <c r="B277" s="1">
        <v>2014</v>
      </c>
      <c r="C277" s="20">
        <v>1495000</v>
      </c>
      <c r="D277" s="17">
        <v>2777800</v>
      </c>
      <c r="E277" s="1">
        <v>3.0720000000000001</v>
      </c>
      <c r="F277" s="1">
        <v>514</v>
      </c>
      <c r="G277" s="1">
        <v>0</v>
      </c>
      <c r="H277" s="38">
        <v>0.30244840000000001</v>
      </c>
      <c r="I277" s="1">
        <v>255</v>
      </c>
      <c r="J277" s="1">
        <v>21</v>
      </c>
      <c r="K277" s="1">
        <v>160</v>
      </c>
      <c r="L277" s="1">
        <v>2243</v>
      </c>
      <c r="M277" s="1">
        <v>113</v>
      </c>
      <c r="N277" s="1">
        <v>241</v>
      </c>
      <c r="O277" s="1">
        <v>122</v>
      </c>
      <c r="P277" s="1">
        <v>131</v>
      </c>
      <c r="Q277" s="1">
        <v>-30</v>
      </c>
      <c r="R277" s="29">
        <f t="shared" si="18"/>
        <v>8.3000000000000007</v>
      </c>
      <c r="S277" s="2" t="s">
        <v>241</v>
      </c>
      <c r="U277" s="1" t="s">
        <v>104</v>
      </c>
      <c r="W277" s="3">
        <v>158</v>
      </c>
      <c r="X277" s="36">
        <v>0</v>
      </c>
      <c r="Y277" s="4">
        <v>0.34090910000000002</v>
      </c>
      <c r="Z277" s="3">
        <v>85</v>
      </c>
      <c r="AA277" s="3">
        <v>7</v>
      </c>
      <c r="AB277" s="3">
        <v>59</v>
      </c>
      <c r="AC277" s="3">
        <v>707</v>
      </c>
      <c r="AD277" s="3">
        <v>36</v>
      </c>
      <c r="AE277" s="3">
        <v>53</v>
      </c>
      <c r="AF277" s="3">
        <v>47</v>
      </c>
      <c r="AG277" s="3">
        <v>56</v>
      </c>
      <c r="AH277" s="3">
        <v>-12</v>
      </c>
      <c r="AI277" s="49">
        <f t="shared" si="17"/>
        <v>5.3480650000000001</v>
      </c>
      <c r="AJ277" s="54">
        <v>8.68</v>
      </c>
      <c r="AK277" s="15">
        <v>7.8405579999999997</v>
      </c>
      <c r="AL277" s="15">
        <v>5.5</v>
      </c>
      <c r="AM277" s="55">
        <v>5.1961300000000001</v>
      </c>
      <c r="AN277" s="1">
        <v>277</v>
      </c>
      <c r="AO277" s="3">
        <v>158</v>
      </c>
      <c r="AP277" s="1">
        <v>0</v>
      </c>
      <c r="AQ277" s="3">
        <v>85</v>
      </c>
      <c r="AR277" s="3">
        <v>7</v>
      </c>
      <c r="AS277" s="3">
        <v>59</v>
      </c>
      <c r="AT277" s="3">
        <v>707</v>
      </c>
      <c r="AU277" s="3">
        <v>36</v>
      </c>
      <c r="AV277" s="3">
        <v>53</v>
      </c>
      <c r="AW277" s="3">
        <v>47</v>
      </c>
      <c r="AX277" s="3">
        <v>56</v>
      </c>
      <c r="AY277" s="3">
        <v>-12</v>
      </c>
    </row>
    <row r="278" spans="1:51">
      <c r="A278" s="1" t="s">
        <v>223</v>
      </c>
      <c r="B278" s="1">
        <v>2014</v>
      </c>
      <c r="C278" s="20">
        <v>511500</v>
      </c>
      <c r="D278" s="17">
        <v>1000000</v>
      </c>
      <c r="E278" s="1">
        <v>2.1619999999999999</v>
      </c>
      <c r="F278" s="1">
        <v>321</v>
      </c>
      <c r="G278" s="1">
        <v>100</v>
      </c>
      <c r="H278" s="38">
        <v>0.25904201999999998</v>
      </c>
      <c r="I278" s="1">
        <v>114</v>
      </c>
      <c r="J278" s="1">
        <v>23</v>
      </c>
      <c r="K278" s="1">
        <v>79</v>
      </c>
      <c r="L278" s="1">
        <v>1092</v>
      </c>
      <c r="M278" s="1">
        <v>54</v>
      </c>
      <c r="N278" s="1">
        <v>203</v>
      </c>
      <c r="O278" s="1">
        <v>38</v>
      </c>
      <c r="P278" s="1">
        <v>25</v>
      </c>
      <c r="Q278" s="1">
        <v>-6</v>
      </c>
      <c r="R278" s="29">
        <f t="shared" si="18"/>
        <v>1.2</v>
      </c>
      <c r="W278" s="3">
        <v>89</v>
      </c>
      <c r="X278" s="36">
        <v>56</v>
      </c>
      <c r="Y278" s="4">
        <v>0.24409449</v>
      </c>
      <c r="Z278" s="3">
        <v>22</v>
      </c>
      <c r="AA278" s="3">
        <v>6</v>
      </c>
      <c r="AB278" s="3">
        <v>19</v>
      </c>
      <c r="AC278" s="3">
        <v>271</v>
      </c>
      <c r="AD278" s="3">
        <v>13</v>
      </c>
      <c r="AE278" s="3">
        <v>44</v>
      </c>
      <c r="AF278" s="3">
        <v>6</v>
      </c>
      <c r="AG278" s="3">
        <v>5</v>
      </c>
      <c r="AH278" s="3">
        <v>2</v>
      </c>
      <c r="AI278" s="49">
        <f t="shared" si="17"/>
        <v>-2.0320500000000005E-2</v>
      </c>
      <c r="AJ278" s="54">
        <v>1.49</v>
      </c>
      <c r="AK278" s="15">
        <v>1.0045089</v>
      </c>
      <c r="AL278" s="15">
        <v>0.15</v>
      </c>
      <c r="AM278" s="55">
        <v>-0.190641</v>
      </c>
      <c r="AN278" s="1">
        <v>246</v>
      </c>
      <c r="AO278" s="3">
        <v>89</v>
      </c>
      <c r="AP278" s="1">
        <v>56</v>
      </c>
      <c r="AQ278" s="3">
        <v>22</v>
      </c>
      <c r="AR278" s="3">
        <v>6</v>
      </c>
      <c r="AS278" s="3">
        <v>19</v>
      </c>
      <c r="AT278" s="3">
        <v>271</v>
      </c>
      <c r="AU278" s="3">
        <v>13</v>
      </c>
      <c r="AV278" s="3">
        <v>44</v>
      </c>
      <c r="AW278" s="3">
        <v>6</v>
      </c>
      <c r="AX278" s="3">
        <v>5</v>
      </c>
      <c r="AY278" s="3">
        <v>2</v>
      </c>
    </row>
    <row r="279" spans="1:51">
      <c r="A279" s="1" t="s">
        <v>225</v>
      </c>
      <c r="B279" s="1">
        <v>2014</v>
      </c>
      <c r="C279" s="20">
        <v>560000</v>
      </c>
      <c r="D279" s="17">
        <v>3300000</v>
      </c>
      <c r="E279" s="1">
        <v>3.0939999999999999</v>
      </c>
      <c r="F279" s="1">
        <v>511</v>
      </c>
      <c r="G279" s="1">
        <v>0</v>
      </c>
      <c r="H279" s="38">
        <v>0.24244294</v>
      </c>
      <c r="I279" s="1">
        <v>172</v>
      </c>
      <c r="J279" s="1">
        <v>26</v>
      </c>
      <c r="K279" s="1">
        <v>178</v>
      </c>
      <c r="L279" s="1">
        <v>1810</v>
      </c>
      <c r="M279" s="1">
        <v>157</v>
      </c>
      <c r="N279" s="1">
        <v>351</v>
      </c>
      <c r="O279" s="1">
        <v>75</v>
      </c>
      <c r="P279" s="1">
        <v>8</v>
      </c>
      <c r="Q279" s="1">
        <v>25</v>
      </c>
      <c r="R279" s="29">
        <f t="shared" si="18"/>
        <v>7.8</v>
      </c>
      <c r="S279" s="2" t="s">
        <v>226</v>
      </c>
      <c r="T279" s="1" t="s">
        <v>227</v>
      </c>
      <c r="U279" s="1" t="s">
        <v>228</v>
      </c>
      <c r="W279" s="3">
        <v>153</v>
      </c>
      <c r="X279" s="36">
        <v>0</v>
      </c>
      <c r="Y279" s="4">
        <v>0.24643585000000001</v>
      </c>
      <c r="Z279" s="3">
        <v>54</v>
      </c>
      <c r="AA279" s="3">
        <v>10</v>
      </c>
      <c r="AB279" s="3">
        <v>69</v>
      </c>
      <c r="AC279" s="3">
        <v>564</v>
      </c>
      <c r="AD279" s="3">
        <v>59</v>
      </c>
      <c r="AE279" s="3">
        <v>129</v>
      </c>
      <c r="AF279" s="3">
        <v>20</v>
      </c>
      <c r="AG279" s="3">
        <v>5</v>
      </c>
      <c r="AH279" s="3">
        <v>9</v>
      </c>
      <c r="AI279" s="49">
        <f t="shared" si="17"/>
        <v>3.082595</v>
      </c>
      <c r="AJ279" s="54">
        <v>8.4800004999999992</v>
      </c>
      <c r="AK279" s="15">
        <v>7.162547</v>
      </c>
      <c r="AL279" s="15">
        <v>3.43</v>
      </c>
      <c r="AM279" s="55">
        <v>2.7351899999999998</v>
      </c>
      <c r="AN279" s="1">
        <v>416</v>
      </c>
      <c r="AO279" s="3">
        <v>153</v>
      </c>
      <c r="AP279" s="1">
        <v>0</v>
      </c>
      <c r="AQ279" s="3">
        <v>54</v>
      </c>
      <c r="AR279" s="3">
        <v>10</v>
      </c>
      <c r="AS279" s="3">
        <v>69</v>
      </c>
      <c r="AT279" s="3">
        <v>564</v>
      </c>
      <c r="AU279" s="3">
        <v>59</v>
      </c>
      <c r="AV279" s="3">
        <v>129</v>
      </c>
      <c r="AW279" s="3">
        <v>20</v>
      </c>
      <c r="AX279" s="3">
        <v>5</v>
      </c>
      <c r="AY279" s="3">
        <v>9</v>
      </c>
    </row>
    <row r="280" spans="1:51">
      <c r="A280" s="1" t="s">
        <v>217</v>
      </c>
      <c r="B280" s="1">
        <v>2014</v>
      </c>
      <c r="C280" s="20">
        <v>516100</v>
      </c>
      <c r="D280" s="17">
        <v>1925000</v>
      </c>
      <c r="E280" s="1">
        <v>3.0550000000000002</v>
      </c>
      <c r="F280" s="1">
        <v>345</v>
      </c>
      <c r="G280" s="1">
        <v>201</v>
      </c>
      <c r="H280" s="38">
        <v>0.26457056000000001</v>
      </c>
      <c r="I280" s="1">
        <v>167</v>
      </c>
      <c r="J280" s="1">
        <v>43</v>
      </c>
      <c r="K280" s="1">
        <v>157</v>
      </c>
      <c r="L280" s="1">
        <v>1431</v>
      </c>
      <c r="M280" s="1">
        <v>95</v>
      </c>
      <c r="N280" s="1">
        <v>234</v>
      </c>
      <c r="O280" s="1">
        <v>61</v>
      </c>
      <c r="P280" s="1">
        <v>29</v>
      </c>
      <c r="Q280" s="1">
        <v>43</v>
      </c>
      <c r="R280" s="29">
        <f t="shared" si="18"/>
        <v>10.199999999999999</v>
      </c>
      <c r="T280" s="1" t="s">
        <v>75</v>
      </c>
      <c r="W280" s="3">
        <v>70</v>
      </c>
      <c r="X280" s="36">
        <v>97</v>
      </c>
      <c r="Y280" s="4">
        <v>0.24710424</v>
      </c>
      <c r="Z280" s="3">
        <v>27</v>
      </c>
      <c r="AA280" s="3">
        <v>12</v>
      </c>
      <c r="AB280" s="3">
        <v>38</v>
      </c>
      <c r="AC280" s="3">
        <v>282</v>
      </c>
      <c r="AD280" s="3">
        <v>16</v>
      </c>
      <c r="AE280" s="3">
        <v>49</v>
      </c>
      <c r="AF280" s="3">
        <v>9</v>
      </c>
      <c r="AG280" s="3">
        <v>0</v>
      </c>
      <c r="AH280" s="3">
        <v>6</v>
      </c>
      <c r="AI280" s="49">
        <f t="shared" si="17"/>
        <v>1.950205</v>
      </c>
      <c r="AJ280" s="54">
        <v>12.67</v>
      </c>
      <c r="AK280" s="15">
        <v>7.7321396</v>
      </c>
      <c r="AL280" s="15">
        <v>2.2799999999999998</v>
      </c>
      <c r="AM280" s="55">
        <v>1.6204099999999999</v>
      </c>
      <c r="AN280" s="1">
        <v>448</v>
      </c>
      <c r="AO280" s="3">
        <v>70</v>
      </c>
      <c r="AP280" s="1">
        <v>97</v>
      </c>
      <c r="AQ280" s="3">
        <v>27</v>
      </c>
      <c r="AR280" s="3">
        <v>12</v>
      </c>
      <c r="AS280" s="3">
        <v>38</v>
      </c>
      <c r="AT280" s="3">
        <v>282</v>
      </c>
      <c r="AU280" s="3">
        <v>16</v>
      </c>
      <c r="AV280" s="3">
        <v>49</v>
      </c>
      <c r="AW280" s="3">
        <v>9</v>
      </c>
      <c r="AX280" s="3">
        <v>0</v>
      </c>
      <c r="AY280" s="3">
        <v>6</v>
      </c>
    </row>
    <row r="281" spans="1:51">
      <c r="A281" s="1" t="s">
        <v>251</v>
      </c>
      <c r="B281" s="1">
        <v>2014</v>
      </c>
      <c r="C281" s="20">
        <v>505300</v>
      </c>
      <c r="D281" s="17">
        <v>975000</v>
      </c>
      <c r="E281" s="1">
        <v>3.0190000000000001</v>
      </c>
      <c r="F281" s="1">
        <v>199</v>
      </c>
      <c r="G281" s="1">
        <v>20</v>
      </c>
      <c r="H281" s="38">
        <v>0.22558923</v>
      </c>
      <c r="I281" s="1">
        <v>53</v>
      </c>
      <c r="J281" s="1">
        <v>17</v>
      </c>
      <c r="K281" s="1">
        <v>63</v>
      </c>
      <c r="L281" s="1">
        <v>659</v>
      </c>
      <c r="M281" s="1">
        <v>38</v>
      </c>
      <c r="N281" s="1">
        <v>165</v>
      </c>
      <c r="O281" s="1">
        <v>21</v>
      </c>
      <c r="P281" s="1">
        <v>0</v>
      </c>
      <c r="Q281" s="1">
        <v>20</v>
      </c>
      <c r="R281" s="29">
        <f t="shared" si="18"/>
        <v>2.1</v>
      </c>
      <c r="W281" s="3">
        <v>55</v>
      </c>
      <c r="X281" s="36">
        <v>0</v>
      </c>
      <c r="Y281" s="4">
        <v>0.23529412</v>
      </c>
      <c r="Z281" s="3">
        <v>22</v>
      </c>
      <c r="AA281" s="3">
        <v>6</v>
      </c>
      <c r="AB281" s="3">
        <v>19</v>
      </c>
      <c r="AC281" s="3">
        <v>190</v>
      </c>
      <c r="AD281" s="3">
        <v>14</v>
      </c>
      <c r="AE281" s="3">
        <v>37</v>
      </c>
      <c r="AF281" s="3">
        <v>6</v>
      </c>
      <c r="AG281" s="3">
        <v>0</v>
      </c>
      <c r="AH281" s="3">
        <v>1</v>
      </c>
      <c r="AI281" s="49">
        <f t="shared" si="17"/>
        <v>0.84286499999999998</v>
      </c>
      <c r="AJ281" s="54">
        <v>0.86</v>
      </c>
      <c r="AK281" s="15">
        <v>3.2772453000000001</v>
      </c>
      <c r="AL281" s="15">
        <v>0.5</v>
      </c>
      <c r="AM281" s="55">
        <v>1.18573</v>
      </c>
      <c r="AN281" s="1">
        <v>445</v>
      </c>
      <c r="AO281" s="3">
        <v>55</v>
      </c>
      <c r="AP281" s="1">
        <v>0</v>
      </c>
      <c r="AQ281" s="3">
        <v>22</v>
      </c>
      <c r="AR281" s="3">
        <v>6</v>
      </c>
      <c r="AS281" s="3">
        <v>19</v>
      </c>
      <c r="AT281" s="3">
        <v>190</v>
      </c>
      <c r="AU281" s="3">
        <v>14</v>
      </c>
      <c r="AV281" s="3">
        <v>37</v>
      </c>
      <c r="AW281" s="3">
        <v>6</v>
      </c>
      <c r="AX281" s="3">
        <v>0</v>
      </c>
      <c r="AY281" s="3">
        <v>1</v>
      </c>
    </row>
    <row r="282" spans="1:51">
      <c r="A282" s="1" t="s">
        <v>469</v>
      </c>
      <c r="B282" s="1">
        <v>2014</v>
      </c>
      <c r="C282" s="20">
        <v>510000</v>
      </c>
      <c r="D282" s="17">
        <v>4175000</v>
      </c>
      <c r="E282" s="1">
        <v>2.1589999999999998</v>
      </c>
      <c r="F282" s="1">
        <v>399</v>
      </c>
      <c r="G282" s="1">
        <v>0</v>
      </c>
      <c r="H282" s="38">
        <v>0.22230484</v>
      </c>
      <c r="I282" s="1">
        <v>180</v>
      </c>
      <c r="J282" s="1">
        <v>85</v>
      </c>
      <c r="K282" s="1">
        <v>216</v>
      </c>
      <c r="L282" s="1">
        <v>1541</v>
      </c>
      <c r="M282" s="1">
        <v>174</v>
      </c>
      <c r="N282" s="1">
        <v>518</v>
      </c>
      <c r="O282" s="1">
        <v>58</v>
      </c>
      <c r="P282" s="1">
        <v>8</v>
      </c>
      <c r="Q282" s="1">
        <v>-20</v>
      </c>
      <c r="R282" s="29">
        <f t="shared" si="18"/>
        <v>2.2000000000000002</v>
      </c>
      <c r="W282" s="3">
        <v>145</v>
      </c>
      <c r="X282" s="36">
        <v>0</v>
      </c>
      <c r="Y282" s="4">
        <v>0.22682446000000001</v>
      </c>
      <c r="Z282" s="3">
        <v>68</v>
      </c>
      <c r="AA282" s="3">
        <v>37</v>
      </c>
      <c r="AB282" s="3">
        <v>88</v>
      </c>
      <c r="AC282" s="3">
        <v>572</v>
      </c>
      <c r="AD282" s="3">
        <v>56</v>
      </c>
      <c r="AE282" s="3">
        <v>182</v>
      </c>
      <c r="AF282" s="3">
        <v>21</v>
      </c>
      <c r="AG282" s="3">
        <v>5</v>
      </c>
      <c r="AH282" s="3">
        <v>-1</v>
      </c>
      <c r="AI282" s="49">
        <f t="shared" si="17"/>
        <v>1.8751449999999998</v>
      </c>
      <c r="AJ282" s="54">
        <v>2.02</v>
      </c>
      <c r="AK282" s="15">
        <v>2.430002</v>
      </c>
      <c r="AL282" s="15">
        <v>1.88</v>
      </c>
      <c r="AM282" s="55">
        <v>1.87029</v>
      </c>
      <c r="AN282" s="1">
        <v>462</v>
      </c>
      <c r="AO282" s="3">
        <v>145</v>
      </c>
      <c r="AP282" s="1">
        <v>0</v>
      </c>
      <c r="AQ282" s="3">
        <v>68</v>
      </c>
      <c r="AR282" s="3">
        <v>37</v>
      </c>
      <c r="AS282" s="3">
        <v>88</v>
      </c>
      <c r="AT282" s="3">
        <v>572</v>
      </c>
      <c r="AU282" s="3">
        <v>56</v>
      </c>
      <c r="AV282" s="3">
        <v>182</v>
      </c>
      <c r="AW282" s="3">
        <v>21</v>
      </c>
      <c r="AX282" s="3">
        <v>5</v>
      </c>
      <c r="AY282" s="3">
        <v>-1</v>
      </c>
    </row>
    <row r="283" spans="1:51">
      <c r="A283" s="1" t="s">
        <v>328</v>
      </c>
      <c r="B283" s="1">
        <v>2014</v>
      </c>
      <c r="C283" s="20">
        <v>510000</v>
      </c>
      <c r="D283" s="17">
        <v>800000</v>
      </c>
      <c r="E283" s="1">
        <v>3.097</v>
      </c>
      <c r="F283" s="1">
        <v>183</v>
      </c>
      <c r="G283" s="1">
        <v>64</v>
      </c>
      <c r="H283" s="38">
        <v>0.21029083000000001</v>
      </c>
      <c r="I283" s="1">
        <v>47</v>
      </c>
      <c r="J283" s="1">
        <v>6</v>
      </c>
      <c r="K283" s="1">
        <v>41</v>
      </c>
      <c r="L283" s="1">
        <v>508</v>
      </c>
      <c r="M283" s="1">
        <v>56</v>
      </c>
      <c r="N283" s="1">
        <v>125</v>
      </c>
      <c r="O283" s="1">
        <v>23</v>
      </c>
      <c r="P283" s="1">
        <v>1</v>
      </c>
      <c r="Q283" s="1">
        <v>2</v>
      </c>
      <c r="R283" s="29">
        <f t="shared" si="18"/>
        <v>0.2</v>
      </c>
      <c r="W283" s="3">
        <v>41</v>
      </c>
      <c r="X283" s="36">
        <v>0</v>
      </c>
      <c r="Y283" s="4">
        <v>0.24137929999999999</v>
      </c>
      <c r="Z283" s="3">
        <v>13</v>
      </c>
      <c r="AA283" s="3">
        <v>0</v>
      </c>
      <c r="AB283" s="3">
        <v>11</v>
      </c>
      <c r="AC283" s="3">
        <v>128</v>
      </c>
      <c r="AD283" s="3">
        <v>12</v>
      </c>
      <c r="AE283" s="3">
        <v>29</v>
      </c>
      <c r="AF283" s="3">
        <v>10</v>
      </c>
      <c r="AG283" s="3">
        <v>0</v>
      </c>
      <c r="AH283" s="3">
        <v>0</v>
      </c>
      <c r="AI283" s="49">
        <f t="shared" si="17"/>
        <v>7.4247000000000007E-2</v>
      </c>
      <c r="AJ283" s="54">
        <v>-0.20000003</v>
      </c>
      <c r="AK283" s="15">
        <v>0.62860990000000005</v>
      </c>
      <c r="AL283" s="15">
        <v>-0.24</v>
      </c>
      <c r="AM283" s="55">
        <v>0.38849400000000001</v>
      </c>
      <c r="AN283" s="1">
        <v>390</v>
      </c>
      <c r="AO283" s="3">
        <v>41</v>
      </c>
      <c r="AP283" s="1">
        <v>0</v>
      </c>
      <c r="AQ283" s="3">
        <v>13</v>
      </c>
      <c r="AR283" s="3">
        <v>0</v>
      </c>
      <c r="AS283" s="3">
        <v>11</v>
      </c>
      <c r="AT283" s="3">
        <v>128</v>
      </c>
      <c r="AU283" s="3">
        <v>12</v>
      </c>
      <c r="AV283" s="3">
        <v>29</v>
      </c>
      <c r="AW283" s="3">
        <v>10</v>
      </c>
      <c r="AX283" s="3">
        <v>0</v>
      </c>
      <c r="AY283" s="3">
        <v>0</v>
      </c>
    </row>
    <row r="284" spans="1:51">
      <c r="A284" s="1" t="s">
        <v>321</v>
      </c>
      <c r="B284" s="1">
        <v>2014</v>
      </c>
      <c r="C284" s="20">
        <v>506000</v>
      </c>
      <c r="D284" s="17">
        <v>995000</v>
      </c>
      <c r="E284" s="1">
        <v>2.1509999999999998</v>
      </c>
      <c r="F284" s="1">
        <v>254</v>
      </c>
      <c r="G284" s="1">
        <v>45</v>
      </c>
      <c r="H284" s="38">
        <v>0.24177631999999999</v>
      </c>
      <c r="I284" s="1">
        <v>73</v>
      </c>
      <c r="J284" s="1">
        <v>11</v>
      </c>
      <c r="K284" s="1">
        <v>55</v>
      </c>
      <c r="L284" s="1">
        <v>671</v>
      </c>
      <c r="M284" s="1">
        <v>52</v>
      </c>
      <c r="N284" s="1">
        <v>171</v>
      </c>
      <c r="O284" s="1">
        <v>20</v>
      </c>
      <c r="P284" s="1">
        <v>12</v>
      </c>
      <c r="Q284" s="1">
        <v>13</v>
      </c>
      <c r="R284" s="29">
        <f t="shared" si="18"/>
        <v>2.2999999999999998</v>
      </c>
      <c r="W284" s="3">
        <v>106</v>
      </c>
      <c r="X284" s="36">
        <v>22</v>
      </c>
      <c r="Y284" s="4">
        <v>0.25</v>
      </c>
      <c r="Z284" s="3">
        <v>37</v>
      </c>
      <c r="AA284" s="3">
        <v>5</v>
      </c>
      <c r="AB284" s="3">
        <v>21</v>
      </c>
      <c r="AC284" s="3">
        <v>293</v>
      </c>
      <c r="AD284" s="3">
        <v>26</v>
      </c>
      <c r="AE284" s="3">
        <v>74</v>
      </c>
      <c r="AF284" s="3">
        <v>10</v>
      </c>
      <c r="AG284" s="3">
        <v>4</v>
      </c>
      <c r="AH284" s="3">
        <v>4</v>
      </c>
      <c r="AI284" s="49">
        <f t="shared" si="17"/>
        <v>1.5464850000000001</v>
      </c>
      <c r="AJ284" s="54">
        <v>2.8700000999999999</v>
      </c>
      <c r="AK284" s="15">
        <v>1.6730399</v>
      </c>
      <c r="AL284" s="15">
        <v>1.71</v>
      </c>
      <c r="AM284" s="55">
        <v>1.38297</v>
      </c>
      <c r="AN284" s="1">
        <v>500</v>
      </c>
      <c r="AO284" s="3">
        <v>106</v>
      </c>
      <c r="AP284" s="1">
        <v>22</v>
      </c>
      <c r="AQ284" s="3">
        <v>37</v>
      </c>
      <c r="AR284" s="3">
        <v>5</v>
      </c>
      <c r="AS284" s="3">
        <v>21</v>
      </c>
      <c r="AT284" s="3">
        <v>293</v>
      </c>
      <c r="AU284" s="3">
        <v>26</v>
      </c>
      <c r="AV284" s="3">
        <v>74</v>
      </c>
      <c r="AW284" s="3">
        <v>10</v>
      </c>
      <c r="AX284" s="3">
        <v>4</v>
      </c>
      <c r="AY284" s="3">
        <v>4</v>
      </c>
    </row>
    <row r="285" spans="1:51">
      <c r="A285" s="1" t="s">
        <v>242</v>
      </c>
      <c r="B285" s="1">
        <v>2014</v>
      </c>
      <c r="C285" s="20">
        <v>556500</v>
      </c>
      <c r="D285" s="17">
        <v>1850000</v>
      </c>
      <c r="E285" s="1">
        <v>3.0449999999999999</v>
      </c>
      <c r="F285" s="1">
        <v>395</v>
      </c>
      <c r="G285" s="1">
        <v>38</v>
      </c>
      <c r="H285" s="38">
        <v>0.27301841999999998</v>
      </c>
      <c r="I285" s="1">
        <v>179</v>
      </c>
      <c r="J285" s="1">
        <v>23</v>
      </c>
      <c r="K285" s="1">
        <v>162</v>
      </c>
      <c r="L285" s="1">
        <v>1449</v>
      </c>
      <c r="M285" s="1">
        <v>140</v>
      </c>
      <c r="N285" s="1">
        <v>283</v>
      </c>
      <c r="O285" s="1">
        <v>85</v>
      </c>
      <c r="P285" s="1">
        <v>8</v>
      </c>
      <c r="Q285" s="1">
        <v>17</v>
      </c>
      <c r="R285" s="29">
        <f t="shared" si="18"/>
        <v>7.1</v>
      </c>
      <c r="S285" s="2" t="s">
        <v>243</v>
      </c>
      <c r="W285" s="3">
        <v>113</v>
      </c>
      <c r="X285" s="36">
        <v>0</v>
      </c>
      <c r="Y285" s="4">
        <v>0.26997243999999998</v>
      </c>
      <c r="Z285" s="3">
        <v>41</v>
      </c>
      <c r="AA285" s="3">
        <v>4</v>
      </c>
      <c r="AB285" s="3">
        <v>37</v>
      </c>
      <c r="AC285" s="3">
        <v>408</v>
      </c>
      <c r="AD285" s="3">
        <v>33</v>
      </c>
      <c r="AE285" s="3">
        <v>81</v>
      </c>
      <c r="AF285" s="3">
        <v>21</v>
      </c>
      <c r="AG285" s="3">
        <v>4</v>
      </c>
      <c r="AH285" s="3">
        <v>19</v>
      </c>
      <c r="AI285" s="49">
        <f t="shared" si="17"/>
        <v>2.8694300000000004</v>
      </c>
      <c r="AJ285" s="54">
        <v>8.15</v>
      </c>
      <c r="AK285" s="15">
        <v>6.0431642999999999</v>
      </c>
      <c r="AL285" s="15">
        <v>3.47</v>
      </c>
      <c r="AM285" s="55">
        <v>2.2688600000000001</v>
      </c>
      <c r="AN285" s="1">
        <v>415</v>
      </c>
      <c r="AO285" s="3">
        <v>113</v>
      </c>
      <c r="AP285" s="1">
        <v>0</v>
      </c>
      <c r="AQ285" s="3">
        <v>41</v>
      </c>
      <c r="AR285" s="3">
        <v>4</v>
      </c>
      <c r="AS285" s="3">
        <v>37</v>
      </c>
      <c r="AT285" s="3">
        <v>408</v>
      </c>
      <c r="AU285" s="3">
        <v>33</v>
      </c>
      <c r="AV285" s="3">
        <v>81</v>
      </c>
      <c r="AW285" s="3">
        <v>21</v>
      </c>
      <c r="AX285" s="3">
        <v>4</v>
      </c>
      <c r="AY285" s="3">
        <v>19</v>
      </c>
    </row>
    <row r="286" spans="1:51">
      <c r="A286" s="1" t="s">
        <v>405</v>
      </c>
      <c r="B286" s="1">
        <v>2014</v>
      </c>
      <c r="C286" s="20">
        <v>540850</v>
      </c>
      <c r="D286" s="17">
        <v>1900000</v>
      </c>
      <c r="E286" s="1">
        <v>3.113</v>
      </c>
      <c r="F286" s="1">
        <v>504</v>
      </c>
      <c r="G286" s="1">
        <v>15</v>
      </c>
      <c r="H286" s="38">
        <v>0.22827938</v>
      </c>
      <c r="I286" s="1">
        <v>212</v>
      </c>
      <c r="J286" s="1">
        <v>55</v>
      </c>
      <c r="K286" s="1">
        <v>176</v>
      </c>
      <c r="L286" s="1">
        <v>1959</v>
      </c>
      <c r="M286" s="1">
        <v>134</v>
      </c>
      <c r="N286" s="1">
        <v>554</v>
      </c>
      <c r="O286" s="1">
        <v>93</v>
      </c>
      <c r="P286" s="1">
        <v>46</v>
      </c>
      <c r="Q286" s="1">
        <v>21</v>
      </c>
      <c r="R286" s="29">
        <f t="shared" si="18"/>
        <v>6</v>
      </c>
      <c r="S286" s="2" t="s">
        <v>406</v>
      </c>
      <c r="U286" s="1" t="s">
        <v>407</v>
      </c>
      <c r="V286" s="1" t="s">
        <v>408</v>
      </c>
      <c r="W286" s="3">
        <v>114</v>
      </c>
      <c r="X286" s="36">
        <v>0</v>
      </c>
      <c r="Y286" s="4">
        <v>0.21921921999999999</v>
      </c>
      <c r="Z286" s="3">
        <v>31</v>
      </c>
      <c r="AA286" s="3">
        <v>8</v>
      </c>
      <c r="AB286" s="3">
        <v>27</v>
      </c>
      <c r="AC286" s="3">
        <v>364</v>
      </c>
      <c r="AD286" s="3">
        <v>18</v>
      </c>
      <c r="AE286" s="3">
        <v>122</v>
      </c>
      <c r="AF286" s="3">
        <v>14</v>
      </c>
      <c r="AG286" s="3">
        <v>8</v>
      </c>
      <c r="AH286" s="3">
        <v>0</v>
      </c>
      <c r="AI286" s="49">
        <f t="shared" si="17"/>
        <v>0.26406249999999998</v>
      </c>
      <c r="AJ286" s="54">
        <v>5.61</v>
      </c>
      <c r="AK286" s="15">
        <v>6.3090539999999997</v>
      </c>
      <c r="AL286" s="15">
        <v>-7.0000000000000007E-2</v>
      </c>
      <c r="AM286" s="55">
        <v>0.59812500000000002</v>
      </c>
      <c r="AN286" s="1">
        <v>243</v>
      </c>
      <c r="AO286" s="3">
        <v>114</v>
      </c>
      <c r="AP286" s="1">
        <v>0</v>
      </c>
      <c r="AQ286" s="3">
        <v>31</v>
      </c>
      <c r="AR286" s="3">
        <v>8</v>
      </c>
      <c r="AS286" s="3">
        <v>27</v>
      </c>
      <c r="AT286" s="3">
        <v>364</v>
      </c>
      <c r="AU286" s="3">
        <v>18</v>
      </c>
      <c r="AV286" s="3">
        <v>122</v>
      </c>
      <c r="AW286" s="3">
        <v>14</v>
      </c>
      <c r="AX286" s="3">
        <v>8</v>
      </c>
      <c r="AY286" s="3">
        <v>0</v>
      </c>
    </row>
    <row r="287" spans="1:51">
      <c r="A287" s="1" t="s">
        <v>283</v>
      </c>
      <c r="B287" s="1">
        <v>2014</v>
      </c>
      <c r="C287" s="20">
        <v>532500</v>
      </c>
      <c r="D287" s="17">
        <v>1675000</v>
      </c>
      <c r="E287" s="1">
        <v>3.1179999999999999</v>
      </c>
      <c r="F287" s="1">
        <v>421</v>
      </c>
      <c r="G287" s="1">
        <v>21</v>
      </c>
      <c r="H287" s="38">
        <v>0.26213592000000002</v>
      </c>
      <c r="I287" s="1">
        <v>147</v>
      </c>
      <c r="J287" s="1">
        <v>37</v>
      </c>
      <c r="K287" s="1">
        <v>186</v>
      </c>
      <c r="L287" s="1">
        <v>1545</v>
      </c>
      <c r="M287" s="1">
        <v>85</v>
      </c>
      <c r="N287" s="1">
        <v>281</v>
      </c>
      <c r="O287" s="1">
        <v>82</v>
      </c>
      <c r="P287" s="1">
        <v>5</v>
      </c>
      <c r="Q287" s="1">
        <v>-12</v>
      </c>
      <c r="R287" s="29">
        <f t="shared" si="18"/>
        <v>1.9</v>
      </c>
      <c r="V287" s="1" t="s">
        <v>278</v>
      </c>
      <c r="W287" s="3">
        <v>86</v>
      </c>
      <c r="X287" s="36">
        <v>21</v>
      </c>
      <c r="Y287" s="4">
        <v>0.25757574999999999</v>
      </c>
      <c r="Z287" s="3">
        <v>20</v>
      </c>
      <c r="AA287" s="3">
        <v>4</v>
      </c>
      <c r="AB287" s="3">
        <v>30</v>
      </c>
      <c r="AC287" s="3">
        <v>284</v>
      </c>
      <c r="AD287" s="3">
        <v>14</v>
      </c>
      <c r="AE287" s="3">
        <v>62</v>
      </c>
      <c r="AF287" s="3">
        <v>16</v>
      </c>
      <c r="AG287" s="3">
        <v>1</v>
      </c>
      <c r="AH287" s="3">
        <v>0</v>
      </c>
      <c r="AI287" s="49">
        <f t="shared" si="17"/>
        <v>0.49932806499999999</v>
      </c>
      <c r="AJ287" s="54">
        <v>1.85</v>
      </c>
      <c r="AK287" s="15">
        <v>1.891983</v>
      </c>
      <c r="AL287" s="15">
        <v>0.47000003000000001</v>
      </c>
      <c r="AM287" s="55">
        <v>0.52865609999999996</v>
      </c>
      <c r="AN287" s="1">
        <v>427</v>
      </c>
      <c r="AO287" s="3">
        <v>86</v>
      </c>
      <c r="AP287" s="1">
        <v>21</v>
      </c>
      <c r="AQ287" s="3">
        <v>20</v>
      </c>
      <c r="AR287" s="3">
        <v>4</v>
      </c>
      <c r="AS287" s="3">
        <v>30</v>
      </c>
      <c r="AT287" s="3">
        <v>284</v>
      </c>
      <c r="AU287" s="3">
        <v>14</v>
      </c>
      <c r="AV287" s="3">
        <v>62</v>
      </c>
      <c r="AW287" s="3">
        <v>16</v>
      </c>
      <c r="AX287" s="3">
        <v>1</v>
      </c>
      <c r="AY287" s="3">
        <v>0</v>
      </c>
    </row>
    <row r="288" spans="1:51">
      <c r="A288" s="1" t="s">
        <v>364</v>
      </c>
      <c r="B288" s="1">
        <v>2014</v>
      </c>
      <c r="C288" s="20">
        <v>515000</v>
      </c>
      <c r="D288" s="17">
        <v>2525000</v>
      </c>
      <c r="E288" s="1">
        <v>2.1539999999999999</v>
      </c>
      <c r="F288" s="1">
        <v>329</v>
      </c>
      <c r="G288" s="1">
        <v>90</v>
      </c>
      <c r="H288" s="38">
        <v>0.27235773000000002</v>
      </c>
      <c r="I288" s="1">
        <v>173</v>
      </c>
      <c r="J288" s="1">
        <v>4</v>
      </c>
      <c r="K288" s="1">
        <v>68</v>
      </c>
      <c r="L288" s="1">
        <v>1319</v>
      </c>
      <c r="M288" s="1">
        <v>68</v>
      </c>
      <c r="N288" s="1">
        <v>217</v>
      </c>
      <c r="O288" s="1">
        <v>43</v>
      </c>
      <c r="P288" s="1">
        <v>130</v>
      </c>
      <c r="Q288" s="1">
        <v>-17</v>
      </c>
      <c r="R288" s="29">
        <f t="shared" si="18"/>
        <v>2.8</v>
      </c>
      <c r="S288" s="2" t="s">
        <v>365</v>
      </c>
      <c r="W288" s="3">
        <v>148</v>
      </c>
      <c r="X288" s="36">
        <v>0</v>
      </c>
      <c r="Y288" s="4">
        <v>0.28899837</v>
      </c>
      <c r="Z288" s="3">
        <v>92</v>
      </c>
      <c r="AA288" s="3">
        <v>2</v>
      </c>
      <c r="AB288" s="3">
        <v>34</v>
      </c>
      <c r="AC288" s="3">
        <v>650</v>
      </c>
      <c r="AD288" s="3">
        <v>31</v>
      </c>
      <c r="AE288" s="3">
        <v>107</v>
      </c>
      <c r="AF288" s="3">
        <v>24</v>
      </c>
      <c r="AG288" s="3">
        <v>64</v>
      </c>
      <c r="AH288" s="3">
        <v>3</v>
      </c>
      <c r="AI288" s="49">
        <f t="shared" si="17"/>
        <v>3.5150100000000002</v>
      </c>
      <c r="AJ288" s="54">
        <v>2.83</v>
      </c>
      <c r="AK288" s="15">
        <v>2.7899714000000002</v>
      </c>
      <c r="AL288" s="15">
        <v>3.45</v>
      </c>
      <c r="AM288" s="55">
        <v>3.5800200000000002</v>
      </c>
      <c r="AN288" s="1">
        <v>237</v>
      </c>
      <c r="AO288" s="3">
        <v>148</v>
      </c>
      <c r="AP288" s="1">
        <v>0</v>
      </c>
      <c r="AQ288" s="3">
        <v>92</v>
      </c>
      <c r="AR288" s="3">
        <v>2</v>
      </c>
      <c r="AS288" s="3">
        <v>34</v>
      </c>
      <c r="AT288" s="3">
        <v>650</v>
      </c>
      <c r="AU288" s="3">
        <v>31</v>
      </c>
      <c r="AV288" s="3">
        <v>107</v>
      </c>
      <c r="AW288" s="3">
        <v>24</v>
      </c>
      <c r="AX288" s="3">
        <v>64</v>
      </c>
      <c r="AY288" s="3">
        <v>3</v>
      </c>
    </row>
    <row r="289" spans="1:51">
      <c r="A289" s="1" t="s">
        <v>54</v>
      </c>
      <c r="B289" s="1">
        <v>2014</v>
      </c>
      <c r="C289" s="20">
        <v>517000</v>
      </c>
      <c r="D289" s="17">
        <v>3100000</v>
      </c>
      <c r="E289" s="1">
        <v>3.101</v>
      </c>
      <c r="F289" s="1">
        <v>474</v>
      </c>
      <c r="G289" s="1">
        <v>39</v>
      </c>
      <c r="H289" s="38">
        <v>0.24845418</v>
      </c>
      <c r="I289" s="1">
        <v>280</v>
      </c>
      <c r="J289" s="1">
        <v>47</v>
      </c>
      <c r="K289" s="1">
        <v>164</v>
      </c>
      <c r="L289" s="1">
        <v>2018</v>
      </c>
      <c r="M289" s="1">
        <v>190</v>
      </c>
      <c r="N289" s="1">
        <v>406</v>
      </c>
      <c r="O289" s="1">
        <v>90</v>
      </c>
      <c r="P289" s="1">
        <v>88</v>
      </c>
      <c r="Q289" s="1">
        <v>10</v>
      </c>
      <c r="R289" s="29">
        <f t="shared" si="18"/>
        <v>11.8</v>
      </c>
      <c r="S289" s="2" t="s">
        <v>55</v>
      </c>
      <c r="T289" s="1" t="s">
        <v>56</v>
      </c>
      <c r="U289" s="1" t="s">
        <v>57</v>
      </c>
      <c r="V289" s="1" t="s">
        <v>58</v>
      </c>
      <c r="W289" s="3">
        <v>123</v>
      </c>
      <c r="X289" s="36">
        <v>0</v>
      </c>
      <c r="Y289" s="4">
        <v>0.24425886999999999</v>
      </c>
      <c r="Z289" s="3">
        <v>64</v>
      </c>
      <c r="AA289" s="3">
        <v>10</v>
      </c>
      <c r="AB289" s="3">
        <v>36</v>
      </c>
      <c r="AC289" s="3">
        <v>542</v>
      </c>
      <c r="AD289" s="3">
        <v>47</v>
      </c>
      <c r="AE289" s="3">
        <v>108</v>
      </c>
      <c r="AF289" s="3">
        <v>30</v>
      </c>
      <c r="AG289" s="3">
        <v>15</v>
      </c>
      <c r="AH289" s="3">
        <v>3</v>
      </c>
      <c r="AI289" s="49">
        <f t="shared" si="17"/>
        <v>2.9723199999999999</v>
      </c>
      <c r="AJ289" s="54">
        <v>12.03</v>
      </c>
      <c r="AK289" s="15">
        <v>11.526249</v>
      </c>
      <c r="AL289" s="15">
        <v>3.21</v>
      </c>
      <c r="AM289" s="55">
        <v>2.7346400000000002</v>
      </c>
      <c r="AN289" s="1">
        <v>419</v>
      </c>
      <c r="AO289" s="3">
        <v>123</v>
      </c>
      <c r="AP289" s="1">
        <v>0</v>
      </c>
      <c r="AQ289" s="3">
        <v>64</v>
      </c>
      <c r="AR289" s="3">
        <v>10</v>
      </c>
      <c r="AS289" s="3">
        <v>36</v>
      </c>
      <c r="AT289" s="3">
        <v>542</v>
      </c>
      <c r="AU289" s="3">
        <v>47</v>
      </c>
      <c r="AV289" s="3">
        <v>108</v>
      </c>
      <c r="AW289" s="3">
        <v>30</v>
      </c>
      <c r="AX289" s="3">
        <v>15</v>
      </c>
      <c r="AY289" s="3">
        <v>3</v>
      </c>
    </row>
    <row r="290" spans="1:51">
      <c r="A290" s="1" t="s">
        <v>103</v>
      </c>
      <c r="B290" s="1">
        <v>2014</v>
      </c>
      <c r="C290" s="20">
        <v>550000</v>
      </c>
      <c r="D290" s="17">
        <v>2500000</v>
      </c>
      <c r="E290" s="1">
        <v>3.0779999999999998</v>
      </c>
      <c r="F290" s="1">
        <v>430</v>
      </c>
      <c r="G290" s="1">
        <v>45</v>
      </c>
      <c r="H290" s="38">
        <v>0.24821683999999999</v>
      </c>
      <c r="I290" s="1">
        <v>169</v>
      </c>
      <c r="J290" s="1">
        <v>49</v>
      </c>
      <c r="K290" s="1">
        <v>204</v>
      </c>
      <c r="L290" s="1">
        <v>1544</v>
      </c>
      <c r="M290" s="1">
        <v>124</v>
      </c>
      <c r="N290" s="1">
        <v>281</v>
      </c>
      <c r="O290" s="1">
        <v>67</v>
      </c>
      <c r="P290" s="1">
        <v>20</v>
      </c>
      <c r="Q290" s="1">
        <v>-23</v>
      </c>
      <c r="R290" s="29">
        <f t="shared" si="18"/>
        <v>0.5</v>
      </c>
      <c r="T290" s="1" t="s">
        <v>104</v>
      </c>
      <c r="W290" s="3">
        <v>144</v>
      </c>
      <c r="X290" s="36">
        <v>0</v>
      </c>
      <c r="Y290" s="4">
        <v>0.23467231</v>
      </c>
      <c r="Z290" s="3">
        <v>47</v>
      </c>
      <c r="AA290" s="3">
        <v>10</v>
      </c>
      <c r="AB290" s="3">
        <v>63</v>
      </c>
      <c r="AC290" s="3">
        <v>512</v>
      </c>
      <c r="AD290" s="3">
        <v>34</v>
      </c>
      <c r="AE290" s="3">
        <v>91</v>
      </c>
      <c r="AF290" s="3">
        <v>22</v>
      </c>
      <c r="AG290" s="3">
        <v>7</v>
      </c>
      <c r="AH290" s="3">
        <v>-7</v>
      </c>
      <c r="AI290" s="49">
        <f t="shared" si="17"/>
        <v>-1.19086</v>
      </c>
      <c r="AJ290" s="54">
        <v>0.40000015</v>
      </c>
      <c r="AK290" s="15">
        <v>0.51801704999999998</v>
      </c>
      <c r="AL290" s="15">
        <v>-1.3</v>
      </c>
      <c r="AM290" s="55">
        <v>-1.08172</v>
      </c>
      <c r="AN290" s="1">
        <v>320</v>
      </c>
      <c r="AO290" s="3">
        <v>144</v>
      </c>
      <c r="AP290" s="1">
        <v>0</v>
      </c>
      <c r="AQ290" s="3">
        <v>47</v>
      </c>
      <c r="AR290" s="3">
        <v>10</v>
      </c>
      <c r="AS290" s="3">
        <v>63</v>
      </c>
      <c r="AT290" s="3">
        <v>512</v>
      </c>
      <c r="AU290" s="3">
        <v>34</v>
      </c>
      <c r="AV290" s="3">
        <v>91</v>
      </c>
      <c r="AW290" s="3">
        <v>22</v>
      </c>
      <c r="AX290" s="3">
        <v>7</v>
      </c>
      <c r="AY290" s="3">
        <v>-7</v>
      </c>
    </row>
    <row r="291" spans="1:51">
      <c r="A291" s="1" t="s">
        <v>298</v>
      </c>
      <c r="B291" s="1">
        <v>2014</v>
      </c>
      <c r="C291" s="20">
        <v>576900</v>
      </c>
      <c r="D291" s="17">
        <v>1025000</v>
      </c>
      <c r="E291" s="1">
        <v>3.09</v>
      </c>
      <c r="F291" s="1">
        <v>342</v>
      </c>
      <c r="G291" s="1">
        <v>76</v>
      </c>
      <c r="H291" s="38">
        <v>0.26359832</v>
      </c>
      <c r="I291" s="1">
        <v>128</v>
      </c>
      <c r="J291" s="1">
        <v>14</v>
      </c>
      <c r="K291" s="1">
        <v>100</v>
      </c>
      <c r="L291" s="1">
        <v>1040</v>
      </c>
      <c r="M291" s="1">
        <v>56</v>
      </c>
      <c r="N291" s="1">
        <v>133</v>
      </c>
      <c r="O291" s="1">
        <v>47</v>
      </c>
      <c r="P291" s="1">
        <v>57</v>
      </c>
      <c r="Q291" s="1">
        <v>-45</v>
      </c>
      <c r="R291" s="29">
        <f t="shared" si="18"/>
        <v>-1.1000000000000001</v>
      </c>
      <c r="W291" s="3">
        <v>72</v>
      </c>
      <c r="X291" s="36">
        <v>15</v>
      </c>
      <c r="Y291" s="4">
        <v>0.25</v>
      </c>
      <c r="Z291" s="3">
        <v>26</v>
      </c>
      <c r="AA291" s="3">
        <v>4</v>
      </c>
      <c r="AB291" s="3">
        <v>24</v>
      </c>
      <c r="AC291" s="3">
        <v>213</v>
      </c>
      <c r="AD291" s="3">
        <v>5</v>
      </c>
      <c r="AE291" s="3">
        <v>31</v>
      </c>
      <c r="AF291" s="3">
        <v>7</v>
      </c>
      <c r="AG291" s="3">
        <v>9</v>
      </c>
      <c r="AH291" s="3">
        <v>-4</v>
      </c>
      <c r="AI291" s="49">
        <f t="shared" si="17"/>
        <v>-1.0609999999999994E-3</v>
      </c>
      <c r="AJ291" s="54">
        <v>-1.5500001000000001</v>
      </c>
      <c r="AK291" s="15">
        <v>-0.71945099999999995</v>
      </c>
      <c r="AL291" s="15">
        <v>-0.12</v>
      </c>
      <c r="AM291" s="55">
        <v>0.117878</v>
      </c>
      <c r="AN291" s="1">
        <v>349</v>
      </c>
      <c r="AO291" s="3">
        <v>72</v>
      </c>
      <c r="AP291" s="1">
        <v>15</v>
      </c>
      <c r="AQ291" s="3">
        <v>26</v>
      </c>
      <c r="AR291" s="3">
        <v>4</v>
      </c>
      <c r="AS291" s="3">
        <v>24</v>
      </c>
      <c r="AT291" s="3">
        <v>213</v>
      </c>
      <c r="AU291" s="3">
        <v>5</v>
      </c>
      <c r="AV291" s="3">
        <v>31</v>
      </c>
      <c r="AW291" s="3">
        <v>7</v>
      </c>
      <c r="AX291" s="3">
        <v>9</v>
      </c>
      <c r="AY291" s="3">
        <v>-4</v>
      </c>
    </row>
    <row r="292" spans="1:51">
      <c r="A292" s="1" t="s">
        <v>352</v>
      </c>
      <c r="B292" s="1">
        <v>2014</v>
      </c>
      <c r="C292" s="20">
        <v>510000</v>
      </c>
      <c r="D292" s="17">
        <v>1075000</v>
      </c>
      <c r="E292" s="1">
        <v>3.0640000000000001</v>
      </c>
      <c r="F292" s="1">
        <v>315</v>
      </c>
      <c r="G292" s="1">
        <v>58</v>
      </c>
      <c r="H292" s="38">
        <v>0.23508354000000001</v>
      </c>
      <c r="I292" s="1">
        <v>98</v>
      </c>
      <c r="J292" s="1">
        <v>7</v>
      </c>
      <c r="K292" s="1">
        <v>68</v>
      </c>
      <c r="L292" s="1">
        <v>930</v>
      </c>
      <c r="M292" s="1">
        <v>69</v>
      </c>
      <c r="N292" s="1">
        <v>119</v>
      </c>
      <c r="O292" s="1">
        <v>40</v>
      </c>
      <c r="P292" s="1">
        <v>23</v>
      </c>
      <c r="Q292" s="1">
        <v>10</v>
      </c>
      <c r="R292" s="29">
        <f t="shared" si="18"/>
        <v>1.9</v>
      </c>
      <c r="S292" s="2" t="s">
        <v>333</v>
      </c>
      <c r="T292" s="1" t="s">
        <v>353</v>
      </c>
      <c r="W292" s="3">
        <v>117</v>
      </c>
      <c r="X292" s="36">
        <v>0</v>
      </c>
      <c r="Y292" s="4">
        <v>0.22336769000000001</v>
      </c>
      <c r="Z292" s="3">
        <v>38</v>
      </c>
      <c r="AA292" s="3">
        <v>1</v>
      </c>
      <c r="AB292" s="3">
        <v>22</v>
      </c>
      <c r="AC292" s="3">
        <v>329</v>
      </c>
      <c r="AD292" s="3">
        <v>31</v>
      </c>
      <c r="AE292" s="3">
        <v>37</v>
      </c>
      <c r="AF292" s="3">
        <v>10</v>
      </c>
      <c r="AG292" s="3">
        <v>11</v>
      </c>
      <c r="AH292" s="3">
        <v>4</v>
      </c>
      <c r="AI292" s="49">
        <f t="shared" si="17"/>
        <v>0.39636499999999997</v>
      </c>
      <c r="AJ292" s="54">
        <v>2.44</v>
      </c>
      <c r="AK292" s="15">
        <v>1.3427534999999999</v>
      </c>
      <c r="AL292" s="15">
        <v>0.69</v>
      </c>
      <c r="AM292" s="55">
        <v>0.10273</v>
      </c>
      <c r="AN292" s="1">
        <v>484</v>
      </c>
      <c r="AO292" s="3">
        <v>117</v>
      </c>
      <c r="AP292" s="1">
        <v>0</v>
      </c>
      <c r="AQ292" s="3">
        <v>38</v>
      </c>
      <c r="AR292" s="3">
        <v>1</v>
      </c>
      <c r="AS292" s="3">
        <v>22</v>
      </c>
      <c r="AT292" s="3">
        <v>329</v>
      </c>
      <c r="AU292" s="3">
        <v>31</v>
      </c>
      <c r="AV292" s="3">
        <v>37</v>
      </c>
      <c r="AW292" s="3">
        <v>10</v>
      </c>
      <c r="AX292" s="3">
        <v>11</v>
      </c>
      <c r="AY292" s="3">
        <v>4</v>
      </c>
    </row>
    <row r="293" spans="1:51">
      <c r="A293" s="1" t="s">
        <v>74</v>
      </c>
      <c r="B293" s="1">
        <v>2014</v>
      </c>
      <c r="C293" s="20">
        <v>517500</v>
      </c>
      <c r="D293" s="17">
        <v>1075000</v>
      </c>
      <c r="E293" s="1">
        <v>3.0510000000000002</v>
      </c>
      <c r="F293" s="1">
        <v>251</v>
      </c>
      <c r="G293" s="1">
        <v>0</v>
      </c>
      <c r="H293" s="38">
        <v>0.22383721000000001</v>
      </c>
      <c r="I293" s="1">
        <v>63</v>
      </c>
      <c r="J293" s="1">
        <v>17</v>
      </c>
      <c r="K293" s="1">
        <v>71</v>
      </c>
      <c r="L293" s="1">
        <v>768</v>
      </c>
      <c r="M293" s="1">
        <v>62</v>
      </c>
      <c r="N293" s="1">
        <v>164</v>
      </c>
      <c r="O293" s="1">
        <v>34</v>
      </c>
      <c r="P293" s="1">
        <v>0</v>
      </c>
      <c r="Q293" s="1">
        <v>25</v>
      </c>
      <c r="R293" s="29">
        <f t="shared" si="18"/>
        <v>4</v>
      </c>
      <c r="S293" s="2" t="s">
        <v>75</v>
      </c>
      <c r="W293" s="3">
        <v>80</v>
      </c>
      <c r="X293" s="36">
        <v>0</v>
      </c>
      <c r="Y293" s="4">
        <v>0.22077922999999999</v>
      </c>
      <c r="Z293" s="3">
        <v>24</v>
      </c>
      <c r="AA293" s="3">
        <v>4</v>
      </c>
      <c r="AB293" s="3">
        <v>25</v>
      </c>
      <c r="AC293" s="3">
        <v>260</v>
      </c>
      <c r="AD293" s="3">
        <v>22</v>
      </c>
      <c r="AE293" s="3">
        <v>57</v>
      </c>
      <c r="AF293" s="3">
        <v>12</v>
      </c>
      <c r="AG293" s="3">
        <v>0</v>
      </c>
      <c r="AH293" s="3">
        <v>18</v>
      </c>
      <c r="AI293" s="49">
        <f t="shared" si="17"/>
        <v>1.7576050000000001</v>
      </c>
      <c r="AJ293" s="54">
        <v>2.0900002</v>
      </c>
      <c r="AK293" s="15">
        <v>5.9243316999999998</v>
      </c>
      <c r="AL293" s="15">
        <v>0.85</v>
      </c>
      <c r="AM293" s="55">
        <v>2.6652100000000001</v>
      </c>
      <c r="AN293" s="1">
        <v>246</v>
      </c>
      <c r="AO293" s="3">
        <v>80</v>
      </c>
      <c r="AP293" s="1">
        <v>0</v>
      </c>
      <c r="AQ293" s="3">
        <v>24</v>
      </c>
      <c r="AR293" s="3">
        <v>4</v>
      </c>
      <c r="AS293" s="3">
        <v>25</v>
      </c>
      <c r="AT293" s="3">
        <v>260</v>
      </c>
      <c r="AU293" s="3">
        <v>22</v>
      </c>
      <c r="AV293" s="3">
        <v>57</v>
      </c>
      <c r="AW293" s="3">
        <v>12</v>
      </c>
      <c r="AX293" s="3">
        <v>0</v>
      </c>
      <c r="AY293" s="3">
        <v>18</v>
      </c>
    </row>
    <row r="294" spans="1:51">
      <c r="A294" s="1" t="s">
        <v>502</v>
      </c>
      <c r="B294" s="1">
        <v>2014</v>
      </c>
      <c r="C294" s="20">
        <v>512000</v>
      </c>
      <c r="D294" s="17">
        <v>800000</v>
      </c>
      <c r="E294" s="1">
        <v>2.1659999999999999</v>
      </c>
      <c r="F294" s="1">
        <v>216</v>
      </c>
      <c r="G294" s="1">
        <v>95</v>
      </c>
      <c r="H294" s="38">
        <v>0.24584104000000001</v>
      </c>
      <c r="I294" s="1">
        <v>38</v>
      </c>
      <c r="J294" s="1">
        <v>9</v>
      </c>
      <c r="K294" s="1">
        <v>82</v>
      </c>
      <c r="L294" s="1">
        <v>578</v>
      </c>
      <c r="M294" s="1">
        <v>23</v>
      </c>
      <c r="N294" s="1">
        <v>142</v>
      </c>
      <c r="O294" s="1">
        <v>29</v>
      </c>
      <c r="P294" s="1">
        <v>0</v>
      </c>
      <c r="Q294" s="1">
        <v>-3</v>
      </c>
      <c r="R294" s="29">
        <f t="shared" si="18"/>
        <v>0.2</v>
      </c>
      <c r="W294" s="3">
        <v>66</v>
      </c>
      <c r="X294" s="36">
        <v>65</v>
      </c>
      <c r="Y294" s="4">
        <v>0.19631900999999999</v>
      </c>
      <c r="Z294" s="3">
        <v>8</v>
      </c>
      <c r="AA294" s="3">
        <v>3</v>
      </c>
      <c r="AB294" s="3">
        <v>28</v>
      </c>
      <c r="AC294" s="3">
        <v>177</v>
      </c>
      <c r="AD294" s="3">
        <v>8</v>
      </c>
      <c r="AE294" s="3">
        <v>55</v>
      </c>
      <c r="AF294" s="3">
        <v>8</v>
      </c>
      <c r="AG294" s="3">
        <v>0</v>
      </c>
      <c r="AH294" s="3">
        <v>1</v>
      </c>
      <c r="AI294" s="49">
        <f t="shared" si="17"/>
        <v>-0.26850400000000002</v>
      </c>
      <c r="AJ294" s="54">
        <v>0.58000004000000005</v>
      </c>
      <c r="AK294" s="15">
        <v>-9.4686999999999993E-2</v>
      </c>
      <c r="AL294" s="15">
        <v>-0.39</v>
      </c>
      <c r="AM294" s="55">
        <v>-0.147008</v>
      </c>
      <c r="AN294" s="1">
        <v>218</v>
      </c>
      <c r="AO294" s="3">
        <v>66</v>
      </c>
      <c r="AP294" s="1">
        <v>65</v>
      </c>
      <c r="AQ294" s="3">
        <v>8</v>
      </c>
      <c r="AR294" s="3">
        <v>3</v>
      </c>
      <c r="AS294" s="3">
        <v>28</v>
      </c>
      <c r="AT294" s="3">
        <v>177</v>
      </c>
      <c r="AU294" s="3">
        <v>8</v>
      </c>
      <c r="AV294" s="3">
        <v>55</v>
      </c>
      <c r="AW294" s="3">
        <v>8</v>
      </c>
      <c r="AX294" s="3">
        <v>0</v>
      </c>
      <c r="AY294" s="3">
        <v>1</v>
      </c>
    </row>
    <row r="295" spans="1:51">
      <c r="A295" s="1" t="s">
        <v>280</v>
      </c>
      <c r="B295" s="1">
        <v>2014</v>
      </c>
      <c r="C295" s="20">
        <v>510000</v>
      </c>
      <c r="D295" s="17">
        <v>3000000</v>
      </c>
      <c r="E295" s="1">
        <v>3.036</v>
      </c>
      <c r="F295" s="1">
        <v>375</v>
      </c>
      <c r="G295" s="1">
        <v>65</v>
      </c>
      <c r="H295" s="38">
        <v>0.27238806999999998</v>
      </c>
      <c r="I295" s="1">
        <v>144</v>
      </c>
      <c r="J295" s="1">
        <v>47</v>
      </c>
      <c r="K295" s="1">
        <v>202</v>
      </c>
      <c r="L295" s="1">
        <v>1455</v>
      </c>
      <c r="M295" s="1">
        <v>93</v>
      </c>
      <c r="N295" s="1">
        <v>352</v>
      </c>
      <c r="O295" s="1">
        <v>74</v>
      </c>
      <c r="P295" s="1">
        <v>8</v>
      </c>
      <c r="Q295" s="1">
        <v>-9</v>
      </c>
      <c r="R295" s="29">
        <f t="shared" si="18"/>
        <v>3.5</v>
      </c>
      <c r="W295" s="3">
        <v>123</v>
      </c>
      <c r="X295" s="36">
        <v>0</v>
      </c>
      <c r="Y295" s="4">
        <v>0.31519272999999998</v>
      </c>
      <c r="Z295" s="3">
        <v>57</v>
      </c>
      <c r="AA295" s="3">
        <v>23</v>
      </c>
      <c r="AB295" s="3">
        <v>76</v>
      </c>
      <c r="AC295" s="3">
        <v>480</v>
      </c>
      <c r="AD295" s="3">
        <v>30</v>
      </c>
      <c r="AE295" s="3">
        <v>126</v>
      </c>
      <c r="AF295" s="3">
        <v>30</v>
      </c>
      <c r="AG295" s="3">
        <v>6</v>
      </c>
      <c r="AH295" s="3">
        <v>1</v>
      </c>
      <c r="AI295" s="49">
        <f t="shared" si="17"/>
        <v>4.1920450000000002</v>
      </c>
      <c r="AJ295" s="54">
        <v>3.2600001999999999</v>
      </c>
      <c r="AK295" s="15">
        <v>3.7471519999999998</v>
      </c>
      <c r="AL295" s="15">
        <v>4.57</v>
      </c>
      <c r="AM295" s="55">
        <v>3.8140900000000002</v>
      </c>
      <c r="AN295" s="1">
        <v>422</v>
      </c>
      <c r="AO295" s="3">
        <v>123</v>
      </c>
      <c r="AP295" s="1">
        <v>0</v>
      </c>
      <c r="AQ295" s="3">
        <v>57</v>
      </c>
      <c r="AR295" s="3">
        <v>23</v>
      </c>
      <c r="AS295" s="3">
        <v>76</v>
      </c>
      <c r="AT295" s="3">
        <v>480</v>
      </c>
      <c r="AU295" s="3">
        <v>30</v>
      </c>
      <c r="AV295" s="3">
        <v>126</v>
      </c>
      <c r="AW295" s="3">
        <v>30</v>
      </c>
      <c r="AX295" s="3">
        <v>6</v>
      </c>
      <c r="AY295" s="3">
        <v>1</v>
      </c>
    </row>
    <row r="296" spans="1:51">
      <c r="A296" s="1" t="s">
        <v>181</v>
      </c>
      <c r="B296" s="1">
        <v>2014</v>
      </c>
      <c r="C296" s="20">
        <v>530000</v>
      </c>
      <c r="D296" s="17">
        <v>1225000</v>
      </c>
      <c r="E296" s="1">
        <v>3.0880000000000001</v>
      </c>
      <c r="F296" s="1">
        <v>353</v>
      </c>
      <c r="G296" s="1">
        <v>37</v>
      </c>
      <c r="H296" s="38">
        <v>0.25635105000000002</v>
      </c>
      <c r="I296" s="1">
        <v>134</v>
      </c>
      <c r="J296" s="1">
        <v>4</v>
      </c>
      <c r="K296" s="1">
        <v>58</v>
      </c>
      <c r="L296" s="1">
        <v>977</v>
      </c>
      <c r="M296" s="1">
        <v>86</v>
      </c>
      <c r="N296" s="1">
        <v>183</v>
      </c>
      <c r="O296" s="1">
        <v>26</v>
      </c>
      <c r="P296" s="1">
        <v>120</v>
      </c>
      <c r="Q296" s="1">
        <v>26</v>
      </c>
      <c r="R296" s="29">
        <f t="shared" si="18"/>
        <v>6.4</v>
      </c>
      <c r="S296" s="2" t="s">
        <v>177</v>
      </c>
      <c r="W296" s="3">
        <v>120</v>
      </c>
      <c r="X296" s="36">
        <v>0</v>
      </c>
      <c r="Y296" s="4">
        <v>0.26923078</v>
      </c>
      <c r="Z296" s="3">
        <v>33</v>
      </c>
      <c r="AA296" s="3">
        <v>1</v>
      </c>
      <c r="AB296" s="3">
        <v>24</v>
      </c>
      <c r="AC296" s="3">
        <v>290</v>
      </c>
      <c r="AD296" s="3">
        <v>22</v>
      </c>
      <c r="AE296" s="3">
        <v>52</v>
      </c>
      <c r="AF296" s="3">
        <v>4</v>
      </c>
      <c r="AG296" s="3">
        <v>36</v>
      </c>
      <c r="AH296" s="3">
        <v>11</v>
      </c>
      <c r="AI296" s="49">
        <f t="shared" si="17"/>
        <v>2.345685</v>
      </c>
      <c r="AJ296" s="54">
        <v>6.58</v>
      </c>
      <c r="AK296" s="15">
        <v>6.1433042999999996</v>
      </c>
      <c r="AL296" s="15">
        <v>2.2999999999999998</v>
      </c>
      <c r="AM296" s="55">
        <v>2.3913700000000002</v>
      </c>
      <c r="AN296" s="1">
        <v>377</v>
      </c>
      <c r="AO296" s="3">
        <v>120</v>
      </c>
      <c r="AP296" s="1">
        <v>0</v>
      </c>
      <c r="AQ296" s="3">
        <v>33</v>
      </c>
      <c r="AR296" s="3">
        <v>1</v>
      </c>
      <c r="AS296" s="3">
        <v>24</v>
      </c>
      <c r="AT296" s="3">
        <v>290</v>
      </c>
      <c r="AU296" s="3">
        <v>22</v>
      </c>
      <c r="AV296" s="3">
        <v>52</v>
      </c>
      <c r="AW296" s="3">
        <v>4</v>
      </c>
      <c r="AX296" s="3">
        <v>36</v>
      </c>
      <c r="AY296" s="3">
        <v>11</v>
      </c>
    </row>
    <row r="297" spans="1:51">
      <c r="A297" s="1" t="s">
        <v>86</v>
      </c>
      <c r="B297" s="1">
        <v>2014</v>
      </c>
      <c r="C297" s="20">
        <v>502000</v>
      </c>
      <c r="D297" s="17">
        <v>900000</v>
      </c>
      <c r="E297" s="1">
        <v>3.0049999999999999</v>
      </c>
      <c r="F297" s="1">
        <v>317</v>
      </c>
      <c r="G297" s="1">
        <v>33</v>
      </c>
      <c r="H297" s="38">
        <v>0.28050053000000003</v>
      </c>
      <c r="I297" s="1">
        <v>89</v>
      </c>
      <c r="J297" s="1">
        <v>8</v>
      </c>
      <c r="K297" s="1">
        <v>106</v>
      </c>
      <c r="L297" s="1">
        <v>1020</v>
      </c>
      <c r="M297" s="1">
        <v>44</v>
      </c>
      <c r="N297" s="1">
        <v>135</v>
      </c>
      <c r="O297" s="1">
        <v>58</v>
      </c>
      <c r="P297" s="1">
        <v>7</v>
      </c>
      <c r="Q297" s="1">
        <v>-29</v>
      </c>
      <c r="R297" s="29">
        <f t="shared" si="18"/>
        <v>-3.3</v>
      </c>
      <c r="U297" s="1" t="s">
        <v>78</v>
      </c>
      <c r="W297" s="3">
        <v>69</v>
      </c>
      <c r="X297" s="36">
        <v>33</v>
      </c>
      <c r="Y297" s="4">
        <v>0.25490197999999997</v>
      </c>
      <c r="Z297" s="3">
        <v>10</v>
      </c>
      <c r="AA297" s="3">
        <v>0</v>
      </c>
      <c r="AB297" s="3">
        <v>16</v>
      </c>
      <c r="AC297" s="3">
        <v>165</v>
      </c>
      <c r="AD297" s="3">
        <v>9</v>
      </c>
      <c r="AE297" s="3">
        <v>27</v>
      </c>
      <c r="AF297" s="3">
        <v>10</v>
      </c>
      <c r="AG297" s="3">
        <v>0</v>
      </c>
      <c r="AH297" s="3">
        <v>-6</v>
      </c>
      <c r="AI297" s="49">
        <f t="shared" si="17"/>
        <v>-0.88726349999999998</v>
      </c>
      <c r="AJ297" s="54">
        <v>-3.04</v>
      </c>
      <c r="AK297" s="15">
        <v>-3.484855</v>
      </c>
      <c r="AL297" s="15">
        <v>-0.63</v>
      </c>
      <c r="AM297" s="55">
        <v>-1.1445270000000001</v>
      </c>
      <c r="AN297" s="1">
        <v>243</v>
      </c>
      <c r="AO297" s="3">
        <v>69</v>
      </c>
      <c r="AP297" s="1">
        <v>33</v>
      </c>
      <c r="AQ297" s="3">
        <v>10</v>
      </c>
      <c r="AR297" s="3">
        <v>0</v>
      </c>
      <c r="AS297" s="3">
        <v>16</v>
      </c>
      <c r="AT297" s="3">
        <v>165</v>
      </c>
      <c r="AU297" s="3">
        <v>9</v>
      </c>
      <c r="AV297" s="3">
        <v>27</v>
      </c>
      <c r="AW297" s="3">
        <v>10</v>
      </c>
      <c r="AX297" s="3">
        <v>0</v>
      </c>
      <c r="AY297" s="3">
        <v>-6</v>
      </c>
    </row>
    <row r="298" spans="1:51">
      <c r="A298" s="1" t="s">
        <v>206</v>
      </c>
      <c r="B298" s="1">
        <v>2014</v>
      </c>
      <c r="C298" s="20">
        <v>500000</v>
      </c>
      <c r="D298" s="17">
        <v>4300000</v>
      </c>
      <c r="E298" s="1">
        <v>2.1579999999999999</v>
      </c>
      <c r="F298" s="1">
        <v>405</v>
      </c>
      <c r="G298" s="1">
        <v>0</v>
      </c>
      <c r="H298" s="38">
        <v>0.26791694999999999</v>
      </c>
      <c r="I298" s="1">
        <v>217</v>
      </c>
      <c r="J298" s="1">
        <v>63</v>
      </c>
      <c r="K298" s="1">
        <v>228</v>
      </c>
      <c r="L298" s="1">
        <v>1691</v>
      </c>
      <c r="M298" s="1">
        <v>168</v>
      </c>
      <c r="N298" s="1">
        <v>313</v>
      </c>
      <c r="O298" s="1">
        <v>85</v>
      </c>
      <c r="P298" s="1">
        <v>17</v>
      </c>
      <c r="Q298" s="1">
        <v>23</v>
      </c>
      <c r="R298" s="29">
        <f t="shared" si="18"/>
        <v>14.6</v>
      </c>
      <c r="S298" s="2" t="s">
        <v>207</v>
      </c>
      <c r="T298" s="1" t="s">
        <v>208</v>
      </c>
      <c r="W298" s="3">
        <v>158</v>
      </c>
      <c r="X298" s="36">
        <v>0</v>
      </c>
      <c r="Y298" s="4">
        <v>0.25493421999999999</v>
      </c>
      <c r="Z298" s="3">
        <v>93</v>
      </c>
      <c r="AA298" s="3">
        <v>29</v>
      </c>
      <c r="AB298" s="3">
        <v>98</v>
      </c>
      <c r="AC298" s="3">
        <v>695</v>
      </c>
      <c r="AD298" s="3">
        <v>76</v>
      </c>
      <c r="AE298" s="3">
        <v>130</v>
      </c>
      <c r="AF298" s="3">
        <v>31</v>
      </c>
      <c r="AG298" s="3">
        <v>8</v>
      </c>
      <c r="AH298" s="3">
        <v>15</v>
      </c>
      <c r="AI298" s="49">
        <f t="shared" si="17"/>
        <v>6.3129900000000001</v>
      </c>
      <c r="AJ298" s="54">
        <v>15.34</v>
      </c>
      <c r="AK298" s="15">
        <v>13.779242999999999</v>
      </c>
      <c r="AL298" s="15">
        <v>6.94</v>
      </c>
      <c r="AM298" s="55">
        <v>5.6859799999999998</v>
      </c>
      <c r="AN298" s="1">
        <v>277</v>
      </c>
      <c r="AO298" s="3">
        <v>158</v>
      </c>
      <c r="AP298" s="1">
        <v>0</v>
      </c>
      <c r="AQ298" s="3">
        <v>93</v>
      </c>
      <c r="AR298" s="3">
        <v>29</v>
      </c>
      <c r="AS298" s="3">
        <v>98</v>
      </c>
      <c r="AT298" s="3">
        <v>695</v>
      </c>
      <c r="AU298" s="3">
        <v>76</v>
      </c>
      <c r="AV298" s="3">
        <v>130</v>
      </c>
      <c r="AW298" s="3">
        <v>31</v>
      </c>
      <c r="AX298" s="3">
        <v>8</v>
      </c>
      <c r="AY298" s="3">
        <v>15</v>
      </c>
    </row>
    <row r="299" spans="1:51">
      <c r="A299" s="1" t="s">
        <v>362</v>
      </c>
      <c r="B299" s="1">
        <v>2014</v>
      </c>
      <c r="C299" s="20">
        <v>523000</v>
      </c>
      <c r="D299" s="17">
        <v>2800000</v>
      </c>
      <c r="E299" s="1">
        <v>3.0329999999999999</v>
      </c>
      <c r="F299" s="1">
        <v>372</v>
      </c>
      <c r="G299" s="1">
        <v>0</v>
      </c>
      <c r="H299" s="38">
        <v>0.2823194</v>
      </c>
      <c r="I299" s="1">
        <v>142</v>
      </c>
      <c r="J299" s="1">
        <v>20</v>
      </c>
      <c r="K299" s="1">
        <v>98</v>
      </c>
      <c r="L299" s="1">
        <v>1125</v>
      </c>
      <c r="M299" s="1">
        <v>37</v>
      </c>
      <c r="N299" s="1">
        <v>152</v>
      </c>
      <c r="O299" s="1">
        <v>61</v>
      </c>
      <c r="P299" s="1">
        <v>31</v>
      </c>
      <c r="Q299" s="1">
        <v>19</v>
      </c>
      <c r="R299" s="29">
        <f t="shared" si="18"/>
        <v>6.3</v>
      </c>
      <c r="S299" s="2" t="s">
        <v>363</v>
      </c>
      <c r="W299" s="3">
        <v>143</v>
      </c>
      <c r="X299" s="36">
        <v>0</v>
      </c>
      <c r="Y299" s="4">
        <v>0.31538463</v>
      </c>
      <c r="Z299" s="3">
        <v>77</v>
      </c>
      <c r="AA299" s="3">
        <v>13</v>
      </c>
      <c r="AB299" s="3">
        <v>52</v>
      </c>
      <c r="AC299" s="3">
        <v>550</v>
      </c>
      <c r="AD299" s="3">
        <v>22</v>
      </c>
      <c r="AE299" s="3">
        <v>81</v>
      </c>
      <c r="AF299" s="3">
        <v>38</v>
      </c>
      <c r="AG299" s="3">
        <v>18</v>
      </c>
      <c r="AH299" s="3">
        <v>16</v>
      </c>
      <c r="AI299" s="49">
        <f t="shared" si="17"/>
        <v>5.2091449999999995</v>
      </c>
      <c r="AJ299" s="54">
        <v>6.85</v>
      </c>
      <c r="AK299" s="15">
        <v>5.7537649999999996</v>
      </c>
      <c r="AL299" s="15">
        <v>5.62</v>
      </c>
      <c r="AM299" s="55">
        <v>4.7982899999999997</v>
      </c>
      <c r="AN299" s="1">
        <v>375</v>
      </c>
      <c r="AO299" s="3">
        <v>143</v>
      </c>
      <c r="AP299" s="1">
        <v>0</v>
      </c>
      <c r="AQ299" s="3">
        <v>77</v>
      </c>
      <c r="AR299" s="3">
        <v>13</v>
      </c>
      <c r="AS299" s="3">
        <v>52</v>
      </c>
      <c r="AT299" s="3">
        <v>550</v>
      </c>
      <c r="AU299" s="3">
        <v>22</v>
      </c>
      <c r="AV299" s="3">
        <v>81</v>
      </c>
      <c r="AW299" s="3">
        <v>38</v>
      </c>
      <c r="AX299" s="3">
        <v>18</v>
      </c>
      <c r="AY299" s="3">
        <v>16</v>
      </c>
    </row>
    <row r="300" spans="1:51">
      <c r="A300" s="1" t="s">
        <v>447</v>
      </c>
      <c r="B300" s="1">
        <v>2014</v>
      </c>
      <c r="C300" s="20">
        <v>540000</v>
      </c>
      <c r="D300" s="17">
        <v>4500000</v>
      </c>
      <c r="E300" s="1">
        <v>3.085</v>
      </c>
      <c r="F300" s="1">
        <v>527</v>
      </c>
      <c r="G300" s="1">
        <v>0</v>
      </c>
      <c r="H300" s="38">
        <v>0.26198890000000002</v>
      </c>
      <c r="I300" s="1">
        <v>234</v>
      </c>
      <c r="J300" s="1">
        <v>70</v>
      </c>
      <c r="K300" s="1">
        <v>264</v>
      </c>
      <c r="L300" s="1">
        <v>2201</v>
      </c>
      <c r="M300" s="1">
        <v>179</v>
      </c>
      <c r="N300" s="1">
        <v>386</v>
      </c>
      <c r="O300" s="1">
        <v>107</v>
      </c>
      <c r="P300" s="1">
        <v>32</v>
      </c>
      <c r="Q300" s="1">
        <v>3</v>
      </c>
      <c r="R300" s="29">
        <f t="shared" si="18"/>
        <v>13.8</v>
      </c>
      <c r="S300" s="2" t="s">
        <v>448</v>
      </c>
      <c r="U300" s="1" t="s">
        <v>449</v>
      </c>
      <c r="W300" s="3">
        <v>159</v>
      </c>
      <c r="X300" s="36">
        <v>0</v>
      </c>
      <c r="Y300" s="4">
        <v>0.2677966</v>
      </c>
      <c r="Z300" s="3">
        <v>71</v>
      </c>
      <c r="AA300" s="3">
        <v>25</v>
      </c>
      <c r="AB300" s="3">
        <v>96</v>
      </c>
      <c r="AC300" s="3">
        <v>654</v>
      </c>
      <c r="AD300" s="3">
        <v>52</v>
      </c>
      <c r="AE300" s="3">
        <v>118</v>
      </c>
      <c r="AF300" s="3">
        <v>27</v>
      </c>
      <c r="AG300" s="3">
        <v>7</v>
      </c>
      <c r="AH300" s="3">
        <v>15</v>
      </c>
      <c r="AI300" s="49">
        <f t="shared" si="17"/>
        <v>5.7402449999999998</v>
      </c>
      <c r="AJ300" s="54">
        <v>13.92</v>
      </c>
      <c r="AK300" s="15">
        <v>13.768558000000001</v>
      </c>
      <c r="AL300" s="15">
        <v>6.32</v>
      </c>
      <c r="AM300" s="55">
        <v>5.1604900000000002</v>
      </c>
      <c r="AN300" s="1">
        <v>358</v>
      </c>
      <c r="AO300" s="3">
        <v>159</v>
      </c>
      <c r="AP300" s="1">
        <v>0</v>
      </c>
      <c r="AQ300" s="3">
        <v>71</v>
      </c>
      <c r="AR300" s="3">
        <v>25</v>
      </c>
      <c r="AS300" s="3">
        <v>96</v>
      </c>
      <c r="AT300" s="3">
        <v>654</v>
      </c>
      <c r="AU300" s="3">
        <v>52</v>
      </c>
      <c r="AV300" s="3">
        <v>118</v>
      </c>
      <c r="AW300" s="3">
        <v>27</v>
      </c>
      <c r="AX300" s="3">
        <v>7</v>
      </c>
      <c r="AY300" s="3">
        <v>15</v>
      </c>
    </row>
    <row r="301" spans="1:51">
      <c r="A301" s="1" t="s">
        <v>316</v>
      </c>
      <c r="B301" s="1">
        <v>2014</v>
      </c>
      <c r="C301" s="20">
        <v>509700</v>
      </c>
      <c r="D301" s="17">
        <v>1125000</v>
      </c>
      <c r="E301" s="1">
        <v>3.113</v>
      </c>
      <c r="F301" s="1">
        <v>338</v>
      </c>
      <c r="G301" s="1">
        <v>131</v>
      </c>
      <c r="H301" s="38">
        <v>0.23529412</v>
      </c>
      <c r="I301" s="1">
        <v>111</v>
      </c>
      <c r="J301" s="1">
        <v>18</v>
      </c>
      <c r="K301" s="1">
        <v>83</v>
      </c>
      <c r="L301" s="1">
        <v>1098</v>
      </c>
      <c r="M301" s="1">
        <v>84</v>
      </c>
      <c r="N301" s="1">
        <v>215</v>
      </c>
      <c r="O301" s="1">
        <v>40</v>
      </c>
      <c r="P301" s="1">
        <v>19</v>
      </c>
      <c r="Q301" s="1">
        <v>2</v>
      </c>
      <c r="R301" s="29">
        <f t="shared" si="18"/>
        <v>2</v>
      </c>
      <c r="W301" s="3">
        <v>110</v>
      </c>
      <c r="X301" s="36">
        <v>0</v>
      </c>
      <c r="Y301" s="4">
        <v>0.22259135999999999</v>
      </c>
      <c r="Z301" s="3">
        <v>32</v>
      </c>
      <c r="AA301" s="3">
        <v>6</v>
      </c>
      <c r="AB301" s="3">
        <v>26</v>
      </c>
      <c r="AC301" s="3">
        <v>336</v>
      </c>
      <c r="AD301" s="3">
        <v>25</v>
      </c>
      <c r="AE301" s="3">
        <v>71</v>
      </c>
      <c r="AF301" s="3">
        <v>12</v>
      </c>
      <c r="AG301" s="3">
        <v>2</v>
      </c>
      <c r="AH301" s="3">
        <v>7</v>
      </c>
      <c r="AI301" s="49">
        <f t="shared" ref="AI301:AI364" si="19">AVERAGE(AL301,AM301)</f>
        <v>0.59098355000000002</v>
      </c>
      <c r="AJ301" s="54">
        <v>2.82</v>
      </c>
      <c r="AK301" s="15">
        <v>1.0949439999999999</v>
      </c>
      <c r="AL301" s="15">
        <v>1.28</v>
      </c>
      <c r="AM301" s="55">
        <v>-9.8032900000000006E-2</v>
      </c>
      <c r="AN301" s="1">
        <v>466</v>
      </c>
      <c r="AO301" s="3">
        <v>110</v>
      </c>
      <c r="AP301" s="1">
        <v>0</v>
      </c>
      <c r="AQ301" s="3">
        <v>32</v>
      </c>
      <c r="AR301" s="3">
        <v>6</v>
      </c>
      <c r="AS301" s="3">
        <v>26</v>
      </c>
      <c r="AT301" s="3">
        <v>336</v>
      </c>
      <c r="AU301" s="3">
        <v>25</v>
      </c>
      <c r="AV301" s="3">
        <v>71</v>
      </c>
      <c r="AW301" s="3">
        <v>12</v>
      </c>
      <c r="AX301" s="3">
        <v>2</v>
      </c>
      <c r="AY301" s="3">
        <v>7</v>
      </c>
    </row>
    <row r="302" spans="1:51">
      <c r="A302" s="1" t="s">
        <v>343</v>
      </c>
      <c r="B302" s="1">
        <v>2014</v>
      </c>
      <c r="C302" s="20">
        <v>510800</v>
      </c>
      <c r="D302" s="17">
        <v>2250000</v>
      </c>
      <c r="E302" s="1">
        <v>3.0270000000000001</v>
      </c>
      <c r="F302" s="1">
        <v>345</v>
      </c>
      <c r="G302" s="1">
        <v>71</v>
      </c>
      <c r="H302" s="38">
        <v>0.25958964000000001</v>
      </c>
      <c r="I302" s="1">
        <v>135</v>
      </c>
      <c r="J302" s="1">
        <v>36</v>
      </c>
      <c r="K302" s="1">
        <v>133</v>
      </c>
      <c r="L302" s="1">
        <v>1215</v>
      </c>
      <c r="M302" s="1">
        <v>71</v>
      </c>
      <c r="N302" s="1">
        <v>231</v>
      </c>
      <c r="O302" s="1">
        <v>65</v>
      </c>
      <c r="P302" s="1">
        <v>7</v>
      </c>
      <c r="Q302" s="1">
        <v>-12</v>
      </c>
      <c r="R302" s="29">
        <f t="shared" si="18"/>
        <v>3.6</v>
      </c>
      <c r="W302" s="3">
        <v>142</v>
      </c>
      <c r="X302" s="36">
        <v>0</v>
      </c>
      <c r="Y302" s="4">
        <v>0.28033474000000003</v>
      </c>
      <c r="Z302" s="3">
        <v>62</v>
      </c>
      <c r="AA302" s="3">
        <v>13</v>
      </c>
      <c r="AB302" s="3">
        <v>59</v>
      </c>
      <c r="AC302" s="3">
        <v>533</v>
      </c>
      <c r="AD302" s="3">
        <v>39</v>
      </c>
      <c r="AE302" s="3">
        <v>99</v>
      </c>
      <c r="AF302" s="3">
        <v>29</v>
      </c>
      <c r="AG302" s="3">
        <v>3</v>
      </c>
      <c r="AH302" s="3">
        <v>-12</v>
      </c>
      <c r="AI302" s="49">
        <f t="shared" si="19"/>
        <v>1.5606249999999999</v>
      </c>
      <c r="AJ302" s="54">
        <v>4.0999999999999996</v>
      </c>
      <c r="AK302" s="15">
        <v>3.1187360000000002</v>
      </c>
      <c r="AL302" s="15">
        <v>1.53</v>
      </c>
      <c r="AM302" s="55">
        <v>1.5912500000000001</v>
      </c>
      <c r="AN302" s="1">
        <v>462</v>
      </c>
      <c r="AO302" s="3">
        <v>142</v>
      </c>
      <c r="AP302" s="1">
        <v>0</v>
      </c>
      <c r="AQ302" s="3">
        <v>62</v>
      </c>
      <c r="AR302" s="3">
        <v>13</v>
      </c>
      <c r="AS302" s="3">
        <v>59</v>
      </c>
      <c r="AT302" s="3">
        <v>533</v>
      </c>
      <c r="AU302" s="3">
        <v>39</v>
      </c>
      <c r="AV302" s="3">
        <v>99</v>
      </c>
      <c r="AW302" s="3">
        <v>29</v>
      </c>
      <c r="AX302" s="3">
        <v>3</v>
      </c>
      <c r="AY302" s="3">
        <v>-12</v>
      </c>
    </row>
    <row r="303" spans="1:51">
      <c r="A303" s="1" t="s">
        <v>393</v>
      </c>
      <c r="B303" s="1">
        <v>2014</v>
      </c>
      <c r="C303" s="20">
        <v>546000</v>
      </c>
      <c r="D303" s="17">
        <v>2800000</v>
      </c>
      <c r="E303" s="1">
        <v>3.0739999999999998</v>
      </c>
      <c r="F303" s="1">
        <v>358</v>
      </c>
      <c r="G303" s="1">
        <v>133</v>
      </c>
      <c r="H303" s="38">
        <v>0.27914354000000002</v>
      </c>
      <c r="I303" s="1">
        <v>157</v>
      </c>
      <c r="J303" s="1">
        <v>17</v>
      </c>
      <c r="K303" s="1">
        <v>144</v>
      </c>
      <c r="L303" s="1">
        <v>1369</v>
      </c>
      <c r="M303" s="1">
        <v>82</v>
      </c>
      <c r="N303" s="1">
        <v>286</v>
      </c>
      <c r="O303" s="1">
        <v>71</v>
      </c>
      <c r="P303" s="1">
        <v>59</v>
      </c>
      <c r="Q303" s="1">
        <v>54</v>
      </c>
      <c r="R303" s="29">
        <f t="shared" si="18"/>
        <v>10.1</v>
      </c>
      <c r="S303" s="2" t="s">
        <v>394</v>
      </c>
      <c r="T303" s="1" t="s">
        <v>395</v>
      </c>
      <c r="W303" s="3">
        <v>133</v>
      </c>
      <c r="X303" s="36">
        <v>18</v>
      </c>
      <c r="Y303" s="4">
        <v>0.30148619999999998</v>
      </c>
      <c r="Z303" s="3">
        <v>55</v>
      </c>
      <c r="AA303" s="3">
        <v>5</v>
      </c>
      <c r="AB303" s="3">
        <v>53</v>
      </c>
      <c r="AC303" s="3">
        <v>502</v>
      </c>
      <c r="AD303" s="3">
        <v>24</v>
      </c>
      <c r="AE303" s="3">
        <v>108</v>
      </c>
      <c r="AF303" s="3">
        <v>29</v>
      </c>
      <c r="AG303" s="3">
        <v>28</v>
      </c>
      <c r="AH303" s="3">
        <v>18</v>
      </c>
      <c r="AI303" s="49">
        <f t="shared" si="19"/>
        <v>4.4113899999999999</v>
      </c>
      <c r="AJ303" s="54">
        <v>11.2</v>
      </c>
      <c r="AK303" s="15">
        <v>9.0879630000000002</v>
      </c>
      <c r="AL303" s="15">
        <v>4.38</v>
      </c>
      <c r="AM303" s="55">
        <v>4.44278</v>
      </c>
      <c r="AN303" s="1">
        <v>345</v>
      </c>
      <c r="AO303" s="3">
        <v>133</v>
      </c>
      <c r="AP303" s="1">
        <v>18</v>
      </c>
      <c r="AQ303" s="3">
        <v>55</v>
      </c>
      <c r="AR303" s="3">
        <v>5</v>
      </c>
      <c r="AS303" s="3">
        <v>53</v>
      </c>
      <c r="AT303" s="3">
        <v>502</v>
      </c>
      <c r="AU303" s="3">
        <v>24</v>
      </c>
      <c r="AV303" s="3">
        <v>108</v>
      </c>
      <c r="AW303" s="3">
        <v>29</v>
      </c>
      <c r="AX303" s="3">
        <v>28</v>
      </c>
      <c r="AY303" s="3">
        <v>18</v>
      </c>
    </row>
    <row r="304" spans="1:51">
      <c r="A304" s="1" t="s">
        <v>248</v>
      </c>
      <c r="B304" s="1">
        <v>2014</v>
      </c>
      <c r="C304" s="20">
        <v>504500</v>
      </c>
      <c r="D304" s="17">
        <v>1062500</v>
      </c>
      <c r="E304" s="1">
        <v>2.133</v>
      </c>
      <c r="F304" s="1">
        <v>255</v>
      </c>
      <c r="G304" s="1">
        <v>38</v>
      </c>
      <c r="H304" s="38">
        <v>0.24783862000000001</v>
      </c>
      <c r="I304" s="1">
        <v>76</v>
      </c>
      <c r="J304" s="1">
        <v>12</v>
      </c>
      <c r="K304" s="1">
        <v>49</v>
      </c>
      <c r="L304" s="1">
        <v>751</v>
      </c>
      <c r="M304" s="1">
        <v>39</v>
      </c>
      <c r="N304" s="1">
        <v>124</v>
      </c>
      <c r="O304" s="1">
        <v>36</v>
      </c>
      <c r="P304" s="1">
        <v>11</v>
      </c>
      <c r="Q304" s="1">
        <v>2</v>
      </c>
      <c r="R304" s="29">
        <f t="shared" si="18"/>
        <v>1.1000000000000001</v>
      </c>
      <c r="W304" s="3">
        <v>103</v>
      </c>
      <c r="X304" s="36">
        <v>0</v>
      </c>
      <c r="Y304" s="4">
        <v>0.27719297999999998</v>
      </c>
      <c r="Z304" s="3">
        <v>33</v>
      </c>
      <c r="AA304" s="3">
        <v>6</v>
      </c>
      <c r="AB304" s="3">
        <v>23</v>
      </c>
      <c r="AC304" s="3">
        <v>310</v>
      </c>
      <c r="AD304" s="3">
        <v>17</v>
      </c>
      <c r="AE304" s="3">
        <v>58</v>
      </c>
      <c r="AF304" s="3">
        <v>15</v>
      </c>
      <c r="AG304" s="3">
        <v>2</v>
      </c>
      <c r="AH304" s="3">
        <v>-3</v>
      </c>
      <c r="AI304" s="49">
        <f t="shared" si="19"/>
        <v>1.327005</v>
      </c>
      <c r="AJ304" s="54">
        <v>1.91</v>
      </c>
      <c r="AK304" s="15">
        <v>0.34963499999999997</v>
      </c>
      <c r="AL304" s="15">
        <v>1.34</v>
      </c>
      <c r="AM304" s="55">
        <v>1.3140099999999999</v>
      </c>
      <c r="AN304" s="1">
        <v>436</v>
      </c>
      <c r="AO304" s="3">
        <v>103</v>
      </c>
      <c r="AP304" s="1">
        <v>0</v>
      </c>
      <c r="AQ304" s="3">
        <v>33</v>
      </c>
      <c r="AR304" s="3">
        <v>6</v>
      </c>
      <c r="AS304" s="3">
        <v>23</v>
      </c>
      <c r="AT304" s="3">
        <v>310</v>
      </c>
      <c r="AU304" s="3">
        <v>17</v>
      </c>
      <c r="AV304" s="3">
        <v>58</v>
      </c>
      <c r="AW304" s="3">
        <v>15</v>
      </c>
      <c r="AX304" s="3">
        <v>2</v>
      </c>
      <c r="AY304" s="3">
        <v>-3</v>
      </c>
    </row>
    <row r="305" spans="1:51">
      <c r="A305" s="1" t="s">
        <v>185</v>
      </c>
      <c r="B305" s="1">
        <v>2014</v>
      </c>
      <c r="C305" s="20">
        <v>549000</v>
      </c>
      <c r="D305" s="17">
        <v>2700000</v>
      </c>
      <c r="E305" s="1">
        <v>3.1110000000000002</v>
      </c>
      <c r="F305" s="1">
        <v>514</v>
      </c>
      <c r="G305" s="1">
        <v>0</v>
      </c>
      <c r="H305" s="38">
        <v>0.23606557</v>
      </c>
      <c r="I305" s="1">
        <v>182</v>
      </c>
      <c r="J305" s="1">
        <v>52</v>
      </c>
      <c r="K305" s="1">
        <v>199</v>
      </c>
      <c r="L305" s="1">
        <v>1993</v>
      </c>
      <c r="M305" s="1">
        <v>128</v>
      </c>
      <c r="N305" s="1">
        <v>332</v>
      </c>
      <c r="O305" s="1">
        <v>99</v>
      </c>
      <c r="P305" s="1">
        <v>10</v>
      </c>
      <c r="Q305" s="1">
        <v>2</v>
      </c>
      <c r="R305" s="29">
        <f t="shared" si="18"/>
        <v>3.9</v>
      </c>
      <c r="S305" s="2" t="s">
        <v>186</v>
      </c>
      <c r="T305" s="1" t="s">
        <v>187</v>
      </c>
      <c r="U305" s="1" t="s">
        <v>188</v>
      </c>
      <c r="W305" s="3">
        <v>140</v>
      </c>
      <c r="X305" s="36">
        <v>0</v>
      </c>
      <c r="Y305" s="4">
        <v>0.21225382000000001</v>
      </c>
      <c r="Z305" s="3">
        <v>45</v>
      </c>
      <c r="AA305" s="3">
        <v>15</v>
      </c>
      <c r="AB305" s="3">
        <v>54</v>
      </c>
      <c r="AC305" s="3">
        <v>500</v>
      </c>
      <c r="AD305" s="3">
        <v>35</v>
      </c>
      <c r="AE305" s="3">
        <v>74</v>
      </c>
      <c r="AF305" s="3">
        <v>21</v>
      </c>
      <c r="AG305" s="3">
        <v>1</v>
      </c>
      <c r="AH305" s="3">
        <v>-5</v>
      </c>
      <c r="AI305" s="49">
        <f t="shared" si="19"/>
        <v>0.22195400000000001</v>
      </c>
      <c r="AJ305" s="54">
        <v>3.54</v>
      </c>
      <c r="AK305" s="15">
        <v>4.2361940000000002</v>
      </c>
      <c r="AL305" s="15">
        <v>0.06</v>
      </c>
      <c r="AM305" s="55">
        <v>0.38390800000000003</v>
      </c>
      <c r="AN305" s="1">
        <v>437</v>
      </c>
      <c r="AO305" s="3">
        <v>140</v>
      </c>
      <c r="AP305" s="1">
        <v>0</v>
      </c>
      <c r="AQ305" s="3">
        <v>45</v>
      </c>
      <c r="AR305" s="3">
        <v>15</v>
      </c>
      <c r="AS305" s="3">
        <v>54</v>
      </c>
      <c r="AT305" s="3">
        <v>500</v>
      </c>
      <c r="AU305" s="3">
        <v>35</v>
      </c>
      <c r="AV305" s="3">
        <v>74</v>
      </c>
      <c r="AW305" s="3">
        <v>21</v>
      </c>
      <c r="AX305" s="3">
        <v>1</v>
      </c>
      <c r="AY305" s="3">
        <v>-5</v>
      </c>
    </row>
    <row r="306" spans="1:51">
      <c r="A306" s="1" t="s">
        <v>132</v>
      </c>
      <c r="B306" s="1">
        <v>2014</v>
      </c>
      <c r="C306" s="20">
        <v>506400</v>
      </c>
      <c r="D306" s="17">
        <v>1200000</v>
      </c>
      <c r="E306" s="1">
        <v>3.0819999999999999</v>
      </c>
      <c r="F306" s="1">
        <v>224</v>
      </c>
      <c r="G306" s="1">
        <v>0</v>
      </c>
      <c r="H306" s="38">
        <v>0.22764228</v>
      </c>
      <c r="I306" s="1">
        <v>51</v>
      </c>
      <c r="J306" s="1">
        <v>15</v>
      </c>
      <c r="K306" s="1">
        <v>66</v>
      </c>
      <c r="L306" s="1">
        <v>673</v>
      </c>
      <c r="M306" s="1">
        <v>41</v>
      </c>
      <c r="N306" s="1">
        <v>165</v>
      </c>
      <c r="O306" s="1">
        <v>31</v>
      </c>
      <c r="P306" s="1">
        <v>1</v>
      </c>
      <c r="Q306" s="1">
        <v>27</v>
      </c>
      <c r="R306" s="29">
        <f t="shared" si="18"/>
        <v>4.5</v>
      </c>
      <c r="S306" s="2" t="s">
        <v>133</v>
      </c>
      <c r="W306" s="3">
        <v>103</v>
      </c>
      <c r="X306" s="36">
        <v>0</v>
      </c>
      <c r="Y306" s="4">
        <v>0.25170067000000002</v>
      </c>
      <c r="Z306" s="3">
        <v>27</v>
      </c>
      <c r="AA306" s="3">
        <v>11</v>
      </c>
      <c r="AB306" s="3">
        <v>44</v>
      </c>
      <c r="AC306" s="3">
        <v>329</v>
      </c>
      <c r="AD306" s="3">
        <v>27</v>
      </c>
      <c r="AE306" s="3">
        <v>76</v>
      </c>
      <c r="AF306" s="3">
        <v>18</v>
      </c>
      <c r="AG306" s="3">
        <v>0</v>
      </c>
      <c r="AH306" s="3">
        <v>15</v>
      </c>
      <c r="AI306" s="49">
        <f t="shared" si="19"/>
        <v>3.9477799999999998</v>
      </c>
      <c r="AJ306" s="54">
        <v>3.03</v>
      </c>
      <c r="AK306" s="15">
        <v>5.9194250000000004</v>
      </c>
      <c r="AL306" s="15">
        <v>2.68</v>
      </c>
      <c r="AM306" s="55">
        <v>5.21556</v>
      </c>
      <c r="AN306" s="1">
        <v>358</v>
      </c>
      <c r="AO306" s="3">
        <v>103</v>
      </c>
      <c r="AP306" s="1">
        <v>0</v>
      </c>
      <c r="AQ306" s="3">
        <v>27</v>
      </c>
      <c r="AR306" s="3">
        <v>11</v>
      </c>
      <c r="AS306" s="3">
        <v>44</v>
      </c>
      <c r="AT306" s="3">
        <v>329</v>
      </c>
      <c r="AU306" s="3">
        <v>27</v>
      </c>
      <c r="AV306" s="3">
        <v>76</v>
      </c>
      <c r="AW306" s="3">
        <v>18</v>
      </c>
      <c r="AX306" s="3">
        <v>0</v>
      </c>
      <c r="AY306" s="3">
        <v>15</v>
      </c>
    </row>
    <row r="307" spans="1:51">
      <c r="A307" s="1" t="s">
        <v>351</v>
      </c>
      <c r="B307" s="1">
        <v>2014</v>
      </c>
      <c r="C307" s="20">
        <v>512500</v>
      </c>
      <c r="D307" s="17">
        <v>1075000</v>
      </c>
      <c r="E307" s="1">
        <v>3</v>
      </c>
      <c r="F307" s="1">
        <v>264</v>
      </c>
      <c r="G307" s="1">
        <v>22</v>
      </c>
      <c r="H307" s="38">
        <v>0.22058823999999999</v>
      </c>
      <c r="I307" s="1">
        <v>76</v>
      </c>
      <c r="J307" s="1">
        <v>23</v>
      </c>
      <c r="K307" s="1">
        <v>78</v>
      </c>
      <c r="L307" s="1">
        <v>750</v>
      </c>
      <c r="M307" s="1">
        <v>47</v>
      </c>
      <c r="N307" s="1">
        <v>173</v>
      </c>
      <c r="O307" s="1">
        <v>28</v>
      </c>
      <c r="P307" s="1">
        <v>4</v>
      </c>
      <c r="Q307" s="1">
        <v>5</v>
      </c>
      <c r="R307" s="29">
        <f t="shared" si="18"/>
        <v>1.6</v>
      </c>
      <c r="W307" s="3">
        <v>102</v>
      </c>
      <c r="X307" s="36">
        <v>0</v>
      </c>
      <c r="Y307" s="4">
        <v>0.22064057000000001</v>
      </c>
      <c r="Z307" s="3">
        <v>33</v>
      </c>
      <c r="AA307" s="3">
        <v>7</v>
      </c>
      <c r="AB307" s="3">
        <v>32</v>
      </c>
      <c r="AC307" s="3">
        <v>312</v>
      </c>
      <c r="AD307" s="3">
        <v>22</v>
      </c>
      <c r="AE307" s="3">
        <v>68</v>
      </c>
      <c r="AF307" s="3">
        <v>15</v>
      </c>
      <c r="AG307" s="3">
        <v>1</v>
      </c>
      <c r="AH307" s="3">
        <v>2</v>
      </c>
      <c r="AI307" s="49">
        <f t="shared" si="19"/>
        <v>0.80973600000000001</v>
      </c>
      <c r="AJ307" s="54">
        <v>1.76</v>
      </c>
      <c r="AK307" s="15">
        <v>1.376323</v>
      </c>
      <c r="AL307" s="15">
        <v>0.92</v>
      </c>
      <c r="AM307" s="55">
        <v>0.69947199999999998</v>
      </c>
      <c r="AN307" s="1">
        <v>338</v>
      </c>
      <c r="AO307" s="3">
        <v>102</v>
      </c>
      <c r="AP307" s="1">
        <v>0</v>
      </c>
      <c r="AQ307" s="3">
        <v>33</v>
      </c>
      <c r="AR307" s="3">
        <v>7</v>
      </c>
      <c r="AS307" s="3">
        <v>32</v>
      </c>
      <c r="AT307" s="3">
        <v>312</v>
      </c>
      <c r="AU307" s="3">
        <v>22</v>
      </c>
      <c r="AV307" s="3">
        <v>68</v>
      </c>
      <c r="AW307" s="3">
        <v>15</v>
      </c>
      <c r="AX307" s="3">
        <v>1</v>
      </c>
      <c r="AY307" s="3">
        <v>2</v>
      </c>
    </row>
    <row r="308" spans="1:51">
      <c r="A308" s="1" t="s">
        <v>88</v>
      </c>
      <c r="B308" s="1">
        <v>2014</v>
      </c>
      <c r="C308" s="20">
        <v>521000</v>
      </c>
      <c r="D308" s="17">
        <v>775000</v>
      </c>
      <c r="E308" s="1">
        <v>3.105</v>
      </c>
      <c r="F308" s="1">
        <v>190</v>
      </c>
      <c r="G308" s="1">
        <v>17</v>
      </c>
      <c r="H308" s="38">
        <v>0.22494432</v>
      </c>
      <c r="I308" s="1">
        <v>43</v>
      </c>
      <c r="J308" s="1">
        <v>3</v>
      </c>
      <c r="K308" s="1">
        <v>47</v>
      </c>
      <c r="L308" s="1">
        <v>482</v>
      </c>
      <c r="M308" s="1">
        <v>26</v>
      </c>
      <c r="N308" s="1">
        <v>85</v>
      </c>
      <c r="O308" s="1">
        <v>25</v>
      </c>
      <c r="P308" s="1">
        <v>0</v>
      </c>
      <c r="Q308" s="1">
        <v>-14</v>
      </c>
      <c r="R308" s="29">
        <f t="shared" si="18"/>
        <v>-1.7</v>
      </c>
      <c r="W308" s="3">
        <v>50</v>
      </c>
      <c r="X308" s="36">
        <v>0</v>
      </c>
      <c r="Y308" s="4">
        <v>0.2</v>
      </c>
      <c r="Z308" s="3">
        <v>11</v>
      </c>
      <c r="AA308" s="3">
        <v>1</v>
      </c>
      <c r="AB308" s="3">
        <v>17</v>
      </c>
      <c r="AC308" s="3">
        <v>150</v>
      </c>
      <c r="AD308" s="3">
        <v>13</v>
      </c>
      <c r="AE308" s="3">
        <v>28</v>
      </c>
      <c r="AF308" s="3">
        <v>5</v>
      </c>
      <c r="AG308" s="3">
        <v>0</v>
      </c>
      <c r="AH308" s="3">
        <v>-8</v>
      </c>
      <c r="AI308" s="49">
        <f t="shared" si="19"/>
        <v>-1.1106050000000001</v>
      </c>
      <c r="AJ308" s="54">
        <v>-1.9</v>
      </c>
      <c r="AK308" s="15">
        <v>-1.4386213000000001</v>
      </c>
      <c r="AL308" s="15">
        <v>-0.85</v>
      </c>
      <c r="AM308" s="55">
        <v>-1.37121</v>
      </c>
      <c r="AN308" s="1">
        <v>220</v>
      </c>
      <c r="AO308" s="3">
        <v>50</v>
      </c>
      <c r="AP308" s="1">
        <v>0</v>
      </c>
      <c r="AQ308" s="3">
        <v>11</v>
      </c>
      <c r="AR308" s="3">
        <v>1</v>
      </c>
      <c r="AS308" s="3">
        <v>17</v>
      </c>
      <c r="AT308" s="3">
        <v>150</v>
      </c>
      <c r="AU308" s="3">
        <v>13</v>
      </c>
      <c r="AV308" s="3">
        <v>28</v>
      </c>
      <c r="AW308" s="3">
        <v>5</v>
      </c>
      <c r="AX308" s="3">
        <v>0</v>
      </c>
      <c r="AY308" s="3">
        <v>-8</v>
      </c>
    </row>
    <row r="309" spans="1:51">
      <c r="A309" s="1" t="s">
        <v>105</v>
      </c>
      <c r="B309" s="1">
        <v>2014</v>
      </c>
      <c r="C309" s="20">
        <v>530000</v>
      </c>
      <c r="D309" s="17">
        <v>2100000</v>
      </c>
      <c r="E309" s="1">
        <v>3.0089999999999999</v>
      </c>
      <c r="F309" s="1">
        <v>286</v>
      </c>
      <c r="G309" s="1">
        <v>56</v>
      </c>
      <c r="H309" s="38">
        <v>0.25649013999999998</v>
      </c>
      <c r="I309" s="1">
        <v>88</v>
      </c>
      <c r="J309" s="1">
        <v>27</v>
      </c>
      <c r="K309" s="1">
        <v>105</v>
      </c>
      <c r="L309" s="1">
        <v>1069</v>
      </c>
      <c r="M309" s="1">
        <v>78</v>
      </c>
      <c r="N309" s="1">
        <v>261</v>
      </c>
      <c r="O309" s="1">
        <v>57</v>
      </c>
      <c r="P309" s="1">
        <v>2</v>
      </c>
      <c r="Q309" s="1">
        <v>-11</v>
      </c>
      <c r="R309" s="29">
        <f t="shared" si="18"/>
        <v>4.4000000000000004</v>
      </c>
      <c r="S309" s="2" t="s">
        <v>91</v>
      </c>
      <c r="T309" s="1" t="s">
        <v>106</v>
      </c>
      <c r="W309" s="3">
        <v>110</v>
      </c>
      <c r="X309" s="36">
        <v>20</v>
      </c>
      <c r="Y309" s="4">
        <v>0.23684210999999999</v>
      </c>
      <c r="Z309" s="3">
        <v>28</v>
      </c>
      <c r="AA309" s="3">
        <v>13</v>
      </c>
      <c r="AB309" s="3">
        <v>46</v>
      </c>
      <c r="AC309" s="3">
        <v>417</v>
      </c>
      <c r="AD309" s="3">
        <v>26</v>
      </c>
      <c r="AE309" s="3">
        <v>102</v>
      </c>
      <c r="AF309" s="3">
        <v>19</v>
      </c>
      <c r="AG309" s="3">
        <v>0</v>
      </c>
      <c r="AH309" s="3">
        <v>-9</v>
      </c>
      <c r="AI309" s="49">
        <f t="shared" si="19"/>
        <v>0.90900000000000003</v>
      </c>
      <c r="AJ309" s="54">
        <v>6.55</v>
      </c>
      <c r="AK309" s="15">
        <v>2.2076039999999999</v>
      </c>
      <c r="AL309" s="15">
        <v>1.32</v>
      </c>
      <c r="AM309" s="55">
        <v>0.498</v>
      </c>
      <c r="AN309" s="1">
        <v>412</v>
      </c>
      <c r="AO309" s="3">
        <v>110</v>
      </c>
      <c r="AP309" s="1">
        <v>20</v>
      </c>
      <c r="AQ309" s="3">
        <v>28</v>
      </c>
      <c r="AR309" s="3">
        <v>13</v>
      </c>
      <c r="AS309" s="3">
        <v>46</v>
      </c>
      <c r="AT309" s="3">
        <v>417</v>
      </c>
      <c r="AU309" s="3">
        <v>26</v>
      </c>
      <c r="AV309" s="3">
        <v>102</v>
      </c>
      <c r="AW309" s="3">
        <v>19</v>
      </c>
      <c r="AX309" s="3">
        <v>0</v>
      </c>
      <c r="AY309" s="3">
        <v>-9</v>
      </c>
    </row>
    <row r="310" spans="1:51">
      <c r="A310" s="1" t="s">
        <v>356</v>
      </c>
      <c r="B310" s="1">
        <v>2014</v>
      </c>
      <c r="C310" s="20">
        <v>502000</v>
      </c>
      <c r="D310" s="17">
        <v>2800000</v>
      </c>
      <c r="E310" s="1">
        <v>3.0230000000000001</v>
      </c>
      <c r="F310" s="1">
        <v>360</v>
      </c>
      <c r="G310" s="1">
        <v>30</v>
      </c>
      <c r="H310" s="38">
        <v>0.27400469999999999</v>
      </c>
      <c r="I310" s="1">
        <v>182</v>
      </c>
      <c r="J310" s="1">
        <v>65</v>
      </c>
      <c r="K310" s="1">
        <v>212</v>
      </c>
      <c r="L310" s="1">
        <v>1359</v>
      </c>
      <c r="M310" s="1">
        <v>65</v>
      </c>
      <c r="N310" s="1">
        <v>298</v>
      </c>
      <c r="O310" s="1">
        <v>69</v>
      </c>
      <c r="P310" s="1">
        <v>9</v>
      </c>
      <c r="Q310" s="1">
        <v>-49</v>
      </c>
      <c r="R310" s="29">
        <f t="shared" si="18"/>
        <v>1.8</v>
      </c>
      <c r="U310" s="1" t="s">
        <v>111</v>
      </c>
      <c r="W310" s="3">
        <v>106</v>
      </c>
      <c r="X310" s="36">
        <v>30</v>
      </c>
      <c r="Y310" s="4">
        <v>0.26701570000000002</v>
      </c>
      <c r="Z310" s="3">
        <v>46</v>
      </c>
      <c r="AA310" s="3">
        <v>13</v>
      </c>
      <c r="AB310" s="3">
        <v>54</v>
      </c>
      <c r="AC310" s="3">
        <v>410</v>
      </c>
      <c r="AD310" s="3">
        <v>23</v>
      </c>
      <c r="AE310" s="3">
        <v>70</v>
      </c>
      <c r="AF310" s="3">
        <v>25</v>
      </c>
      <c r="AG310" s="3">
        <v>1</v>
      </c>
      <c r="AH310" s="3">
        <v>-16</v>
      </c>
      <c r="AI310" s="49">
        <f t="shared" si="19"/>
        <v>-0.13811009000000002</v>
      </c>
      <c r="AJ310" s="54">
        <v>3.13</v>
      </c>
      <c r="AK310" s="15">
        <v>0.38266640000000002</v>
      </c>
      <c r="AL310" s="15">
        <v>-0.27</v>
      </c>
      <c r="AM310" s="55">
        <v>-6.2201799999999996E-3</v>
      </c>
      <c r="AN310" s="1">
        <v>446</v>
      </c>
      <c r="AO310" s="3">
        <v>106</v>
      </c>
      <c r="AP310" s="1">
        <v>30</v>
      </c>
      <c r="AQ310" s="3">
        <v>46</v>
      </c>
      <c r="AR310" s="3">
        <v>13</v>
      </c>
      <c r="AS310" s="3">
        <v>54</v>
      </c>
      <c r="AT310" s="3">
        <v>410</v>
      </c>
      <c r="AU310" s="3">
        <v>23</v>
      </c>
      <c r="AV310" s="3">
        <v>70</v>
      </c>
      <c r="AW310" s="3">
        <v>25</v>
      </c>
      <c r="AX310" s="3">
        <v>1</v>
      </c>
      <c r="AY310" s="3">
        <v>-16</v>
      </c>
    </row>
    <row r="311" spans="1:51">
      <c r="A311" s="1" t="s">
        <v>76</v>
      </c>
      <c r="B311" s="1">
        <v>2014</v>
      </c>
      <c r="C311" s="20">
        <v>980000</v>
      </c>
      <c r="D311" s="17">
        <v>1650000</v>
      </c>
      <c r="E311" s="1">
        <v>3.1160000000000001</v>
      </c>
      <c r="F311" s="1">
        <v>405</v>
      </c>
      <c r="G311" s="1">
        <v>127</v>
      </c>
      <c r="H311" s="38">
        <v>0.27071824999999999</v>
      </c>
      <c r="I311" s="1">
        <v>119</v>
      </c>
      <c r="J311" s="1">
        <v>27</v>
      </c>
      <c r="K311" s="1">
        <v>152</v>
      </c>
      <c r="L311" s="1">
        <v>1409</v>
      </c>
      <c r="M311" s="1">
        <v>121</v>
      </c>
      <c r="N311" s="1">
        <v>215</v>
      </c>
      <c r="O311" s="1">
        <v>75</v>
      </c>
      <c r="P311" s="1">
        <v>15</v>
      </c>
      <c r="Q311" s="1">
        <v>9</v>
      </c>
      <c r="R311" s="29">
        <f t="shared" si="18"/>
        <v>3.2</v>
      </c>
      <c r="S311" s="2" t="s">
        <v>77</v>
      </c>
      <c r="U311" s="1" t="s">
        <v>78</v>
      </c>
      <c r="W311" s="3">
        <v>84</v>
      </c>
      <c r="X311" s="36">
        <v>86</v>
      </c>
      <c r="Y311" s="4">
        <v>0.23970037999999999</v>
      </c>
      <c r="Z311" s="3">
        <v>27</v>
      </c>
      <c r="AA311" s="3">
        <v>7</v>
      </c>
      <c r="AB311" s="3">
        <v>27</v>
      </c>
      <c r="AC311" s="3">
        <v>288</v>
      </c>
      <c r="AD311" s="3">
        <v>17</v>
      </c>
      <c r="AE311" s="3">
        <v>36</v>
      </c>
      <c r="AF311" s="3">
        <v>19</v>
      </c>
      <c r="AG311" s="3">
        <v>6</v>
      </c>
      <c r="AH311" s="3">
        <v>9</v>
      </c>
      <c r="AI311" s="49">
        <f t="shared" si="19"/>
        <v>0.875363</v>
      </c>
      <c r="AJ311" s="54">
        <v>3.8</v>
      </c>
      <c r="AK311" s="15">
        <v>2.5606369999999998</v>
      </c>
      <c r="AL311" s="15">
        <v>1.3</v>
      </c>
      <c r="AM311" s="55">
        <v>0.45072600000000002</v>
      </c>
      <c r="AN311" s="1">
        <v>307</v>
      </c>
      <c r="AO311" s="3">
        <v>84</v>
      </c>
      <c r="AP311" s="1">
        <v>86</v>
      </c>
      <c r="AQ311" s="3">
        <v>27</v>
      </c>
      <c r="AR311" s="3">
        <v>7</v>
      </c>
      <c r="AS311" s="3">
        <v>27</v>
      </c>
      <c r="AT311" s="3">
        <v>288</v>
      </c>
      <c r="AU311" s="3">
        <v>17</v>
      </c>
      <c r="AV311" s="3">
        <v>36</v>
      </c>
      <c r="AW311" s="3">
        <v>19</v>
      </c>
      <c r="AX311" s="3">
        <v>6</v>
      </c>
      <c r="AY311" s="3">
        <v>9</v>
      </c>
    </row>
    <row r="312" spans="1:51">
      <c r="A312" s="11" t="s">
        <v>81</v>
      </c>
      <c r="B312" s="11">
        <v>2014</v>
      </c>
      <c r="C312" s="21">
        <v>600000</v>
      </c>
      <c r="D312" s="18">
        <v>2350000</v>
      </c>
      <c r="E312" s="11">
        <v>3.0840000000000001</v>
      </c>
      <c r="F312" s="11">
        <v>447</v>
      </c>
      <c r="G312" s="11">
        <v>67</v>
      </c>
      <c r="H312" s="39">
        <v>0.24296828000000001</v>
      </c>
      <c r="I312" s="11">
        <v>200</v>
      </c>
      <c r="J312" s="11">
        <v>33</v>
      </c>
      <c r="K312" s="11">
        <v>139</v>
      </c>
      <c r="L312" s="11">
        <v>1799</v>
      </c>
      <c r="M312" s="11">
        <v>82</v>
      </c>
      <c r="N312" s="11">
        <v>300</v>
      </c>
      <c r="O312" s="11">
        <v>81</v>
      </c>
      <c r="P312" s="11">
        <v>11</v>
      </c>
      <c r="Q312" s="11">
        <v>30</v>
      </c>
      <c r="R312" s="29">
        <f t="shared" si="18"/>
        <v>6.1</v>
      </c>
      <c r="S312" s="12" t="s">
        <v>82</v>
      </c>
      <c r="T312" s="11" t="s">
        <v>83</v>
      </c>
      <c r="U312" s="11" t="s">
        <v>84</v>
      </c>
      <c r="V312" s="12"/>
      <c r="W312" s="13">
        <v>147</v>
      </c>
      <c r="X312" s="37">
        <v>0</v>
      </c>
      <c r="Y312" s="14">
        <v>0.22134387</v>
      </c>
      <c r="Z312" s="13">
        <v>48</v>
      </c>
      <c r="AA312" s="13">
        <v>4</v>
      </c>
      <c r="AB312" s="13">
        <v>38</v>
      </c>
      <c r="AC312" s="13">
        <v>543</v>
      </c>
      <c r="AD312" s="13">
        <v>25</v>
      </c>
      <c r="AE312" s="13">
        <v>79</v>
      </c>
      <c r="AF312" s="13">
        <v>18</v>
      </c>
      <c r="AG312" s="13">
        <v>7</v>
      </c>
      <c r="AH312" s="13">
        <v>16</v>
      </c>
      <c r="AI312" s="49">
        <f t="shared" si="19"/>
        <v>1.6248749999999998</v>
      </c>
      <c r="AJ312" s="54">
        <v>6.63</v>
      </c>
      <c r="AK312" s="15">
        <v>5.4747180000000002</v>
      </c>
      <c r="AL312" s="15">
        <v>1.91</v>
      </c>
      <c r="AM312" s="55">
        <v>1.33975</v>
      </c>
      <c r="AN312" s="11">
        <v>287</v>
      </c>
      <c r="AO312" s="13">
        <v>147</v>
      </c>
      <c r="AP312" s="11">
        <v>0</v>
      </c>
      <c r="AQ312" s="13">
        <v>48</v>
      </c>
      <c r="AR312" s="13">
        <v>4</v>
      </c>
      <c r="AS312" s="13">
        <v>38</v>
      </c>
      <c r="AT312" s="13">
        <v>543</v>
      </c>
      <c r="AU312" s="13">
        <v>25</v>
      </c>
      <c r="AV312" s="13">
        <v>79</v>
      </c>
      <c r="AW312" s="13">
        <v>18</v>
      </c>
      <c r="AX312" s="13">
        <v>7</v>
      </c>
      <c r="AY312" s="13">
        <v>16</v>
      </c>
    </row>
    <row r="313" spans="1:51">
      <c r="A313" s="16" t="s">
        <v>308</v>
      </c>
      <c r="B313" s="1">
        <v>2014</v>
      </c>
      <c r="C313" s="20">
        <v>502000</v>
      </c>
      <c r="D313" s="17">
        <v>825000</v>
      </c>
      <c r="E313" s="1">
        <v>2.1560000000000001</v>
      </c>
      <c r="F313" s="1">
        <v>198</v>
      </c>
      <c r="G313" s="1">
        <v>0</v>
      </c>
      <c r="H313" s="38">
        <v>0.22537878</v>
      </c>
      <c r="I313" s="1">
        <v>49</v>
      </c>
      <c r="J313" s="1">
        <v>16</v>
      </c>
      <c r="K313" s="1">
        <v>68</v>
      </c>
      <c r="L313" s="1">
        <v>585</v>
      </c>
      <c r="M313" s="1">
        <v>41</v>
      </c>
      <c r="N313" s="1">
        <v>142</v>
      </c>
      <c r="O313" s="1">
        <v>21</v>
      </c>
      <c r="P313" s="1">
        <v>1</v>
      </c>
      <c r="Q313" s="1">
        <v>28</v>
      </c>
      <c r="R313" s="29">
        <f t="shared" si="18"/>
        <v>3.2</v>
      </c>
      <c r="W313" s="3">
        <v>52</v>
      </c>
      <c r="X313" s="36">
        <v>0</v>
      </c>
      <c r="Y313" s="4">
        <v>0.23423422999999999</v>
      </c>
      <c r="Z313" s="3">
        <v>14</v>
      </c>
      <c r="AA313" s="3">
        <v>4</v>
      </c>
      <c r="AB313" s="3">
        <v>16</v>
      </c>
      <c r="AC313" s="3">
        <v>126</v>
      </c>
      <c r="AD313" s="3">
        <v>11</v>
      </c>
      <c r="AE313" s="3">
        <v>32</v>
      </c>
      <c r="AF313" s="3">
        <v>5</v>
      </c>
      <c r="AG313" s="3">
        <v>0</v>
      </c>
      <c r="AH313" s="3">
        <v>6</v>
      </c>
      <c r="AI313" s="49">
        <f t="shared" si="19"/>
        <v>1.0786750000000001</v>
      </c>
      <c r="AJ313" s="54">
        <v>2.14</v>
      </c>
      <c r="AK313" s="15">
        <v>4.1849126999999999</v>
      </c>
      <c r="AL313" s="15">
        <v>0.75</v>
      </c>
      <c r="AM313" s="55">
        <v>1.4073500000000001</v>
      </c>
      <c r="AN313" s="1">
        <v>416</v>
      </c>
      <c r="AO313" s="3">
        <v>52</v>
      </c>
      <c r="AP313" s="1">
        <v>0</v>
      </c>
      <c r="AQ313" s="3">
        <v>14</v>
      </c>
      <c r="AR313" s="3">
        <v>4</v>
      </c>
      <c r="AS313" s="3">
        <v>16</v>
      </c>
      <c r="AT313" s="3">
        <v>126</v>
      </c>
      <c r="AU313" s="3">
        <v>11</v>
      </c>
      <c r="AV313" s="3">
        <v>32</v>
      </c>
      <c r="AW313" s="3">
        <v>5</v>
      </c>
      <c r="AX313" s="3">
        <v>0</v>
      </c>
      <c r="AY313" s="3">
        <v>6</v>
      </c>
    </row>
    <row r="314" spans="1:51">
      <c r="A314" s="16" t="s">
        <v>358</v>
      </c>
      <c r="B314" s="1">
        <v>2014</v>
      </c>
      <c r="C314" s="20">
        <v>1563438</v>
      </c>
      <c r="D314" s="17">
        <v>4033976</v>
      </c>
      <c r="E314" s="1">
        <v>3.012</v>
      </c>
      <c r="F314" s="1">
        <v>436</v>
      </c>
      <c r="G314" s="1">
        <v>30</v>
      </c>
      <c r="H314" s="38">
        <v>0.29308093000000002</v>
      </c>
      <c r="I314" s="1">
        <v>269</v>
      </c>
      <c r="J314" s="1">
        <v>25</v>
      </c>
      <c r="K314" s="1">
        <v>183</v>
      </c>
      <c r="L314" s="1">
        <v>1785</v>
      </c>
      <c r="M314" s="1">
        <v>205</v>
      </c>
      <c r="N314" s="1">
        <v>276</v>
      </c>
      <c r="O314" s="1">
        <v>111</v>
      </c>
      <c r="P314" s="1">
        <v>9</v>
      </c>
      <c r="Q314" s="1">
        <v>-11</v>
      </c>
      <c r="R314" s="29">
        <f t="shared" si="18"/>
        <v>11.1</v>
      </c>
      <c r="S314" s="2" t="s">
        <v>104</v>
      </c>
      <c r="T314" s="1" t="s">
        <v>359</v>
      </c>
      <c r="U314" s="1" t="s">
        <v>78</v>
      </c>
      <c r="W314" s="3">
        <v>158</v>
      </c>
      <c r="X314" s="36">
        <v>0</v>
      </c>
      <c r="Y314" s="4">
        <v>0.27226892000000003</v>
      </c>
      <c r="Z314" s="3">
        <v>99</v>
      </c>
      <c r="AA314" s="3">
        <v>8</v>
      </c>
      <c r="AB314" s="3">
        <v>59</v>
      </c>
      <c r="AC314" s="3">
        <v>709</v>
      </c>
      <c r="AD314" s="3">
        <v>95</v>
      </c>
      <c r="AE314" s="3">
        <v>111</v>
      </c>
      <c r="AF314" s="3">
        <v>33</v>
      </c>
      <c r="AG314" s="3">
        <v>5</v>
      </c>
      <c r="AH314" s="3">
        <v>-5</v>
      </c>
      <c r="AI314" s="49">
        <f t="shared" si="19"/>
        <v>3.13273</v>
      </c>
      <c r="AJ314" s="54">
        <v>10.33</v>
      </c>
      <c r="AK314" s="15">
        <v>11.962553</v>
      </c>
      <c r="AL314" s="15">
        <v>2.85</v>
      </c>
      <c r="AM314" s="55">
        <v>3.4154599999999999</v>
      </c>
      <c r="AN314" s="1">
        <v>321</v>
      </c>
      <c r="AO314" s="3">
        <v>158</v>
      </c>
      <c r="AP314" s="1">
        <v>0</v>
      </c>
      <c r="AQ314" s="3">
        <v>99</v>
      </c>
      <c r="AR314" s="3">
        <v>8</v>
      </c>
      <c r="AS314" s="3">
        <v>59</v>
      </c>
      <c r="AT314" s="3">
        <v>709</v>
      </c>
      <c r="AU314" s="3">
        <v>95</v>
      </c>
      <c r="AV314" s="3">
        <v>111</v>
      </c>
      <c r="AW314" s="3">
        <v>33</v>
      </c>
      <c r="AX314" s="3">
        <v>5</v>
      </c>
      <c r="AY314" s="3">
        <v>-5</v>
      </c>
    </row>
    <row r="315" spans="1:51">
      <c r="A315" s="16" t="s">
        <v>483</v>
      </c>
      <c r="B315" s="1">
        <v>2014</v>
      </c>
      <c r="C315" s="20">
        <v>1000000</v>
      </c>
      <c r="D315" s="17">
        <v>6123333</v>
      </c>
      <c r="E315" s="1">
        <v>3.07</v>
      </c>
      <c r="F315" s="1">
        <v>493</v>
      </c>
      <c r="G315" s="1">
        <v>0</v>
      </c>
      <c r="H315" s="38">
        <v>0.30539240000000001</v>
      </c>
      <c r="I315" s="1">
        <v>373</v>
      </c>
      <c r="J315" s="1">
        <v>98</v>
      </c>
      <c r="K315" s="1">
        <v>307</v>
      </c>
      <c r="L315" s="1">
        <v>2195</v>
      </c>
      <c r="M315" s="1">
        <v>269</v>
      </c>
      <c r="N315" s="1">
        <v>489</v>
      </c>
      <c r="O315" s="1">
        <v>111</v>
      </c>
      <c r="P315" s="1">
        <v>102</v>
      </c>
      <c r="Q315" s="1">
        <v>-5</v>
      </c>
      <c r="R315" s="29">
        <f t="shared" si="18"/>
        <v>28.4</v>
      </c>
      <c r="S315" s="2" t="s">
        <v>484</v>
      </c>
      <c r="T315" s="1" t="s">
        <v>485</v>
      </c>
      <c r="U315" s="1" t="s">
        <v>486</v>
      </c>
      <c r="W315" s="3">
        <v>157</v>
      </c>
      <c r="X315" s="36">
        <v>0</v>
      </c>
      <c r="Y315" s="4">
        <v>0.28737541999999999</v>
      </c>
      <c r="Z315" s="3">
        <v>115</v>
      </c>
      <c r="AA315" s="3">
        <v>36</v>
      </c>
      <c r="AB315" s="3">
        <v>111</v>
      </c>
      <c r="AC315" s="3">
        <v>705</v>
      </c>
      <c r="AD315" s="3">
        <v>83</v>
      </c>
      <c r="AE315" s="3">
        <v>184</v>
      </c>
      <c r="AF315" s="3">
        <v>39</v>
      </c>
      <c r="AG315" s="3">
        <v>16</v>
      </c>
      <c r="AH315" s="3">
        <v>-11</v>
      </c>
      <c r="AI315" s="49">
        <f t="shared" si="19"/>
        <v>7.9996849999999995</v>
      </c>
      <c r="AJ315" s="54">
        <v>27.619999</v>
      </c>
      <c r="AK315" s="15">
        <v>29.229921000000001</v>
      </c>
      <c r="AL315" s="15">
        <v>7.71</v>
      </c>
      <c r="AM315" s="55">
        <v>8.2893699999999999</v>
      </c>
      <c r="AN315" s="1">
        <v>255</v>
      </c>
      <c r="AO315" s="3">
        <v>157</v>
      </c>
      <c r="AP315" s="1">
        <v>0</v>
      </c>
      <c r="AQ315" s="3">
        <v>115</v>
      </c>
      <c r="AR315" s="3">
        <v>36</v>
      </c>
      <c r="AS315" s="3">
        <v>111</v>
      </c>
      <c r="AT315" s="3">
        <v>705</v>
      </c>
      <c r="AU315" s="3">
        <v>83</v>
      </c>
      <c r="AV315" s="3">
        <v>184</v>
      </c>
      <c r="AW315" s="3">
        <v>39</v>
      </c>
      <c r="AX315" s="3">
        <v>16</v>
      </c>
      <c r="AY315" s="3">
        <v>-11</v>
      </c>
    </row>
    <row r="316" spans="1:51">
      <c r="A316" s="16" t="s">
        <v>674</v>
      </c>
      <c r="B316" s="1">
        <v>2014</v>
      </c>
      <c r="C316" s="20">
        <v>2580250</v>
      </c>
      <c r="D316" s="17">
        <v>4750000</v>
      </c>
      <c r="E316" s="1">
        <v>3</v>
      </c>
      <c r="F316" s="1">
        <v>438</v>
      </c>
      <c r="G316" s="1">
        <v>20</v>
      </c>
      <c r="H316" s="38">
        <v>0.28669155000000002</v>
      </c>
      <c r="I316" s="1">
        <v>224</v>
      </c>
      <c r="J316" s="1">
        <v>19</v>
      </c>
      <c r="K316" s="1">
        <v>130</v>
      </c>
      <c r="L316" s="1">
        <v>1811</v>
      </c>
      <c r="M316" s="1">
        <v>141</v>
      </c>
      <c r="N316" s="1">
        <v>144</v>
      </c>
      <c r="O316" s="1">
        <v>79</v>
      </c>
      <c r="P316" s="1">
        <v>67</v>
      </c>
      <c r="Q316" s="1">
        <v>3</v>
      </c>
      <c r="R316" s="29">
        <f t="shared" si="18"/>
        <v>6.7</v>
      </c>
      <c r="T316" s="1" t="s">
        <v>675</v>
      </c>
      <c r="U316" s="1" t="s">
        <v>676</v>
      </c>
      <c r="W316" s="3">
        <v>132</v>
      </c>
      <c r="X316" s="36">
        <v>20</v>
      </c>
      <c r="Y316" s="4">
        <v>0.28513238000000002</v>
      </c>
      <c r="Z316" s="3">
        <v>63</v>
      </c>
      <c r="AA316" s="3">
        <v>1</v>
      </c>
      <c r="AB316" s="3">
        <v>43</v>
      </c>
      <c r="AC316" s="3">
        <v>549</v>
      </c>
      <c r="AD316" s="3">
        <v>43</v>
      </c>
      <c r="AE316" s="3">
        <v>49</v>
      </c>
      <c r="AF316" s="3">
        <v>22</v>
      </c>
      <c r="AG316" s="3">
        <v>17</v>
      </c>
      <c r="AH316" s="3">
        <v>-7</v>
      </c>
      <c r="AI316" s="49">
        <f t="shared" si="19"/>
        <v>1.500435</v>
      </c>
      <c r="AJ316" s="54">
        <v>7.01</v>
      </c>
      <c r="AK316" s="15">
        <v>6.4481000000000002</v>
      </c>
      <c r="AL316" s="15">
        <v>1.1499999999999999</v>
      </c>
      <c r="AM316" s="55">
        <v>1.85087</v>
      </c>
      <c r="AN316" s="1">
        <v>318</v>
      </c>
      <c r="AO316" s="3">
        <v>132</v>
      </c>
      <c r="AP316" s="1">
        <v>20</v>
      </c>
      <c r="AQ316" s="3">
        <v>63</v>
      </c>
      <c r="AR316" s="3">
        <v>1</v>
      </c>
      <c r="AS316" s="3">
        <v>43</v>
      </c>
      <c r="AT316" s="3">
        <v>549</v>
      </c>
      <c r="AU316" s="3">
        <v>43</v>
      </c>
      <c r="AV316" s="3">
        <v>49</v>
      </c>
      <c r="AW316" s="3">
        <v>22</v>
      </c>
      <c r="AX316" s="3">
        <v>17</v>
      </c>
      <c r="AY316" s="3">
        <v>-7</v>
      </c>
    </row>
    <row r="317" spans="1:51">
      <c r="A317" s="16" t="s">
        <v>402</v>
      </c>
      <c r="B317" s="1">
        <v>2014</v>
      </c>
      <c r="C317" s="20">
        <v>1086667</v>
      </c>
      <c r="D317" s="17">
        <v>3090133</v>
      </c>
      <c r="E317" s="1">
        <v>3.0590000000000002</v>
      </c>
      <c r="F317" s="1">
        <v>462</v>
      </c>
      <c r="G317" s="1">
        <v>58</v>
      </c>
      <c r="H317" s="38">
        <v>0.2920143</v>
      </c>
      <c r="I317" s="1">
        <v>288</v>
      </c>
      <c r="J317" s="1">
        <v>83</v>
      </c>
      <c r="K317" s="1">
        <v>302</v>
      </c>
      <c r="L317" s="1">
        <v>1953</v>
      </c>
      <c r="M317" s="1">
        <v>243</v>
      </c>
      <c r="N317" s="1">
        <v>438</v>
      </c>
      <c r="O317" s="1">
        <v>127</v>
      </c>
      <c r="P317" s="1">
        <v>46</v>
      </c>
      <c r="Q317" s="1">
        <v>5</v>
      </c>
      <c r="R317" s="29">
        <f t="shared" si="18"/>
        <v>14.3</v>
      </c>
      <c r="S317" s="2" t="s">
        <v>403</v>
      </c>
      <c r="T317" s="1" t="s">
        <v>404</v>
      </c>
      <c r="W317" s="3">
        <v>109</v>
      </c>
      <c r="X317" s="36">
        <v>58</v>
      </c>
      <c r="Y317" s="4">
        <v>0.3004926</v>
      </c>
      <c r="Z317" s="3">
        <v>75</v>
      </c>
      <c r="AA317" s="3">
        <v>19</v>
      </c>
      <c r="AB317" s="3">
        <v>69</v>
      </c>
      <c r="AC317" s="3">
        <v>479</v>
      </c>
      <c r="AD317" s="3">
        <v>64</v>
      </c>
      <c r="AE317" s="3">
        <v>110</v>
      </c>
      <c r="AF317" s="3">
        <v>39</v>
      </c>
      <c r="AG317" s="3">
        <v>9</v>
      </c>
      <c r="AH317" s="3">
        <v>2</v>
      </c>
      <c r="AI317" s="49">
        <f t="shared" si="19"/>
        <v>4.4898850000000001</v>
      </c>
      <c r="AJ317" s="54">
        <v>14.85</v>
      </c>
      <c r="AK317" s="15">
        <v>13.682646</v>
      </c>
      <c r="AL317" s="15">
        <v>4.71</v>
      </c>
      <c r="AM317" s="55">
        <v>4.2697700000000003</v>
      </c>
      <c r="AN317" s="1">
        <v>351</v>
      </c>
      <c r="AO317" s="3">
        <v>109</v>
      </c>
      <c r="AP317" s="1">
        <v>58</v>
      </c>
      <c r="AQ317" s="3">
        <v>75</v>
      </c>
      <c r="AR317" s="3">
        <v>19</v>
      </c>
      <c r="AS317" s="3">
        <v>69</v>
      </c>
      <c r="AT317" s="3">
        <v>479</v>
      </c>
      <c r="AU317" s="3">
        <v>64</v>
      </c>
      <c r="AV317" s="3">
        <v>110</v>
      </c>
      <c r="AW317" s="3">
        <v>39</v>
      </c>
      <c r="AX317" s="3">
        <v>9</v>
      </c>
      <c r="AY317" s="3">
        <v>2</v>
      </c>
    </row>
    <row r="318" spans="1:51">
      <c r="A318" s="16" t="s">
        <v>325</v>
      </c>
      <c r="B318" s="1">
        <v>2014</v>
      </c>
      <c r="C318" s="20">
        <v>1600000</v>
      </c>
      <c r="D318" s="17">
        <v>1950000</v>
      </c>
      <c r="E318" s="1">
        <v>3.05</v>
      </c>
      <c r="F318" s="1">
        <v>403</v>
      </c>
      <c r="G318" s="1">
        <v>86</v>
      </c>
      <c r="H318" s="38">
        <v>0.28524157</v>
      </c>
      <c r="I318" s="1">
        <v>163</v>
      </c>
      <c r="J318" s="1">
        <v>44</v>
      </c>
      <c r="K318" s="1">
        <v>209</v>
      </c>
      <c r="L318" s="1">
        <v>1595</v>
      </c>
      <c r="M318" s="1">
        <v>62</v>
      </c>
      <c r="N318" s="1">
        <v>195</v>
      </c>
      <c r="O318" s="1">
        <v>77</v>
      </c>
      <c r="P318" s="1">
        <v>1</v>
      </c>
      <c r="Q318" s="1">
        <v>21</v>
      </c>
      <c r="R318" s="29">
        <f t="shared" si="18"/>
        <v>9.6</v>
      </c>
      <c r="S318" s="2" t="s">
        <v>326</v>
      </c>
      <c r="T318" s="1" t="s">
        <v>327</v>
      </c>
      <c r="W318" s="3">
        <v>150</v>
      </c>
      <c r="X318" s="36">
        <v>0</v>
      </c>
      <c r="Y318" s="4">
        <v>0.25951558000000002</v>
      </c>
      <c r="Z318" s="3">
        <v>57</v>
      </c>
      <c r="AA318" s="3">
        <v>17</v>
      </c>
      <c r="AB318" s="3">
        <v>70</v>
      </c>
      <c r="AC318" s="3">
        <v>606</v>
      </c>
      <c r="AD318" s="3">
        <v>22</v>
      </c>
      <c r="AE318" s="3">
        <v>85</v>
      </c>
      <c r="AF318" s="3">
        <v>28</v>
      </c>
      <c r="AG318" s="3">
        <v>1</v>
      </c>
      <c r="AH318" s="3">
        <v>6</v>
      </c>
      <c r="AI318" s="49">
        <f t="shared" si="19"/>
        <v>2.7962249999999997</v>
      </c>
      <c r="AJ318" s="54">
        <v>12.16</v>
      </c>
      <c r="AK318" s="15">
        <v>7.0702600000000002</v>
      </c>
      <c r="AL318" s="15">
        <v>3.55</v>
      </c>
      <c r="AM318" s="55">
        <v>2.0424500000000001</v>
      </c>
      <c r="AN318" s="1">
        <v>452</v>
      </c>
      <c r="AO318" s="3">
        <v>150</v>
      </c>
      <c r="AP318" s="1">
        <v>0</v>
      </c>
      <c r="AQ318" s="3">
        <v>57</v>
      </c>
      <c r="AR318" s="3">
        <v>17</v>
      </c>
      <c r="AS318" s="3">
        <v>70</v>
      </c>
      <c r="AT318" s="3">
        <v>606</v>
      </c>
      <c r="AU318" s="3">
        <v>22</v>
      </c>
      <c r="AV318" s="3">
        <v>85</v>
      </c>
      <c r="AW318" s="3">
        <v>28</v>
      </c>
      <c r="AX318" s="3">
        <v>1</v>
      </c>
      <c r="AY318" s="3">
        <v>6</v>
      </c>
    </row>
    <row r="319" spans="1:51">
      <c r="A319" s="16" t="s">
        <v>42</v>
      </c>
      <c r="B319" s="1">
        <v>2014</v>
      </c>
      <c r="C319" s="20">
        <v>600000</v>
      </c>
      <c r="D319" s="17">
        <v>3750000</v>
      </c>
      <c r="E319" s="1">
        <v>3.0710000000000002</v>
      </c>
      <c r="F319" s="1">
        <v>476</v>
      </c>
      <c r="G319" s="1">
        <v>0</v>
      </c>
      <c r="H319" s="38">
        <v>0.25752106000000002</v>
      </c>
      <c r="I319" s="1">
        <v>223</v>
      </c>
      <c r="J319" s="1">
        <v>73</v>
      </c>
      <c r="K319" s="1">
        <v>235</v>
      </c>
      <c r="L319" s="1">
        <v>1846</v>
      </c>
      <c r="M319" s="1">
        <v>145</v>
      </c>
      <c r="N319" s="1">
        <v>394</v>
      </c>
      <c r="O319" s="1">
        <v>82</v>
      </c>
      <c r="P319" s="1">
        <v>30</v>
      </c>
      <c r="Q319" s="1">
        <v>9</v>
      </c>
      <c r="R319" s="29">
        <f t="shared" si="18"/>
        <v>10.7</v>
      </c>
      <c r="S319" s="2" t="s">
        <v>43</v>
      </c>
      <c r="T319" s="1" t="s">
        <v>44</v>
      </c>
      <c r="U319" s="1" t="s">
        <v>45</v>
      </c>
      <c r="W319" s="3">
        <v>157</v>
      </c>
      <c r="X319" s="36">
        <v>0</v>
      </c>
      <c r="Y319" s="4">
        <v>0.27303182999999998</v>
      </c>
      <c r="Z319" s="3">
        <v>88</v>
      </c>
      <c r="AA319" s="3">
        <v>29</v>
      </c>
      <c r="AB319" s="3">
        <v>80</v>
      </c>
      <c r="AC319" s="3">
        <v>660</v>
      </c>
      <c r="AD319" s="3">
        <v>52</v>
      </c>
      <c r="AE319" s="3">
        <v>139</v>
      </c>
      <c r="AF319" s="3">
        <v>22</v>
      </c>
      <c r="AG319" s="3">
        <v>20</v>
      </c>
      <c r="AH319" s="3">
        <v>3</v>
      </c>
      <c r="AI319" s="49">
        <f t="shared" si="19"/>
        <v>4.5944450000000003</v>
      </c>
      <c r="AJ319" s="54">
        <v>10.72</v>
      </c>
      <c r="AK319" s="15">
        <v>10.65704</v>
      </c>
      <c r="AL319" s="15">
        <v>4.66</v>
      </c>
      <c r="AM319" s="55">
        <v>4.5288899999999996</v>
      </c>
      <c r="AN319" s="1">
        <v>308</v>
      </c>
      <c r="AO319" s="3">
        <v>157</v>
      </c>
      <c r="AP319" s="1">
        <v>0</v>
      </c>
      <c r="AQ319" s="3">
        <v>88</v>
      </c>
      <c r="AR319" s="3">
        <v>29</v>
      </c>
      <c r="AS319" s="3">
        <v>80</v>
      </c>
      <c r="AT319" s="3">
        <v>660</v>
      </c>
      <c r="AU319" s="3">
        <v>52</v>
      </c>
      <c r="AV319" s="3">
        <v>139</v>
      </c>
      <c r="AW319" s="3">
        <v>22</v>
      </c>
      <c r="AX319" s="3">
        <v>20</v>
      </c>
      <c r="AY319" s="3">
        <v>3</v>
      </c>
    </row>
    <row r="320" spans="1:51">
      <c r="A320" s="16" t="s">
        <v>677</v>
      </c>
      <c r="B320" s="1">
        <v>2014</v>
      </c>
      <c r="C320" s="20">
        <v>10550000</v>
      </c>
      <c r="D320" s="17">
        <v>10550000</v>
      </c>
      <c r="E320" s="1">
        <v>3</v>
      </c>
      <c r="F320" s="1">
        <v>416</v>
      </c>
      <c r="G320" s="1">
        <v>40</v>
      </c>
      <c r="H320" s="38">
        <v>0.26299506</v>
      </c>
      <c r="I320" s="1">
        <v>233</v>
      </c>
      <c r="J320" s="1">
        <v>71</v>
      </c>
      <c r="K320" s="1">
        <v>262</v>
      </c>
      <c r="L320" s="1">
        <v>1759</v>
      </c>
      <c r="M320" s="1">
        <v>115</v>
      </c>
      <c r="N320" s="1">
        <v>367</v>
      </c>
      <c r="O320" s="1">
        <v>82</v>
      </c>
      <c r="P320" s="1">
        <v>30</v>
      </c>
      <c r="Q320" s="1">
        <v>6</v>
      </c>
      <c r="R320" s="29">
        <f t="shared" si="18"/>
        <v>9.6</v>
      </c>
      <c r="S320" s="2" t="s">
        <v>678</v>
      </c>
      <c r="T320" s="1" t="s">
        <v>679</v>
      </c>
      <c r="U320" s="1" t="s">
        <v>680</v>
      </c>
      <c r="W320" s="3">
        <v>152</v>
      </c>
      <c r="X320" s="36">
        <v>0</v>
      </c>
      <c r="Y320" s="4">
        <v>0.26</v>
      </c>
      <c r="Z320" s="3">
        <v>89</v>
      </c>
      <c r="AA320" s="3">
        <v>22</v>
      </c>
      <c r="AB320" s="3">
        <v>100</v>
      </c>
      <c r="AC320" s="3">
        <v>645</v>
      </c>
      <c r="AD320" s="3">
        <v>35</v>
      </c>
      <c r="AE320" s="3">
        <v>128</v>
      </c>
      <c r="AF320" s="3">
        <v>36</v>
      </c>
      <c r="AG320" s="3">
        <v>7</v>
      </c>
      <c r="AH320" s="3">
        <v>13</v>
      </c>
      <c r="AI320" s="49">
        <f t="shared" si="19"/>
        <v>3.9095843500000003</v>
      </c>
      <c r="AJ320" s="54">
        <v>9.75</v>
      </c>
      <c r="AK320" s="15">
        <v>9.4020890000000001</v>
      </c>
      <c r="AL320" s="15">
        <v>4.3599997000000004</v>
      </c>
      <c r="AM320" s="55">
        <v>3.4591690000000002</v>
      </c>
      <c r="AN320" s="1">
        <v>123</v>
      </c>
      <c r="AO320" s="3">
        <v>152</v>
      </c>
      <c r="AP320" s="1">
        <v>0</v>
      </c>
      <c r="AQ320" s="3">
        <v>89</v>
      </c>
      <c r="AR320" s="3">
        <v>22</v>
      </c>
      <c r="AS320" s="3">
        <v>100</v>
      </c>
      <c r="AT320" s="3">
        <v>645</v>
      </c>
      <c r="AU320" s="3">
        <v>35</v>
      </c>
      <c r="AV320" s="3">
        <v>128</v>
      </c>
      <c r="AW320" s="3">
        <v>36</v>
      </c>
      <c r="AX320" s="3">
        <v>7</v>
      </c>
      <c r="AY320" s="3">
        <v>13</v>
      </c>
    </row>
    <row r="321" spans="1:51">
      <c r="A321" s="16" t="s">
        <v>120</v>
      </c>
      <c r="B321" s="1">
        <v>2013</v>
      </c>
      <c r="C321" s="20">
        <v>1964385</v>
      </c>
      <c r="D321" s="17">
        <v>2920961</v>
      </c>
      <c r="E321" s="1">
        <v>3.077</v>
      </c>
      <c r="F321" s="1">
        <v>372</v>
      </c>
      <c r="G321" s="1">
        <v>120</v>
      </c>
      <c r="H321" s="38">
        <v>0.30596437999999998</v>
      </c>
      <c r="I321" s="1">
        <v>192</v>
      </c>
      <c r="J321" s="1">
        <v>50</v>
      </c>
      <c r="K321" s="1">
        <v>247</v>
      </c>
      <c r="L321" s="1">
        <v>1420</v>
      </c>
      <c r="M321" s="1">
        <v>101</v>
      </c>
      <c r="N321" s="1">
        <v>255</v>
      </c>
      <c r="O321" s="1">
        <v>86</v>
      </c>
      <c r="P321" s="1">
        <v>9</v>
      </c>
      <c r="Q321" s="1">
        <v>-3</v>
      </c>
      <c r="R321" s="29">
        <f t="shared" si="18"/>
        <v>7.3</v>
      </c>
      <c r="S321" s="2" t="s">
        <v>121</v>
      </c>
      <c r="T321" s="1" t="s">
        <v>122</v>
      </c>
      <c r="W321" s="3">
        <v>134</v>
      </c>
      <c r="X321" s="36">
        <v>0</v>
      </c>
      <c r="Y321" s="4">
        <v>0.31496063000000002</v>
      </c>
      <c r="Z321" s="3">
        <v>71</v>
      </c>
      <c r="AA321" s="3">
        <v>13</v>
      </c>
      <c r="AB321" s="3">
        <v>97</v>
      </c>
      <c r="AC321" s="3">
        <v>563</v>
      </c>
      <c r="AD321" s="3">
        <v>40</v>
      </c>
      <c r="AE321" s="3">
        <v>100</v>
      </c>
      <c r="AF321" s="3">
        <v>29</v>
      </c>
      <c r="AG321" s="3">
        <v>2</v>
      </c>
      <c r="AH321" s="3">
        <v>0</v>
      </c>
      <c r="AI321" s="49">
        <f t="shared" si="19"/>
        <v>2.5993200000000001</v>
      </c>
      <c r="AJ321" s="54">
        <v>7.56</v>
      </c>
      <c r="AK321" s="15">
        <v>6.9508343000000004</v>
      </c>
      <c r="AL321" s="15">
        <v>2.7</v>
      </c>
      <c r="AM321" s="55">
        <v>2.49864</v>
      </c>
      <c r="AN321" s="1">
        <v>372</v>
      </c>
      <c r="AO321" s="3">
        <v>134</v>
      </c>
      <c r="AP321" s="1">
        <v>0</v>
      </c>
      <c r="AQ321" s="3">
        <v>71</v>
      </c>
      <c r="AR321" s="3">
        <v>13</v>
      </c>
      <c r="AS321" s="3">
        <v>97</v>
      </c>
      <c r="AT321" s="3">
        <v>563</v>
      </c>
      <c r="AU321" s="3">
        <v>40</v>
      </c>
      <c r="AV321" s="3">
        <v>100</v>
      </c>
      <c r="AW321" s="3">
        <v>29</v>
      </c>
      <c r="AX321" s="3">
        <v>2</v>
      </c>
      <c r="AY321" s="3">
        <v>0</v>
      </c>
    </row>
    <row r="322" spans="1:51">
      <c r="A322" s="16" t="s">
        <v>64</v>
      </c>
      <c r="B322" s="1">
        <v>2013</v>
      </c>
      <c r="C322" s="20">
        <v>810000</v>
      </c>
      <c r="D322" s="17">
        <v>3770400</v>
      </c>
      <c r="E322" s="1">
        <v>3.1150000000000002</v>
      </c>
      <c r="F322" s="1">
        <v>498</v>
      </c>
      <c r="G322" s="1">
        <v>72</v>
      </c>
      <c r="H322" s="38">
        <v>0.2537143</v>
      </c>
      <c r="I322" s="1">
        <v>254</v>
      </c>
      <c r="J322" s="1">
        <v>71</v>
      </c>
      <c r="K322" s="1">
        <v>251</v>
      </c>
      <c r="L322" s="1">
        <v>2101</v>
      </c>
      <c r="M322" s="1">
        <v>318</v>
      </c>
      <c r="N322" s="1">
        <v>373</v>
      </c>
      <c r="O322" s="1">
        <v>114</v>
      </c>
      <c r="P322" s="1">
        <v>14</v>
      </c>
      <c r="Q322" s="1">
        <v>-52</v>
      </c>
      <c r="R322" s="29">
        <f t="shared" ref="R322:R385" si="20">ROUND(AVERAGE(AJ322,AK322),1)</f>
        <v>9.1999999999999993</v>
      </c>
      <c r="S322" s="2" t="s">
        <v>65</v>
      </c>
      <c r="W322" s="3">
        <v>154</v>
      </c>
      <c r="X322" s="36">
        <v>0</v>
      </c>
      <c r="Y322" s="4">
        <v>0.26802218</v>
      </c>
      <c r="Z322" s="3">
        <v>75</v>
      </c>
      <c r="AA322" s="3">
        <v>20</v>
      </c>
      <c r="AB322" s="3">
        <v>74</v>
      </c>
      <c r="AC322" s="3">
        <v>642</v>
      </c>
      <c r="AD322" s="3">
        <v>93</v>
      </c>
      <c r="AE322" s="3">
        <v>110</v>
      </c>
      <c r="AF322" s="3">
        <v>39</v>
      </c>
      <c r="AG322" s="3">
        <v>3</v>
      </c>
      <c r="AH322" s="3">
        <v>-19</v>
      </c>
      <c r="AI322" s="49">
        <f t="shared" si="19"/>
        <v>3.3166850000000001</v>
      </c>
      <c r="AJ322" s="54">
        <v>14.16</v>
      </c>
      <c r="AK322" s="15">
        <v>4.148898</v>
      </c>
      <c r="AL322" s="15">
        <v>4.3600000000000003</v>
      </c>
      <c r="AM322" s="55">
        <v>2.2733699999999999</v>
      </c>
      <c r="AN322" s="1">
        <v>376</v>
      </c>
      <c r="AO322" s="3">
        <v>154</v>
      </c>
      <c r="AP322" s="1">
        <v>0</v>
      </c>
      <c r="AQ322" s="3">
        <v>75</v>
      </c>
      <c r="AR322" s="3">
        <v>20</v>
      </c>
      <c r="AS322" s="3">
        <v>74</v>
      </c>
      <c r="AT322" s="3">
        <v>642</v>
      </c>
      <c r="AU322" s="3">
        <v>93</v>
      </c>
      <c r="AV322" s="3">
        <v>110</v>
      </c>
      <c r="AW322" s="3">
        <v>39</v>
      </c>
      <c r="AX322" s="3">
        <v>3</v>
      </c>
      <c r="AY322" s="3">
        <v>-19</v>
      </c>
    </row>
    <row r="323" spans="1:51">
      <c r="A323" s="33" t="s">
        <v>437</v>
      </c>
      <c r="B323" s="1">
        <v>2013</v>
      </c>
      <c r="C323" s="20">
        <v>505400</v>
      </c>
      <c r="D323" s="17">
        <v>700000</v>
      </c>
      <c r="E323" s="1">
        <v>3.04</v>
      </c>
      <c r="F323" s="1">
        <v>276</v>
      </c>
      <c r="G323" s="1">
        <v>32</v>
      </c>
      <c r="H323" s="38">
        <v>0.22965116999999999</v>
      </c>
      <c r="I323" s="1">
        <v>92</v>
      </c>
      <c r="J323" s="1">
        <v>25</v>
      </c>
      <c r="K323" s="1">
        <v>81</v>
      </c>
      <c r="L323" s="1">
        <v>758</v>
      </c>
      <c r="M323" s="1">
        <v>57</v>
      </c>
      <c r="N323" s="1">
        <v>201</v>
      </c>
      <c r="O323" s="1">
        <v>31</v>
      </c>
      <c r="P323" s="1">
        <v>6</v>
      </c>
      <c r="Q323" s="1">
        <v>21</v>
      </c>
      <c r="R323" s="29">
        <f t="shared" si="20"/>
        <v>3</v>
      </c>
      <c r="T323" s="1" t="s">
        <v>75</v>
      </c>
      <c r="W323" s="3">
        <v>52</v>
      </c>
      <c r="X323" s="36">
        <v>32</v>
      </c>
      <c r="Y323" s="4">
        <v>0.12631579000000001</v>
      </c>
      <c r="Z323" s="3">
        <v>6</v>
      </c>
      <c r="AA323" s="3">
        <v>0</v>
      </c>
      <c r="AB323" s="3">
        <v>1</v>
      </c>
      <c r="AC323" s="3">
        <v>102</v>
      </c>
      <c r="AD323" s="3">
        <v>7</v>
      </c>
      <c r="AE323" s="3">
        <v>31</v>
      </c>
      <c r="AF323" s="3">
        <v>2</v>
      </c>
      <c r="AG323" s="3">
        <v>0</v>
      </c>
      <c r="AH323" s="3">
        <v>5</v>
      </c>
      <c r="AI323" s="49">
        <f t="shared" si="19"/>
        <v>-1.0293442000000002</v>
      </c>
      <c r="AJ323" s="54">
        <v>3.47</v>
      </c>
      <c r="AK323" s="15">
        <v>2.4895706</v>
      </c>
      <c r="AL323" s="15">
        <v>-0.76</v>
      </c>
      <c r="AM323" s="55">
        <v>-1.2986884000000001</v>
      </c>
      <c r="AN323" s="1">
        <v>402</v>
      </c>
      <c r="AO323" s="3">
        <v>52</v>
      </c>
      <c r="AP323" s="1">
        <v>32</v>
      </c>
      <c r="AQ323" s="3">
        <v>6</v>
      </c>
      <c r="AR323" s="3">
        <v>0</v>
      </c>
      <c r="AS323" s="3">
        <v>1</v>
      </c>
      <c r="AT323" s="3">
        <v>102</v>
      </c>
      <c r="AU323" s="3">
        <v>7</v>
      </c>
      <c r="AV323" s="3">
        <v>31</v>
      </c>
      <c r="AW323" s="3">
        <v>2</v>
      </c>
      <c r="AX323" s="3">
        <v>0</v>
      </c>
      <c r="AY323" s="3">
        <v>5</v>
      </c>
    </row>
    <row r="324" spans="1:51">
      <c r="A324" s="16" t="s">
        <v>313</v>
      </c>
      <c r="B324" s="1">
        <v>2013</v>
      </c>
      <c r="C324" s="20">
        <v>830000</v>
      </c>
      <c r="D324" s="17">
        <v>950000</v>
      </c>
      <c r="E324" s="1">
        <v>3.133</v>
      </c>
      <c r="F324" s="1">
        <v>314</v>
      </c>
      <c r="G324" s="1">
        <v>153</v>
      </c>
      <c r="H324" s="38">
        <v>0.26163723999999999</v>
      </c>
      <c r="I324" s="1">
        <v>93</v>
      </c>
      <c r="J324" s="1">
        <v>15</v>
      </c>
      <c r="K324" s="1">
        <v>60</v>
      </c>
      <c r="L324" s="1">
        <v>708</v>
      </c>
      <c r="M324" s="1">
        <v>71</v>
      </c>
      <c r="N324" s="1">
        <v>193</v>
      </c>
      <c r="O324" s="1">
        <v>31</v>
      </c>
      <c r="P324" s="1">
        <v>32</v>
      </c>
      <c r="Q324" s="1">
        <v>12</v>
      </c>
      <c r="R324" s="29">
        <f t="shared" si="20"/>
        <v>3.5</v>
      </c>
      <c r="W324" s="3">
        <v>56</v>
      </c>
      <c r="X324" s="36">
        <v>0</v>
      </c>
      <c r="Y324" s="4">
        <v>0.23809524000000001</v>
      </c>
      <c r="Z324" s="3">
        <v>17</v>
      </c>
      <c r="AA324" s="3">
        <v>4</v>
      </c>
      <c r="AB324" s="3">
        <v>13</v>
      </c>
      <c r="AC324" s="3">
        <v>109</v>
      </c>
      <c r="AD324" s="3">
        <v>4</v>
      </c>
      <c r="AE324" s="3">
        <v>36</v>
      </c>
      <c r="AF324" s="3">
        <v>5</v>
      </c>
      <c r="AG324" s="3">
        <v>5</v>
      </c>
      <c r="AH324" s="3">
        <v>3</v>
      </c>
      <c r="AI324" s="49">
        <f t="shared" si="19"/>
        <v>0.28050249999999999</v>
      </c>
      <c r="AJ324" s="54">
        <v>3.36</v>
      </c>
      <c r="AK324" s="15">
        <v>3.7236883999999999</v>
      </c>
      <c r="AL324" s="15">
        <v>0.31</v>
      </c>
      <c r="AM324" s="55">
        <v>0.25100499999999998</v>
      </c>
      <c r="AN324" s="1">
        <v>254</v>
      </c>
      <c r="AO324" s="3">
        <v>56</v>
      </c>
      <c r="AP324" s="1">
        <v>0</v>
      </c>
      <c r="AQ324" s="3">
        <v>17</v>
      </c>
      <c r="AR324" s="3">
        <v>4</v>
      </c>
      <c r="AS324" s="3">
        <v>13</v>
      </c>
      <c r="AT324" s="3">
        <v>109</v>
      </c>
      <c r="AU324" s="3">
        <v>4</v>
      </c>
      <c r="AV324" s="3">
        <v>36</v>
      </c>
      <c r="AW324" s="3">
        <v>5</v>
      </c>
      <c r="AX324" s="3">
        <v>5</v>
      </c>
      <c r="AY324" s="3">
        <v>3</v>
      </c>
    </row>
    <row r="325" spans="1:51">
      <c r="A325" s="16" t="s">
        <v>148</v>
      </c>
      <c r="B325" s="1">
        <v>2013</v>
      </c>
      <c r="C325" s="20">
        <v>2800000</v>
      </c>
      <c r="D325" s="17">
        <v>2800000</v>
      </c>
      <c r="E325" s="1">
        <v>2.1230000000000002</v>
      </c>
      <c r="F325" s="1">
        <v>338</v>
      </c>
      <c r="G325" s="1">
        <v>27</v>
      </c>
      <c r="H325" s="38">
        <v>0.26388889999999998</v>
      </c>
      <c r="I325" s="1">
        <v>135</v>
      </c>
      <c r="J325" s="1">
        <v>45</v>
      </c>
      <c r="K325" s="1">
        <v>153</v>
      </c>
      <c r="L325" s="1">
        <v>1235</v>
      </c>
      <c r="M325" s="1">
        <v>63</v>
      </c>
      <c r="N325" s="1">
        <v>266</v>
      </c>
      <c r="O325" s="1">
        <v>51</v>
      </c>
      <c r="P325" s="1">
        <v>2</v>
      </c>
      <c r="Q325" s="1">
        <v>-7</v>
      </c>
      <c r="R325" s="29">
        <f t="shared" si="20"/>
        <v>1.6</v>
      </c>
      <c r="T325" s="1" t="s">
        <v>149</v>
      </c>
      <c r="W325" s="3">
        <v>124</v>
      </c>
      <c r="X325" s="36">
        <v>21</v>
      </c>
      <c r="Y325" s="4">
        <v>0.26530611999999998</v>
      </c>
      <c r="Z325" s="3">
        <v>43</v>
      </c>
      <c r="AA325" s="3">
        <v>14</v>
      </c>
      <c r="AB325" s="3">
        <v>56</v>
      </c>
      <c r="AC325" s="3">
        <v>473</v>
      </c>
      <c r="AD325" s="3">
        <v>24</v>
      </c>
      <c r="AE325" s="3">
        <v>98</v>
      </c>
      <c r="AF325" s="3">
        <v>23</v>
      </c>
      <c r="AG325" s="3">
        <v>0</v>
      </c>
      <c r="AH325" s="3">
        <v>-2</v>
      </c>
      <c r="AI325" s="49">
        <f t="shared" si="19"/>
        <v>0.54263799999999995</v>
      </c>
      <c r="AJ325" s="54">
        <v>1.68</v>
      </c>
      <c r="AK325" s="15">
        <v>1.5044644</v>
      </c>
      <c r="AL325" s="15">
        <v>0.6</v>
      </c>
      <c r="AM325" s="55">
        <v>0.48527599999999999</v>
      </c>
      <c r="AN325" s="1">
        <v>309</v>
      </c>
      <c r="AO325" s="3">
        <v>124</v>
      </c>
      <c r="AP325" s="1">
        <v>21</v>
      </c>
      <c r="AQ325" s="3">
        <v>43</v>
      </c>
      <c r="AR325" s="3">
        <v>14</v>
      </c>
      <c r="AS325" s="3">
        <v>56</v>
      </c>
      <c r="AT325" s="3">
        <v>473</v>
      </c>
      <c r="AU325" s="3">
        <v>24</v>
      </c>
      <c r="AV325" s="3">
        <v>98</v>
      </c>
      <c r="AW325" s="3">
        <v>23</v>
      </c>
      <c r="AX325" s="3">
        <v>0</v>
      </c>
      <c r="AY325" s="3">
        <v>-2</v>
      </c>
    </row>
    <row r="326" spans="1:51">
      <c r="A326" s="16" t="s">
        <v>230</v>
      </c>
      <c r="B326" s="1">
        <v>2013</v>
      </c>
      <c r="C326" s="20">
        <v>560000</v>
      </c>
      <c r="D326" s="17">
        <v>5534375</v>
      </c>
      <c r="E326" s="1">
        <v>3.0329999999999999</v>
      </c>
      <c r="F326" s="1">
        <v>471</v>
      </c>
      <c r="G326" s="1">
        <v>15</v>
      </c>
      <c r="H326" s="38">
        <v>0.28529062999999999</v>
      </c>
      <c r="I326" s="1">
        <v>250</v>
      </c>
      <c r="J326" s="1">
        <v>68</v>
      </c>
      <c r="K326" s="1">
        <v>280</v>
      </c>
      <c r="L326" s="1">
        <v>1908</v>
      </c>
      <c r="M326" s="1">
        <v>183</v>
      </c>
      <c r="N326" s="1">
        <v>400</v>
      </c>
      <c r="O326" s="1">
        <v>93</v>
      </c>
      <c r="P326" s="1">
        <v>7</v>
      </c>
      <c r="Q326" s="1">
        <v>3</v>
      </c>
      <c r="R326" s="29">
        <f t="shared" si="20"/>
        <v>8.1</v>
      </c>
      <c r="S326" s="2" t="s">
        <v>231</v>
      </c>
      <c r="T326" s="1" t="s">
        <v>232</v>
      </c>
      <c r="U326" s="1" t="s">
        <v>233</v>
      </c>
      <c r="W326" s="3">
        <v>147</v>
      </c>
      <c r="X326" s="36">
        <v>15</v>
      </c>
      <c r="Y326" s="4">
        <v>0.31941923</v>
      </c>
      <c r="Z326" s="3">
        <v>89</v>
      </c>
      <c r="AA326" s="3">
        <v>23</v>
      </c>
      <c r="AB326" s="3">
        <v>109</v>
      </c>
      <c r="AC326" s="3">
        <v>629</v>
      </c>
      <c r="AD326" s="3">
        <v>66</v>
      </c>
      <c r="AE326" s="3">
        <v>121</v>
      </c>
      <c r="AF326" s="3">
        <v>27</v>
      </c>
      <c r="AG326" s="3">
        <v>1</v>
      </c>
      <c r="AH326" s="3">
        <v>2</v>
      </c>
      <c r="AI326" s="49">
        <f t="shared" si="19"/>
        <v>5.1200700000000001</v>
      </c>
      <c r="AJ326" s="54">
        <v>8.99</v>
      </c>
      <c r="AK326" s="15">
        <v>7.1180079999999997</v>
      </c>
      <c r="AL326" s="15">
        <v>5.25</v>
      </c>
      <c r="AM326" s="55">
        <v>4.9901400000000002</v>
      </c>
      <c r="AN326" s="1">
        <v>444</v>
      </c>
      <c r="AO326" s="3">
        <v>147</v>
      </c>
      <c r="AP326" s="1">
        <v>15</v>
      </c>
      <c r="AQ326" s="3">
        <v>89</v>
      </c>
      <c r="AR326" s="3">
        <v>23</v>
      </c>
      <c r="AS326" s="3">
        <v>109</v>
      </c>
      <c r="AT326" s="3">
        <v>629</v>
      </c>
      <c r="AU326" s="3">
        <v>66</v>
      </c>
      <c r="AV326" s="3">
        <v>121</v>
      </c>
      <c r="AW326" s="3">
        <v>27</v>
      </c>
      <c r="AX326" s="3">
        <v>1</v>
      </c>
      <c r="AY326" s="3">
        <v>2</v>
      </c>
    </row>
    <row r="327" spans="1:51">
      <c r="A327" s="16" t="s">
        <v>349</v>
      </c>
      <c r="B327" s="1">
        <v>2013</v>
      </c>
      <c r="C327" s="20">
        <v>850000</v>
      </c>
      <c r="D327" s="17">
        <v>2129000</v>
      </c>
      <c r="E327" s="1">
        <v>3.1360000000000001</v>
      </c>
      <c r="F327" s="1">
        <v>454</v>
      </c>
      <c r="G327" s="1">
        <v>70</v>
      </c>
      <c r="H327" s="38">
        <v>0.27914509999999998</v>
      </c>
      <c r="I327" s="1">
        <v>174</v>
      </c>
      <c r="J327" s="1">
        <v>46</v>
      </c>
      <c r="K327" s="1">
        <v>225</v>
      </c>
      <c r="L327" s="1">
        <v>1691</v>
      </c>
      <c r="M327" s="1">
        <v>115</v>
      </c>
      <c r="N327" s="1">
        <v>256</v>
      </c>
      <c r="O327" s="1">
        <v>67</v>
      </c>
      <c r="P327" s="1">
        <v>19</v>
      </c>
      <c r="Q327" s="1">
        <v>67</v>
      </c>
      <c r="R327" s="29">
        <f t="shared" si="20"/>
        <v>15.1</v>
      </c>
      <c r="S327" s="2" t="s">
        <v>350</v>
      </c>
      <c r="T327" s="1" t="s">
        <v>137</v>
      </c>
      <c r="W327" s="3">
        <v>147</v>
      </c>
      <c r="X327" s="36">
        <v>0</v>
      </c>
      <c r="Y327" s="4">
        <v>0.28023029999999999</v>
      </c>
      <c r="Z327" s="3">
        <v>59</v>
      </c>
      <c r="AA327" s="3">
        <v>18</v>
      </c>
      <c r="AB327" s="3">
        <v>82</v>
      </c>
      <c r="AC327" s="3">
        <v>580</v>
      </c>
      <c r="AD327" s="3">
        <v>46</v>
      </c>
      <c r="AE327" s="3">
        <v>69</v>
      </c>
      <c r="AF327" s="3">
        <v>25</v>
      </c>
      <c r="AG327" s="3">
        <v>9</v>
      </c>
      <c r="AH327" s="3">
        <v>10</v>
      </c>
      <c r="AI327" s="49">
        <f t="shared" si="19"/>
        <v>4.9534050000000001</v>
      </c>
      <c r="AJ327" s="54">
        <v>7.71</v>
      </c>
      <c r="AK327" s="15">
        <v>22.467300000000002</v>
      </c>
      <c r="AL327" s="15">
        <v>2.86</v>
      </c>
      <c r="AM327" s="55">
        <v>7.0468099999999998</v>
      </c>
      <c r="AN327" s="1">
        <v>361</v>
      </c>
      <c r="AO327" s="3">
        <v>147</v>
      </c>
      <c r="AP327" s="1">
        <v>0</v>
      </c>
      <c r="AQ327" s="3">
        <v>59</v>
      </c>
      <c r="AR327" s="3">
        <v>18</v>
      </c>
      <c r="AS327" s="3">
        <v>82</v>
      </c>
      <c r="AT327" s="3">
        <v>580</v>
      </c>
      <c r="AU327" s="3">
        <v>46</v>
      </c>
      <c r="AV327" s="3">
        <v>69</v>
      </c>
      <c r="AW327" s="3">
        <v>25</v>
      </c>
      <c r="AX327" s="3">
        <v>9</v>
      </c>
      <c r="AY327" s="3">
        <v>10</v>
      </c>
    </row>
    <row r="328" spans="1:51">
      <c r="A328" s="16" t="s">
        <v>66</v>
      </c>
      <c r="B328" s="1">
        <v>2013</v>
      </c>
      <c r="C328" s="20">
        <v>965884</v>
      </c>
      <c r="D328" s="17">
        <v>2974519</v>
      </c>
      <c r="E328" s="1">
        <v>3.081</v>
      </c>
      <c r="F328" s="1">
        <v>402</v>
      </c>
      <c r="G328" s="1">
        <v>89</v>
      </c>
      <c r="H328" s="38">
        <v>0.27391305999999999</v>
      </c>
      <c r="I328" s="1">
        <v>192</v>
      </c>
      <c r="J328" s="1">
        <v>17</v>
      </c>
      <c r="K328" s="1">
        <v>105</v>
      </c>
      <c r="L328" s="1">
        <v>1538</v>
      </c>
      <c r="M328" s="1">
        <v>120</v>
      </c>
      <c r="N328" s="1">
        <v>221</v>
      </c>
      <c r="O328" s="1">
        <v>76</v>
      </c>
      <c r="P328" s="1">
        <v>46</v>
      </c>
      <c r="Q328" s="1">
        <v>-1</v>
      </c>
      <c r="R328" s="29">
        <f t="shared" si="20"/>
        <v>2.7</v>
      </c>
      <c r="V328" s="1" t="s">
        <v>67</v>
      </c>
      <c r="W328" s="3">
        <v>106</v>
      </c>
      <c r="X328" s="36">
        <v>39</v>
      </c>
      <c r="Y328" s="4">
        <v>0.28246754000000002</v>
      </c>
      <c r="Z328" s="3">
        <v>35</v>
      </c>
      <c r="AA328" s="3">
        <v>6</v>
      </c>
      <c r="AB328" s="3">
        <v>33</v>
      </c>
      <c r="AC328" s="3">
        <v>341</v>
      </c>
      <c r="AD328" s="3">
        <v>23</v>
      </c>
      <c r="AE328" s="3">
        <v>45</v>
      </c>
      <c r="AF328" s="3">
        <v>17</v>
      </c>
      <c r="AG328" s="3">
        <v>3</v>
      </c>
      <c r="AH328" s="3">
        <v>-1</v>
      </c>
      <c r="AI328" s="49">
        <f t="shared" si="19"/>
        <v>1.11578</v>
      </c>
      <c r="AJ328" s="54">
        <v>2.42</v>
      </c>
      <c r="AK328" s="15">
        <v>2.9288218000000001</v>
      </c>
      <c r="AL328" s="15">
        <v>1.2</v>
      </c>
      <c r="AM328" s="55">
        <v>1.03156</v>
      </c>
      <c r="AN328" s="1">
        <v>417</v>
      </c>
      <c r="AO328" s="3">
        <v>106</v>
      </c>
      <c r="AP328" s="1">
        <v>39</v>
      </c>
      <c r="AQ328" s="3">
        <v>35</v>
      </c>
      <c r="AR328" s="3">
        <v>6</v>
      </c>
      <c r="AS328" s="3">
        <v>33</v>
      </c>
      <c r="AT328" s="3">
        <v>341</v>
      </c>
      <c r="AU328" s="3">
        <v>23</v>
      </c>
      <c r="AV328" s="3">
        <v>45</v>
      </c>
      <c r="AW328" s="3">
        <v>17</v>
      </c>
      <c r="AX328" s="3">
        <v>3</v>
      </c>
      <c r="AY328" s="3">
        <v>-1</v>
      </c>
    </row>
    <row r="329" spans="1:51">
      <c r="A329" s="1" t="s">
        <v>286</v>
      </c>
      <c r="B329" s="1">
        <v>2013</v>
      </c>
      <c r="C329" s="20">
        <v>505000</v>
      </c>
      <c r="D329" s="17">
        <v>1625000</v>
      </c>
      <c r="E329" s="1">
        <v>2.1389999999999998</v>
      </c>
      <c r="F329" s="1">
        <v>297</v>
      </c>
      <c r="G329" s="1">
        <v>64</v>
      </c>
      <c r="H329" s="38">
        <v>0.27600409999999997</v>
      </c>
      <c r="I329" s="1">
        <v>150</v>
      </c>
      <c r="J329" s="1">
        <v>24</v>
      </c>
      <c r="K329" s="1">
        <v>100</v>
      </c>
      <c r="L329" s="1">
        <v>1063</v>
      </c>
      <c r="M329" s="1">
        <v>76</v>
      </c>
      <c r="N329" s="1">
        <v>173</v>
      </c>
      <c r="O329" s="1">
        <v>47</v>
      </c>
      <c r="P329" s="1">
        <v>13</v>
      </c>
      <c r="Q329" s="1">
        <v>9</v>
      </c>
      <c r="R329" s="29">
        <f t="shared" si="20"/>
        <v>3.4</v>
      </c>
      <c r="S329" s="2" t="s">
        <v>287</v>
      </c>
      <c r="W329" s="3">
        <v>131</v>
      </c>
      <c r="X329" s="36">
        <v>0</v>
      </c>
      <c r="Y329" s="4">
        <v>0.25570777</v>
      </c>
      <c r="Z329" s="3">
        <v>60</v>
      </c>
      <c r="AA329" s="3">
        <v>9</v>
      </c>
      <c r="AB329" s="3">
        <v>37</v>
      </c>
      <c r="AC329" s="3">
        <v>484</v>
      </c>
      <c r="AD329" s="3">
        <v>42</v>
      </c>
      <c r="AE329" s="3">
        <v>84</v>
      </c>
      <c r="AF329" s="3">
        <v>16</v>
      </c>
      <c r="AG329" s="3">
        <v>7</v>
      </c>
      <c r="AH329" s="3">
        <v>6</v>
      </c>
      <c r="AI329" s="49">
        <f t="shared" si="19"/>
        <v>1.0325</v>
      </c>
      <c r="AJ329" s="54">
        <v>3.6699997999999998</v>
      </c>
      <c r="AK329" s="15">
        <v>3.0954679999999999</v>
      </c>
      <c r="AL329" s="15">
        <v>1.01</v>
      </c>
      <c r="AM329" s="55">
        <v>1.0549999999999999</v>
      </c>
      <c r="AN329" s="1">
        <v>254</v>
      </c>
      <c r="AO329" s="3">
        <v>131</v>
      </c>
      <c r="AP329" s="1">
        <v>0</v>
      </c>
      <c r="AQ329" s="3">
        <v>60</v>
      </c>
      <c r="AR329" s="3">
        <v>9</v>
      </c>
      <c r="AS329" s="3">
        <v>37</v>
      </c>
      <c r="AT329" s="3">
        <v>484</v>
      </c>
      <c r="AU329" s="3">
        <v>42</v>
      </c>
      <c r="AV329" s="3">
        <v>84</v>
      </c>
      <c r="AW329" s="3">
        <v>16</v>
      </c>
      <c r="AX329" s="3">
        <v>7</v>
      </c>
      <c r="AY329" s="3">
        <v>6</v>
      </c>
    </row>
    <row r="330" spans="1:51">
      <c r="A330" s="1" t="s">
        <v>176</v>
      </c>
      <c r="B330" s="1">
        <v>2013</v>
      </c>
      <c r="C330" s="20">
        <v>515000</v>
      </c>
      <c r="D330" s="17">
        <v>1950000</v>
      </c>
      <c r="E330" s="1">
        <v>2.149</v>
      </c>
      <c r="F330" s="1">
        <v>342</v>
      </c>
      <c r="G330" s="1">
        <v>78</v>
      </c>
      <c r="H330" s="38">
        <v>0.28450920000000002</v>
      </c>
      <c r="I330" s="1">
        <v>164</v>
      </c>
      <c r="J330" s="1">
        <v>0</v>
      </c>
      <c r="K330" s="1">
        <v>81</v>
      </c>
      <c r="L330" s="1">
        <v>1400</v>
      </c>
      <c r="M330" s="1">
        <v>73</v>
      </c>
      <c r="N330" s="1">
        <v>136</v>
      </c>
      <c r="O330" s="1">
        <v>31</v>
      </c>
      <c r="P330" s="1">
        <v>96</v>
      </c>
      <c r="Q330" s="1">
        <v>6</v>
      </c>
      <c r="R330" s="29">
        <f t="shared" si="20"/>
        <v>4.5</v>
      </c>
      <c r="T330" s="1" t="s">
        <v>177</v>
      </c>
      <c r="U330" s="1" t="s">
        <v>178</v>
      </c>
      <c r="W330" s="3">
        <v>88</v>
      </c>
      <c r="X330" s="36">
        <v>78</v>
      </c>
      <c r="Y330" s="4">
        <v>0.30476192000000002</v>
      </c>
      <c r="Z330" s="3">
        <v>37</v>
      </c>
      <c r="AA330" s="3">
        <v>0</v>
      </c>
      <c r="AB330" s="3">
        <v>17</v>
      </c>
      <c r="AC330" s="3">
        <v>336</v>
      </c>
      <c r="AD330" s="3">
        <v>16</v>
      </c>
      <c r="AE330" s="3">
        <v>36</v>
      </c>
      <c r="AF330" s="3">
        <v>9</v>
      </c>
      <c r="AG330" s="3">
        <v>22</v>
      </c>
      <c r="AH330" s="3">
        <v>0</v>
      </c>
      <c r="AI330" s="49">
        <f t="shared" si="19"/>
        <v>1.1634180000000001</v>
      </c>
      <c r="AJ330" s="54">
        <v>4.7</v>
      </c>
      <c r="AK330" s="15">
        <v>4.2505069999999998</v>
      </c>
      <c r="AL330" s="15">
        <v>1.47</v>
      </c>
      <c r="AM330" s="55">
        <v>0.85683600000000004</v>
      </c>
      <c r="AN330" s="1">
        <v>207</v>
      </c>
      <c r="AO330" s="3">
        <v>88</v>
      </c>
      <c r="AP330" s="1">
        <v>78</v>
      </c>
      <c r="AQ330" s="3">
        <v>37</v>
      </c>
      <c r="AR330" s="3">
        <v>0</v>
      </c>
      <c r="AS330" s="3">
        <v>17</v>
      </c>
      <c r="AT330" s="3">
        <v>336</v>
      </c>
      <c r="AU330" s="3">
        <v>16</v>
      </c>
      <c r="AV330" s="3">
        <v>36</v>
      </c>
      <c r="AW330" s="3">
        <v>9</v>
      </c>
      <c r="AX330" s="3">
        <v>22</v>
      </c>
      <c r="AY330" s="3">
        <v>0</v>
      </c>
    </row>
    <row r="331" spans="1:51">
      <c r="A331" s="1" t="s">
        <v>500</v>
      </c>
      <c r="B331" s="1">
        <v>2013</v>
      </c>
      <c r="C331" s="20">
        <v>531500</v>
      </c>
      <c r="D331" s="17">
        <v>2900000</v>
      </c>
      <c r="E331" s="1">
        <v>2.1280000000000001</v>
      </c>
      <c r="F331" s="1">
        <v>358</v>
      </c>
      <c r="G331" s="1">
        <v>36</v>
      </c>
      <c r="H331" s="38">
        <v>0.27280939999999998</v>
      </c>
      <c r="I331" s="1">
        <v>144</v>
      </c>
      <c r="J331" s="1">
        <v>33</v>
      </c>
      <c r="K331" s="1">
        <v>141</v>
      </c>
      <c r="L331" s="1">
        <v>1252</v>
      </c>
      <c r="M331" s="1">
        <v>126</v>
      </c>
      <c r="N331" s="1">
        <v>288</v>
      </c>
      <c r="O331" s="1">
        <v>72</v>
      </c>
      <c r="P331" s="1">
        <v>20</v>
      </c>
      <c r="Q331" s="1">
        <v>9</v>
      </c>
      <c r="R331" s="29">
        <f t="shared" si="20"/>
        <v>7.1</v>
      </c>
      <c r="S331" s="2" t="s">
        <v>501</v>
      </c>
      <c r="T331" s="1" t="s">
        <v>75</v>
      </c>
      <c r="W331" s="3">
        <v>150</v>
      </c>
      <c r="X331" s="36">
        <v>0</v>
      </c>
      <c r="Y331" s="4">
        <v>0.28880158</v>
      </c>
      <c r="Z331" s="3">
        <v>76</v>
      </c>
      <c r="AA331" s="3">
        <v>17</v>
      </c>
      <c r="AB331" s="3">
        <v>67</v>
      </c>
      <c r="AC331" s="3">
        <v>571</v>
      </c>
      <c r="AD331" s="3">
        <v>52</v>
      </c>
      <c r="AE331" s="3">
        <v>125</v>
      </c>
      <c r="AF331" s="3">
        <v>39</v>
      </c>
      <c r="AG331" s="3">
        <v>5</v>
      </c>
      <c r="AH331" s="3">
        <v>2</v>
      </c>
      <c r="AI331" s="49">
        <f t="shared" si="19"/>
        <v>4.1165099999999999</v>
      </c>
      <c r="AJ331" s="54">
        <v>7.71</v>
      </c>
      <c r="AK331" s="15">
        <v>6.5739527000000004</v>
      </c>
      <c r="AL331" s="15">
        <v>4.0599999999999996</v>
      </c>
      <c r="AM331" s="55">
        <v>4.1730200000000002</v>
      </c>
      <c r="AN331" s="1">
        <v>436</v>
      </c>
      <c r="AO331" s="3">
        <v>150</v>
      </c>
      <c r="AP331" s="1">
        <v>0</v>
      </c>
      <c r="AQ331" s="3">
        <v>76</v>
      </c>
      <c r="AR331" s="3">
        <v>17</v>
      </c>
      <c r="AS331" s="3">
        <v>67</v>
      </c>
      <c r="AT331" s="3">
        <v>571</v>
      </c>
      <c r="AU331" s="3">
        <v>52</v>
      </c>
      <c r="AV331" s="3">
        <v>125</v>
      </c>
      <c r="AW331" s="3">
        <v>39</v>
      </c>
      <c r="AX331" s="3">
        <v>5</v>
      </c>
      <c r="AY331" s="3">
        <v>2</v>
      </c>
    </row>
    <row r="332" spans="1:51">
      <c r="A332" s="1" t="s">
        <v>305</v>
      </c>
      <c r="B332" s="1">
        <v>2013</v>
      </c>
      <c r="C332" s="20">
        <v>503500</v>
      </c>
      <c r="D332" s="17">
        <v>950000</v>
      </c>
      <c r="E332" s="1">
        <v>3.1709999999999998</v>
      </c>
      <c r="F332" s="1">
        <v>393</v>
      </c>
      <c r="G332" s="1">
        <v>217</v>
      </c>
      <c r="H332" s="38">
        <v>0.26990839999999999</v>
      </c>
      <c r="I332" s="1">
        <v>197</v>
      </c>
      <c r="J332" s="1">
        <v>21</v>
      </c>
      <c r="K332" s="1">
        <v>117</v>
      </c>
      <c r="L332" s="1">
        <v>1582</v>
      </c>
      <c r="M332" s="1">
        <v>134</v>
      </c>
      <c r="N332" s="1">
        <v>265</v>
      </c>
      <c r="O332" s="1">
        <v>82</v>
      </c>
      <c r="P332" s="1">
        <v>27</v>
      </c>
      <c r="Q332" s="1">
        <v>-33</v>
      </c>
      <c r="R332" s="29">
        <f t="shared" si="20"/>
        <v>0.5</v>
      </c>
      <c r="W332" s="3">
        <v>70</v>
      </c>
      <c r="X332" s="36">
        <v>84</v>
      </c>
      <c r="Y332" s="4">
        <v>0.25641027</v>
      </c>
      <c r="Z332" s="3">
        <v>10</v>
      </c>
      <c r="AA332" s="3">
        <v>1</v>
      </c>
      <c r="AB332" s="3">
        <v>10</v>
      </c>
      <c r="AC332" s="3">
        <v>214</v>
      </c>
      <c r="AD332" s="3">
        <v>17</v>
      </c>
      <c r="AE332" s="3">
        <v>43</v>
      </c>
      <c r="AF332" s="3">
        <v>10</v>
      </c>
      <c r="AG332" s="3">
        <v>2</v>
      </c>
      <c r="AH332" s="3">
        <v>-4</v>
      </c>
      <c r="AI332" s="49">
        <f t="shared" si="19"/>
        <v>-6.4482249999999991E-2</v>
      </c>
      <c r="AJ332" s="54">
        <v>-0.73999990000000004</v>
      </c>
      <c r="AK332" s="15">
        <v>1.7365633</v>
      </c>
      <c r="AL332" s="15">
        <v>-0.15</v>
      </c>
      <c r="AM332" s="55">
        <v>2.1035499999999999E-2</v>
      </c>
      <c r="AN332" s="1">
        <v>428</v>
      </c>
      <c r="AO332" s="3">
        <v>70</v>
      </c>
      <c r="AP332" s="1">
        <v>84</v>
      </c>
      <c r="AQ332" s="3">
        <v>10</v>
      </c>
      <c r="AR332" s="3">
        <v>1</v>
      </c>
      <c r="AS332" s="3">
        <v>10</v>
      </c>
      <c r="AT332" s="3">
        <v>214</v>
      </c>
      <c r="AU332" s="3">
        <v>17</v>
      </c>
      <c r="AV332" s="3">
        <v>43</v>
      </c>
      <c r="AW332" s="3">
        <v>10</v>
      </c>
      <c r="AX332" s="3">
        <v>2</v>
      </c>
      <c r="AY332" s="3">
        <v>-4</v>
      </c>
    </row>
    <row r="333" spans="1:51">
      <c r="A333" s="1" t="s">
        <v>361</v>
      </c>
      <c r="B333" s="1">
        <v>2013</v>
      </c>
      <c r="C333" s="20">
        <v>491000</v>
      </c>
      <c r="D333" s="17">
        <v>950000</v>
      </c>
      <c r="E333" s="1">
        <v>2.1219999999999999</v>
      </c>
      <c r="F333" s="1">
        <v>255</v>
      </c>
      <c r="G333" s="1">
        <v>83</v>
      </c>
      <c r="H333" s="38">
        <v>0.26806834000000002</v>
      </c>
      <c r="I333" s="1">
        <v>91</v>
      </c>
      <c r="J333" s="1">
        <v>16</v>
      </c>
      <c r="K333" s="1">
        <v>93</v>
      </c>
      <c r="L333" s="1">
        <v>820</v>
      </c>
      <c r="M333" s="1">
        <v>48</v>
      </c>
      <c r="N333" s="1">
        <v>189</v>
      </c>
      <c r="O333" s="1">
        <v>36</v>
      </c>
      <c r="P333" s="1">
        <v>8</v>
      </c>
      <c r="Q333" s="1">
        <v>-31</v>
      </c>
      <c r="R333" s="29">
        <f t="shared" si="20"/>
        <v>-2.1</v>
      </c>
      <c r="W333" s="3">
        <v>64</v>
      </c>
      <c r="X333" s="36">
        <v>19</v>
      </c>
      <c r="Y333" s="4">
        <v>0.22748815</v>
      </c>
      <c r="Z333" s="3">
        <v>19</v>
      </c>
      <c r="AA333" s="3">
        <v>3</v>
      </c>
      <c r="AB333" s="3">
        <v>24</v>
      </c>
      <c r="AC333" s="3">
        <v>227</v>
      </c>
      <c r="AD333" s="3">
        <v>13</v>
      </c>
      <c r="AE333" s="3">
        <v>66</v>
      </c>
      <c r="AF333" s="3">
        <v>4</v>
      </c>
      <c r="AG333" s="3">
        <v>2</v>
      </c>
      <c r="AH333" s="3">
        <v>-4</v>
      </c>
      <c r="AI333" s="49">
        <f t="shared" si="19"/>
        <v>-0.68016555000000001</v>
      </c>
      <c r="AJ333" s="54">
        <v>-2.52</v>
      </c>
      <c r="AK333" s="15">
        <v>-1.6284430999999999</v>
      </c>
      <c r="AL333" s="15">
        <v>-0.76</v>
      </c>
      <c r="AM333" s="55">
        <v>-0.60033110000000001</v>
      </c>
      <c r="AN333" s="1">
        <v>314</v>
      </c>
      <c r="AO333" s="3">
        <v>64</v>
      </c>
      <c r="AP333" s="1">
        <v>19</v>
      </c>
      <c r="AQ333" s="3">
        <v>19</v>
      </c>
      <c r="AR333" s="3">
        <v>3</v>
      </c>
      <c r="AS333" s="3">
        <v>24</v>
      </c>
      <c r="AT333" s="3">
        <v>227</v>
      </c>
      <c r="AU333" s="3">
        <v>13</v>
      </c>
      <c r="AV333" s="3">
        <v>66</v>
      </c>
      <c r="AW333" s="3">
        <v>4</v>
      </c>
      <c r="AX333" s="3">
        <v>2</v>
      </c>
      <c r="AY333" s="3">
        <v>-4</v>
      </c>
    </row>
    <row r="334" spans="1:51">
      <c r="A334" s="1" t="s">
        <v>143</v>
      </c>
      <c r="B334" s="1">
        <v>2013</v>
      </c>
      <c r="C334" s="20">
        <v>515100</v>
      </c>
      <c r="D334" s="17">
        <v>1000000</v>
      </c>
      <c r="E334" s="1">
        <v>3.0910000000000002</v>
      </c>
      <c r="F334" s="1">
        <v>255</v>
      </c>
      <c r="G334" s="1">
        <v>0</v>
      </c>
      <c r="H334" s="38">
        <v>0.21395349999999999</v>
      </c>
      <c r="I334" s="1">
        <v>67</v>
      </c>
      <c r="J334" s="1">
        <v>8</v>
      </c>
      <c r="K334" s="1">
        <v>51</v>
      </c>
      <c r="L334" s="1">
        <v>734</v>
      </c>
      <c r="M334" s="1">
        <v>59</v>
      </c>
      <c r="N334" s="1">
        <v>97</v>
      </c>
      <c r="O334" s="1">
        <v>24</v>
      </c>
      <c r="P334" s="1">
        <v>6</v>
      </c>
      <c r="Q334" s="1">
        <v>40</v>
      </c>
      <c r="R334" s="29">
        <f t="shared" si="20"/>
        <v>4.3</v>
      </c>
      <c r="S334" s="2" t="s">
        <v>144</v>
      </c>
      <c r="W334" s="3">
        <v>109</v>
      </c>
      <c r="X334" s="36">
        <v>0</v>
      </c>
      <c r="Y334" s="4">
        <v>0.21088435</v>
      </c>
      <c r="Z334" s="3">
        <v>28</v>
      </c>
      <c r="AA334" s="3">
        <v>4</v>
      </c>
      <c r="AB334" s="3">
        <v>25</v>
      </c>
      <c r="AC334" s="3">
        <v>340</v>
      </c>
      <c r="AD334" s="3">
        <v>30</v>
      </c>
      <c r="AE334" s="3">
        <v>49</v>
      </c>
      <c r="AF334" s="3">
        <v>6</v>
      </c>
      <c r="AG334" s="3">
        <v>4</v>
      </c>
      <c r="AH334" s="3">
        <v>9</v>
      </c>
      <c r="AI334" s="49">
        <f t="shared" si="19"/>
        <v>1.34063</v>
      </c>
      <c r="AJ334" s="54">
        <v>1.54</v>
      </c>
      <c r="AK334" s="15">
        <v>7.148085</v>
      </c>
      <c r="AL334" s="15">
        <v>-0.05</v>
      </c>
      <c r="AM334" s="55">
        <v>2.7312599999999998</v>
      </c>
      <c r="AN334" s="11">
        <v>297</v>
      </c>
      <c r="AO334" s="3">
        <v>109</v>
      </c>
      <c r="AP334" s="1">
        <v>0</v>
      </c>
      <c r="AQ334" s="3">
        <v>28</v>
      </c>
      <c r="AR334" s="3">
        <v>4</v>
      </c>
      <c r="AS334" s="3">
        <v>25</v>
      </c>
      <c r="AT334" s="3">
        <v>340</v>
      </c>
      <c r="AU334" s="3">
        <v>30</v>
      </c>
      <c r="AV334" s="3">
        <v>49</v>
      </c>
      <c r="AW334" s="3">
        <v>6</v>
      </c>
      <c r="AX334" s="3">
        <v>4</v>
      </c>
      <c r="AY334" s="3">
        <v>9</v>
      </c>
    </row>
    <row r="335" spans="1:51">
      <c r="A335" s="1" t="s">
        <v>431</v>
      </c>
      <c r="B335" s="1">
        <v>2013</v>
      </c>
      <c r="C335" s="20">
        <v>501000</v>
      </c>
      <c r="D335" s="17">
        <v>1145000</v>
      </c>
      <c r="E335" s="1">
        <v>3.0840000000000001</v>
      </c>
      <c r="F335" s="1">
        <v>322</v>
      </c>
      <c r="G335" s="1">
        <v>76</v>
      </c>
      <c r="H335" s="38">
        <v>0.27952167</v>
      </c>
      <c r="I335" s="1">
        <v>104</v>
      </c>
      <c r="J335" s="1">
        <v>4</v>
      </c>
      <c r="K335" s="1">
        <v>65</v>
      </c>
      <c r="L335" s="1">
        <v>763</v>
      </c>
      <c r="M335" s="1">
        <v>56</v>
      </c>
      <c r="N335" s="1">
        <v>130</v>
      </c>
      <c r="O335" s="1">
        <v>30</v>
      </c>
      <c r="P335" s="1">
        <v>56</v>
      </c>
      <c r="Q335" s="1">
        <v>34</v>
      </c>
      <c r="R335" s="29">
        <f t="shared" si="20"/>
        <v>7.2</v>
      </c>
      <c r="T335" s="1" t="s">
        <v>177</v>
      </c>
      <c r="W335" s="3">
        <v>106</v>
      </c>
      <c r="X335" s="36">
        <v>27</v>
      </c>
      <c r="Y335" s="4">
        <v>0.28048780000000001</v>
      </c>
      <c r="Z335" s="3">
        <v>39</v>
      </c>
      <c r="AA335" s="3">
        <v>2</v>
      </c>
      <c r="AB335" s="3">
        <v>22</v>
      </c>
      <c r="AC335" s="3">
        <v>287</v>
      </c>
      <c r="AD335" s="3">
        <v>29</v>
      </c>
      <c r="AE335" s="3">
        <v>46</v>
      </c>
      <c r="AF335" s="3">
        <v>12</v>
      </c>
      <c r="AG335" s="3">
        <v>24</v>
      </c>
      <c r="AH335" s="3">
        <v>11</v>
      </c>
      <c r="AI335" s="49">
        <f t="shared" si="19"/>
        <v>3.28565</v>
      </c>
      <c r="AJ335" s="54">
        <v>7.45</v>
      </c>
      <c r="AK335" s="15">
        <v>6.8533920000000004</v>
      </c>
      <c r="AL335" s="15">
        <v>3.54</v>
      </c>
      <c r="AM335" s="55">
        <v>3.0312999999999999</v>
      </c>
      <c r="AN335" s="1">
        <v>310</v>
      </c>
      <c r="AO335" s="3">
        <v>106</v>
      </c>
      <c r="AP335" s="1">
        <v>27</v>
      </c>
      <c r="AQ335" s="3">
        <v>39</v>
      </c>
      <c r="AR335" s="3">
        <v>2</v>
      </c>
      <c r="AS335" s="3">
        <v>22</v>
      </c>
      <c r="AT335" s="3">
        <v>287</v>
      </c>
      <c r="AU335" s="3">
        <v>29</v>
      </c>
      <c r="AV335" s="3">
        <v>46</v>
      </c>
      <c r="AW335" s="3">
        <v>12</v>
      </c>
      <c r="AX335" s="3">
        <v>24</v>
      </c>
      <c r="AY335" s="3">
        <v>11</v>
      </c>
    </row>
    <row r="336" spans="1:51">
      <c r="A336" s="1" t="s">
        <v>373</v>
      </c>
      <c r="B336" s="1">
        <v>2013</v>
      </c>
      <c r="C336" s="20">
        <v>511000</v>
      </c>
      <c r="D336" s="17">
        <v>1290000</v>
      </c>
      <c r="E336" s="1">
        <v>3.016</v>
      </c>
      <c r="F336" s="1">
        <v>425</v>
      </c>
      <c r="G336" s="1">
        <v>0</v>
      </c>
      <c r="H336" s="38">
        <v>0.24293785000000001</v>
      </c>
      <c r="I336" s="1">
        <v>125</v>
      </c>
      <c r="J336" s="1">
        <v>10</v>
      </c>
      <c r="K336" s="1">
        <v>101</v>
      </c>
      <c r="L336" s="1">
        <v>1196</v>
      </c>
      <c r="M336" s="1">
        <v>94</v>
      </c>
      <c r="N336" s="1">
        <v>210</v>
      </c>
      <c r="O336" s="1">
        <v>57</v>
      </c>
      <c r="P336" s="1">
        <v>15</v>
      </c>
      <c r="Q336" s="1">
        <v>-17</v>
      </c>
      <c r="R336" s="29">
        <f t="shared" si="20"/>
        <v>1.1000000000000001</v>
      </c>
      <c r="U336" s="1" t="s">
        <v>261</v>
      </c>
      <c r="W336" s="3">
        <v>123</v>
      </c>
      <c r="X336" s="36">
        <v>0</v>
      </c>
      <c r="Y336" s="4">
        <v>0.23780487</v>
      </c>
      <c r="Z336" s="3">
        <v>43</v>
      </c>
      <c r="AA336" s="3">
        <v>5</v>
      </c>
      <c r="AB336" s="3">
        <v>43</v>
      </c>
      <c r="AC336" s="3">
        <v>358</v>
      </c>
      <c r="AD336" s="3">
        <v>22</v>
      </c>
      <c r="AE336" s="3">
        <v>56</v>
      </c>
      <c r="AF336" s="3">
        <v>25</v>
      </c>
      <c r="AG336" s="3">
        <v>6</v>
      </c>
      <c r="AH336" s="3">
        <v>-4</v>
      </c>
      <c r="AI336" s="49">
        <f t="shared" si="19"/>
        <v>0.19605855</v>
      </c>
      <c r="AJ336" s="54">
        <v>1.33</v>
      </c>
      <c r="AK336" s="15">
        <v>0.82035780000000003</v>
      </c>
      <c r="AL336" s="15">
        <v>0.33</v>
      </c>
      <c r="AM336" s="55">
        <v>6.2117100000000001E-2</v>
      </c>
      <c r="AN336" s="1">
        <v>474</v>
      </c>
      <c r="AO336" s="3">
        <v>123</v>
      </c>
      <c r="AP336" s="1">
        <v>0</v>
      </c>
      <c r="AQ336" s="3">
        <v>43</v>
      </c>
      <c r="AR336" s="3">
        <v>5</v>
      </c>
      <c r="AS336" s="3">
        <v>43</v>
      </c>
      <c r="AT336" s="3">
        <v>358</v>
      </c>
      <c r="AU336" s="3">
        <v>22</v>
      </c>
      <c r="AV336" s="3">
        <v>56</v>
      </c>
      <c r="AW336" s="3">
        <v>25</v>
      </c>
      <c r="AX336" s="3">
        <v>6</v>
      </c>
      <c r="AY336" s="3">
        <v>-4</v>
      </c>
    </row>
    <row r="337" spans="1:51">
      <c r="A337" s="1" t="s">
        <v>68</v>
      </c>
      <c r="B337" s="1">
        <v>2013</v>
      </c>
      <c r="C337" s="20">
        <v>562000</v>
      </c>
      <c r="D337" s="17">
        <v>2300000</v>
      </c>
      <c r="E337" s="1">
        <v>3.0529999999999999</v>
      </c>
      <c r="F337" s="1">
        <v>470</v>
      </c>
      <c r="G337" s="1">
        <v>30</v>
      </c>
      <c r="H337" s="38">
        <v>0.24622812999999999</v>
      </c>
      <c r="I337" s="1">
        <v>200</v>
      </c>
      <c r="J337" s="1">
        <v>16</v>
      </c>
      <c r="K337" s="1">
        <v>130</v>
      </c>
      <c r="L337" s="1">
        <v>1799</v>
      </c>
      <c r="M337" s="1">
        <v>97</v>
      </c>
      <c r="N337" s="1">
        <v>201</v>
      </c>
      <c r="O337" s="1">
        <v>78</v>
      </c>
      <c r="P337" s="1">
        <v>19</v>
      </c>
      <c r="Q337" s="1">
        <v>42</v>
      </c>
      <c r="R337" s="29">
        <f t="shared" si="20"/>
        <v>4.7</v>
      </c>
      <c r="S337" s="2" t="s">
        <v>69</v>
      </c>
      <c r="T337" s="1" t="s">
        <v>70</v>
      </c>
      <c r="U337" s="1" t="s">
        <v>58</v>
      </c>
      <c r="W337" s="3">
        <v>141</v>
      </c>
      <c r="X337" s="36">
        <v>15</v>
      </c>
      <c r="Y337" s="4">
        <v>0.20758483</v>
      </c>
      <c r="Z337" s="3">
        <v>49</v>
      </c>
      <c r="AA337" s="3">
        <v>7</v>
      </c>
      <c r="AB337" s="3">
        <v>41</v>
      </c>
      <c r="AC337" s="3">
        <v>555</v>
      </c>
      <c r="AD337" s="3">
        <v>36</v>
      </c>
      <c r="AE337" s="3">
        <v>64</v>
      </c>
      <c r="AF337" s="3">
        <v>25</v>
      </c>
      <c r="AG337" s="3">
        <v>4</v>
      </c>
      <c r="AH337" s="3">
        <v>4</v>
      </c>
      <c r="AI337" s="49">
        <f t="shared" si="19"/>
        <v>-0.6888495</v>
      </c>
      <c r="AJ337" s="54">
        <v>5.82</v>
      </c>
      <c r="AK337" s="15">
        <v>3.5974168999999998</v>
      </c>
      <c r="AL337" s="15">
        <v>-1.06</v>
      </c>
      <c r="AM337" s="55">
        <v>-0.31769900000000001</v>
      </c>
      <c r="AN337" s="1">
        <v>310</v>
      </c>
      <c r="AO337" s="3">
        <v>141</v>
      </c>
      <c r="AP337" s="1">
        <v>15</v>
      </c>
      <c r="AQ337" s="3">
        <v>49</v>
      </c>
      <c r="AR337" s="3">
        <v>7</v>
      </c>
      <c r="AS337" s="3">
        <v>41</v>
      </c>
      <c r="AT337" s="3">
        <v>555</v>
      </c>
      <c r="AU337" s="3">
        <v>36</v>
      </c>
      <c r="AV337" s="3">
        <v>64</v>
      </c>
      <c r="AW337" s="3">
        <v>25</v>
      </c>
      <c r="AX337" s="3">
        <v>4</v>
      </c>
      <c r="AY337" s="3">
        <v>4</v>
      </c>
    </row>
    <row r="338" spans="1:51">
      <c r="A338" s="1" t="s">
        <v>179</v>
      </c>
      <c r="B338" s="1">
        <v>2013</v>
      </c>
      <c r="C338" s="20">
        <v>520500</v>
      </c>
      <c r="D338" s="17">
        <v>930000</v>
      </c>
      <c r="E338" s="1">
        <v>3.028</v>
      </c>
      <c r="F338" s="1">
        <v>311</v>
      </c>
      <c r="G338" s="1">
        <v>19</v>
      </c>
      <c r="H338" s="38">
        <v>0.21780822</v>
      </c>
      <c r="I338" s="1">
        <v>79</v>
      </c>
      <c r="J338" s="1">
        <v>12</v>
      </c>
      <c r="K338" s="1">
        <v>69</v>
      </c>
      <c r="L338" s="1">
        <v>806</v>
      </c>
      <c r="M338" s="1">
        <v>54</v>
      </c>
      <c r="N338" s="1">
        <v>211</v>
      </c>
      <c r="O338" s="1">
        <v>24</v>
      </c>
      <c r="P338" s="1">
        <v>46</v>
      </c>
      <c r="Q338" s="1">
        <v>10</v>
      </c>
      <c r="R338" s="29">
        <f t="shared" si="20"/>
        <v>1.4</v>
      </c>
      <c r="W338" s="3">
        <v>111</v>
      </c>
      <c r="X338" s="36">
        <v>0</v>
      </c>
      <c r="Y338" s="4">
        <v>0.20866141999999999</v>
      </c>
      <c r="Z338" s="3">
        <v>27</v>
      </c>
      <c r="AA338" s="3">
        <v>2</v>
      </c>
      <c r="AB338" s="3">
        <v>19</v>
      </c>
      <c r="AC338" s="3">
        <v>275</v>
      </c>
      <c r="AD338" s="3">
        <v>16</v>
      </c>
      <c r="AE338" s="3">
        <v>67</v>
      </c>
      <c r="AF338" s="3">
        <v>7</v>
      </c>
      <c r="AG338" s="3">
        <v>22</v>
      </c>
      <c r="AH338" s="3">
        <v>9</v>
      </c>
      <c r="AI338" s="49">
        <f t="shared" si="19"/>
        <v>0.39012050569000001</v>
      </c>
      <c r="AJ338" s="54">
        <v>1.99</v>
      </c>
      <c r="AK338" s="15">
        <v>0.83286106999999998</v>
      </c>
      <c r="AL338" s="15">
        <v>0.78</v>
      </c>
      <c r="AM338" s="55">
        <v>2.4101138000000001E-4</v>
      </c>
      <c r="AN338" s="1">
        <v>438</v>
      </c>
      <c r="AO338" s="3">
        <v>111</v>
      </c>
      <c r="AP338" s="1">
        <v>0</v>
      </c>
      <c r="AQ338" s="3">
        <v>27</v>
      </c>
      <c r="AR338" s="3">
        <v>2</v>
      </c>
      <c r="AS338" s="3">
        <v>19</v>
      </c>
      <c r="AT338" s="3">
        <v>275</v>
      </c>
      <c r="AU338" s="3">
        <v>16</v>
      </c>
      <c r="AV338" s="3">
        <v>67</v>
      </c>
      <c r="AW338" s="3">
        <v>7</v>
      </c>
      <c r="AX338" s="3">
        <v>22</v>
      </c>
      <c r="AY338" s="3">
        <v>9</v>
      </c>
    </row>
    <row r="339" spans="1:51">
      <c r="A339" s="1" t="s">
        <v>127</v>
      </c>
      <c r="B339" s="1">
        <v>2013</v>
      </c>
      <c r="C339" s="20">
        <v>528250</v>
      </c>
      <c r="D339" s="17">
        <v>3600000</v>
      </c>
      <c r="E339" s="1">
        <v>2.1459999999999999</v>
      </c>
      <c r="F339" s="1">
        <v>439</v>
      </c>
      <c r="G339" s="1">
        <v>0</v>
      </c>
      <c r="H339" s="38">
        <v>0.27662107000000002</v>
      </c>
      <c r="I339" s="1">
        <v>217</v>
      </c>
      <c r="J339" s="1">
        <v>50</v>
      </c>
      <c r="K339" s="1">
        <v>217</v>
      </c>
      <c r="L339" s="1">
        <v>1841</v>
      </c>
      <c r="M339" s="1">
        <v>141</v>
      </c>
      <c r="N339" s="1">
        <v>277</v>
      </c>
      <c r="O339" s="1">
        <v>83</v>
      </c>
      <c r="P339" s="1">
        <v>38</v>
      </c>
      <c r="Q339" s="1">
        <v>-15</v>
      </c>
      <c r="R339" s="29">
        <f t="shared" si="20"/>
        <v>3.6</v>
      </c>
      <c r="S339" s="2" t="s">
        <v>128</v>
      </c>
      <c r="T339" s="1" t="s">
        <v>129</v>
      </c>
      <c r="U339" s="1" t="s">
        <v>45</v>
      </c>
      <c r="W339" s="3">
        <v>159</v>
      </c>
      <c r="X339" s="36">
        <v>0</v>
      </c>
      <c r="Y339" s="4">
        <v>0.30176565</v>
      </c>
      <c r="Z339" s="3">
        <v>86</v>
      </c>
      <c r="AA339" s="3">
        <v>17</v>
      </c>
      <c r="AB339" s="3">
        <v>79</v>
      </c>
      <c r="AC339" s="3">
        <v>680</v>
      </c>
      <c r="AD339" s="3">
        <v>51</v>
      </c>
      <c r="AE339" s="3">
        <v>100</v>
      </c>
      <c r="AF339" s="3">
        <v>34</v>
      </c>
      <c r="AG339" s="3">
        <v>11</v>
      </c>
      <c r="AH339" s="3">
        <v>1</v>
      </c>
      <c r="AI339" s="49">
        <f t="shared" si="19"/>
        <v>3.2475849999999999</v>
      </c>
      <c r="AJ339" s="54">
        <v>4.34</v>
      </c>
      <c r="AK339" s="15">
        <v>2.8542700000000001</v>
      </c>
      <c r="AL339" s="15">
        <v>3.35</v>
      </c>
      <c r="AM339" s="55">
        <v>3.1451699999999998</v>
      </c>
      <c r="AN339" s="1">
        <v>338</v>
      </c>
      <c r="AO339" s="3">
        <v>159</v>
      </c>
      <c r="AP339" s="1">
        <v>0</v>
      </c>
      <c r="AQ339" s="3">
        <v>86</v>
      </c>
      <c r="AR339" s="3">
        <v>17</v>
      </c>
      <c r="AS339" s="3">
        <v>79</v>
      </c>
      <c r="AT339" s="3">
        <v>680</v>
      </c>
      <c r="AU339" s="3">
        <v>51</v>
      </c>
      <c r="AV339" s="3">
        <v>100</v>
      </c>
      <c r="AW339" s="3">
        <v>34</v>
      </c>
      <c r="AX339" s="3">
        <v>11</v>
      </c>
      <c r="AY339" s="3">
        <v>1</v>
      </c>
    </row>
    <row r="340" spans="1:51">
      <c r="A340" s="16" t="s">
        <v>155</v>
      </c>
      <c r="B340" s="1">
        <v>2013</v>
      </c>
      <c r="C340" s="20">
        <v>526900</v>
      </c>
      <c r="D340" s="17">
        <v>2675000</v>
      </c>
      <c r="E340" s="1">
        <v>3.1309999999999998</v>
      </c>
      <c r="F340" s="1">
        <v>514</v>
      </c>
      <c r="G340" s="1">
        <v>37</v>
      </c>
      <c r="H340" s="38">
        <v>0.27693089999999998</v>
      </c>
      <c r="I340" s="1">
        <v>240</v>
      </c>
      <c r="J340" s="1">
        <v>26</v>
      </c>
      <c r="K340" s="1">
        <v>212</v>
      </c>
      <c r="L340" s="1">
        <v>2162</v>
      </c>
      <c r="M340" s="1">
        <v>157</v>
      </c>
      <c r="N340" s="1">
        <v>256</v>
      </c>
      <c r="O340" s="1">
        <v>100</v>
      </c>
      <c r="P340" s="1">
        <v>56</v>
      </c>
      <c r="Q340" s="1">
        <v>-3</v>
      </c>
      <c r="R340" s="29">
        <f t="shared" si="20"/>
        <v>5.9</v>
      </c>
      <c r="S340" s="2" t="s">
        <v>156</v>
      </c>
      <c r="T340" s="1" t="s">
        <v>157</v>
      </c>
      <c r="U340" s="1" t="s">
        <v>158</v>
      </c>
      <c r="W340" s="3">
        <v>151</v>
      </c>
      <c r="X340" s="36">
        <v>0</v>
      </c>
      <c r="Y340" s="4">
        <v>0.28417265000000003</v>
      </c>
      <c r="Z340" s="3">
        <v>66</v>
      </c>
      <c r="AA340" s="3">
        <v>10</v>
      </c>
      <c r="AB340" s="3">
        <v>73</v>
      </c>
      <c r="AC340" s="3">
        <v>611</v>
      </c>
      <c r="AD340" s="3">
        <v>40</v>
      </c>
      <c r="AE340" s="3">
        <v>67</v>
      </c>
      <c r="AF340" s="3">
        <v>26</v>
      </c>
      <c r="AG340" s="3">
        <v>17</v>
      </c>
      <c r="AH340" s="3">
        <v>6</v>
      </c>
      <c r="AI340" s="49">
        <f t="shared" si="19"/>
        <v>2.4259249999999999</v>
      </c>
      <c r="AJ340" s="54">
        <v>7.15</v>
      </c>
      <c r="AK340" s="15">
        <v>4.7075490000000002</v>
      </c>
      <c r="AL340" s="15">
        <v>2.98</v>
      </c>
      <c r="AM340" s="55">
        <v>1.87185</v>
      </c>
      <c r="AN340" s="1">
        <v>538</v>
      </c>
      <c r="AO340" s="3">
        <v>151</v>
      </c>
      <c r="AP340" s="1">
        <v>0</v>
      </c>
      <c r="AQ340" s="3">
        <v>66</v>
      </c>
      <c r="AR340" s="3">
        <v>10</v>
      </c>
      <c r="AS340" s="3">
        <v>73</v>
      </c>
      <c r="AT340" s="3">
        <v>611</v>
      </c>
      <c r="AU340" s="3">
        <v>40</v>
      </c>
      <c r="AV340" s="3">
        <v>67</v>
      </c>
      <c r="AW340" s="3">
        <v>26</v>
      </c>
      <c r="AX340" s="3">
        <v>17</v>
      </c>
      <c r="AY340" s="3">
        <v>6</v>
      </c>
    </row>
    <row r="341" spans="1:51">
      <c r="A341" s="1" t="s">
        <v>314</v>
      </c>
      <c r="B341" s="1">
        <v>2013</v>
      </c>
      <c r="C341" s="20">
        <v>492000</v>
      </c>
      <c r="D341" s="17">
        <v>1850000</v>
      </c>
      <c r="E341" s="1">
        <v>3.1230000000000002</v>
      </c>
      <c r="F341" s="1">
        <v>404</v>
      </c>
      <c r="G341" s="1">
        <v>124</v>
      </c>
      <c r="H341" s="38">
        <v>0.25789472000000002</v>
      </c>
      <c r="I341" s="1">
        <v>173</v>
      </c>
      <c r="J341" s="1">
        <v>7</v>
      </c>
      <c r="K341" s="1">
        <v>66</v>
      </c>
      <c r="L341" s="1">
        <v>1273</v>
      </c>
      <c r="M341" s="1">
        <v>106</v>
      </c>
      <c r="N341" s="1">
        <v>213</v>
      </c>
      <c r="O341" s="1">
        <v>44</v>
      </c>
      <c r="P341" s="1">
        <v>108</v>
      </c>
      <c r="Q341" s="1">
        <v>-10</v>
      </c>
      <c r="R341" s="29">
        <f t="shared" si="20"/>
        <v>1.1000000000000001</v>
      </c>
      <c r="S341" s="2" t="s">
        <v>315</v>
      </c>
      <c r="W341" s="3">
        <v>148</v>
      </c>
      <c r="X341" s="36">
        <v>0</v>
      </c>
      <c r="Y341" s="4">
        <v>0.24860852999999999</v>
      </c>
      <c r="Z341" s="3">
        <v>70</v>
      </c>
      <c r="AA341" s="3">
        <v>2</v>
      </c>
      <c r="AB341" s="3">
        <v>32</v>
      </c>
      <c r="AC341" s="3">
        <v>598</v>
      </c>
      <c r="AD341" s="3">
        <v>46</v>
      </c>
      <c r="AE341" s="3">
        <v>100</v>
      </c>
      <c r="AF341" s="3">
        <v>27</v>
      </c>
      <c r="AG341" s="3">
        <v>46</v>
      </c>
      <c r="AH341" s="3">
        <v>-7</v>
      </c>
      <c r="AI341" s="49">
        <f t="shared" si="19"/>
        <v>0.13700599999999996</v>
      </c>
      <c r="AJ341" s="54">
        <v>0.38999992999999999</v>
      </c>
      <c r="AK341" s="15">
        <v>1.8788530000000001</v>
      </c>
      <c r="AL341" s="15">
        <v>-0.67</v>
      </c>
      <c r="AM341" s="55">
        <v>0.94401199999999996</v>
      </c>
      <c r="AN341" s="1">
        <v>508</v>
      </c>
      <c r="AO341" s="3">
        <v>148</v>
      </c>
      <c r="AP341" s="1">
        <v>0</v>
      </c>
      <c r="AQ341" s="3">
        <v>70</v>
      </c>
      <c r="AR341" s="3">
        <v>2</v>
      </c>
      <c r="AS341" s="3">
        <v>32</v>
      </c>
      <c r="AT341" s="3">
        <v>598</v>
      </c>
      <c r="AU341" s="3">
        <v>46</v>
      </c>
      <c r="AV341" s="3">
        <v>100</v>
      </c>
      <c r="AW341" s="3">
        <v>27</v>
      </c>
      <c r="AX341" s="3">
        <v>46</v>
      </c>
      <c r="AY341" s="3">
        <v>-7</v>
      </c>
    </row>
    <row r="342" spans="1:51">
      <c r="A342" s="1" t="s">
        <v>198</v>
      </c>
      <c r="B342" s="1">
        <v>2013</v>
      </c>
      <c r="C342" s="20">
        <v>537000</v>
      </c>
      <c r="D342" s="17">
        <v>6600000</v>
      </c>
      <c r="E342" s="1">
        <v>3.1179999999999999</v>
      </c>
      <c r="F342" s="1">
        <v>489</v>
      </c>
      <c r="G342" s="1">
        <v>71</v>
      </c>
      <c r="H342" s="38">
        <v>0.26529446000000001</v>
      </c>
      <c r="I342" s="1">
        <v>261</v>
      </c>
      <c r="J342" s="1">
        <v>117</v>
      </c>
      <c r="K342" s="1">
        <v>294</v>
      </c>
      <c r="L342" s="1">
        <v>2002</v>
      </c>
      <c r="M342" s="1">
        <v>224</v>
      </c>
      <c r="N342" s="1">
        <v>572</v>
      </c>
      <c r="O342" s="1">
        <v>107</v>
      </c>
      <c r="P342" s="1">
        <v>17</v>
      </c>
      <c r="Q342" s="1">
        <v>17</v>
      </c>
      <c r="R342" s="29">
        <f t="shared" si="20"/>
        <v>14.9</v>
      </c>
      <c r="T342" s="1" t="s">
        <v>199</v>
      </c>
      <c r="U342" s="1" t="s">
        <v>200</v>
      </c>
      <c r="W342" s="3">
        <v>116</v>
      </c>
      <c r="X342" s="36">
        <v>41</v>
      </c>
      <c r="Y342" s="4">
        <v>0.24941176000000001</v>
      </c>
      <c r="Z342" s="3">
        <v>62</v>
      </c>
      <c r="AA342" s="3">
        <v>24</v>
      </c>
      <c r="AB342" s="3">
        <v>62</v>
      </c>
      <c r="AC342" s="3">
        <v>504</v>
      </c>
      <c r="AD342" s="3">
        <v>74</v>
      </c>
      <c r="AE342" s="3">
        <v>140</v>
      </c>
      <c r="AF342" s="3">
        <v>26</v>
      </c>
      <c r="AG342" s="3">
        <v>1</v>
      </c>
      <c r="AH342" s="3">
        <v>-5</v>
      </c>
      <c r="AI342" s="49">
        <f t="shared" si="19"/>
        <v>2.8236599999999998</v>
      </c>
      <c r="AJ342" s="54">
        <v>15.04</v>
      </c>
      <c r="AK342" s="15">
        <v>14.81728</v>
      </c>
      <c r="AL342" s="15">
        <v>2.76</v>
      </c>
      <c r="AM342" s="55">
        <v>2.8873199999999999</v>
      </c>
      <c r="AN342" s="1">
        <v>271</v>
      </c>
      <c r="AO342" s="3">
        <v>116</v>
      </c>
      <c r="AP342" s="1">
        <v>41</v>
      </c>
      <c r="AQ342" s="3">
        <v>62</v>
      </c>
      <c r="AR342" s="3">
        <v>24</v>
      </c>
      <c r="AS342" s="3">
        <v>62</v>
      </c>
      <c r="AT342" s="3">
        <v>504</v>
      </c>
      <c r="AU342" s="3">
        <v>74</v>
      </c>
      <c r="AV342" s="3">
        <v>140</v>
      </c>
      <c r="AW342" s="3">
        <v>26</v>
      </c>
      <c r="AX342" s="3">
        <v>1</v>
      </c>
      <c r="AY342" s="3">
        <v>-5</v>
      </c>
    </row>
    <row r="343" spans="1:51">
      <c r="A343" s="1" t="s">
        <v>41</v>
      </c>
      <c r="B343" s="1">
        <v>2013</v>
      </c>
      <c r="C343" s="20">
        <v>505600</v>
      </c>
      <c r="D343" s="17">
        <v>1800000</v>
      </c>
      <c r="E343" s="1">
        <v>3.0590000000000002</v>
      </c>
      <c r="F343" s="1">
        <v>380</v>
      </c>
      <c r="G343" s="1">
        <v>43</v>
      </c>
      <c r="H343" s="38">
        <v>0.21170130000000001</v>
      </c>
      <c r="I343" s="1">
        <v>140</v>
      </c>
      <c r="J343" s="1">
        <v>64</v>
      </c>
      <c r="K343" s="1">
        <v>193</v>
      </c>
      <c r="L343" s="1">
        <v>1392</v>
      </c>
      <c r="M343" s="1">
        <v>74</v>
      </c>
      <c r="N343" s="1">
        <v>400</v>
      </c>
      <c r="O343" s="1">
        <v>55</v>
      </c>
      <c r="P343" s="1">
        <v>2</v>
      </c>
      <c r="Q343" s="1">
        <v>-13</v>
      </c>
      <c r="R343" s="29">
        <f t="shared" si="20"/>
        <v>1</v>
      </c>
      <c r="W343" s="3">
        <v>138</v>
      </c>
      <c r="X343" s="36">
        <v>0</v>
      </c>
      <c r="Y343" s="4">
        <v>0.19409282999999999</v>
      </c>
      <c r="Z343" s="3">
        <v>45</v>
      </c>
      <c r="AA343" s="3">
        <v>21</v>
      </c>
      <c r="AB343" s="3">
        <v>55</v>
      </c>
      <c r="AC343" s="3">
        <v>497</v>
      </c>
      <c r="AD343" s="3">
        <v>18</v>
      </c>
      <c r="AE343" s="3">
        <v>148</v>
      </c>
      <c r="AF343" s="3">
        <v>18</v>
      </c>
      <c r="AG343" s="3">
        <v>0</v>
      </c>
      <c r="AH343" s="3">
        <v>7</v>
      </c>
      <c r="AI343" s="49">
        <f t="shared" si="19"/>
        <v>3.93815E-2</v>
      </c>
      <c r="AJ343" s="54">
        <v>2.3600001000000002</v>
      </c>
      <c r="AK343" s="15">
        <v>-0.31153904999999998</v>
      </c>
      <c r="AL343" s="15">
        <v>-0.06</v>
      </c>
      <c r="AM343" s="55">
        <v>0.138763</v>
      </c>
      <c r="AN343" s="1">
        <v>363</v>
      </c>
      <c r="AO343" s="3">
        <v>138</v>
      </c>
      <c r="AP343" s="1">
        <v>0</v>
      </c>
      <c r="AQ343" s="3">
        <v>45</v>
      </c>
      <c r="AR343" s="3">
        <v>21</v>
      </c>
      <c r="AS343" s="3">
        <v>55</v>
      </c>
      <c r="AT343" s="3">
        <v>497</v>
      </c>
      <c r="AU343" s="3">
        <v>18</v>
      </c>
      <c r="AV343" s="3">
        <v>148</v>
      </c>
      <c r="AW343" s="3">
        <v>18</v>
      </c>
      <c r="AX343" s="3">
        <v>0</v>
      </c>
      <c r="AY343" s="3">
        <v>7</v>
      </c>
    </row>
    <row r="344" spans="1:51">
      <c r="A344" s="1" t="s">
        <v>384</v>
      </c>
      <c r="B344" s="1">
        <v>2013</v>
      </c>
      <c r="C344" s="20">
        <v>496600</v>
      </c>
      <c r="D344" s="17">
        <v>2450000</v>
      </c>
      <c r="E344" s="1">
        <v>3.1040000000000001</v>
      </c>
      <c r="F344" s="1">
        <v>274</v>
      </c>
      <c r="G344" s="1">
        <v>231</v>
      </c>
      <c r="H344" s="38">
        <v>0.25479143999999998</v>
      </c>
      <c r="I344" s="1">
        <v>118</v>
      </c>
      <c r="J344" s="1">
        <v>26</v>
      </c>
      <c r="K344" s="1">
        <v>93</v>
      </c>
      <c r="L344" s="1">
        <v>1003</v>
      </c>
      <c r="M344" s="1">
        <v>103</v>
      </c>
      <c r="N344" s="1">
        <v>232</v>
      </c>
      <c r="O344" s="1">
        <v>58</v>
      </c>
      <c r="P344" s="1">
        <v>2</v>
      </c>
      <c r="Q344" s="1">
        <v>-13</v>
      </c>
      <c r="R344" s="29">
        <f t="shared" si="20"/>
        <v>4.2</v>
      </c>
      <c r="S344" s="2" t="s">
        <v>385</v>
      </c>
      <c r="W344" s="3">
        <v>120</v>
      </c>
      <c r="X344" s="36">
        <v>13</v>
      </c>
      <c r="Y344" s="4">
        <v>0.27586207000000001</v>
      </c>
      <c r="Z344" s="3">
        <v>63</v>
      </c>
      <c r="AA344" s="3">
        <v>18</v>
      </c>
      <c r="AB344" s="3">
        <v>56</v>
      </c>
      <c r="AC344" s="3">
        <v>491</v>
      </c>
      <c r="AD344" s="3">
        <v>50</v>
      </c>
      <c r="AE344" s="3">
        <v>130</v>
      </c>
      <c r="AF344" s="3">
        <v>35</v>
      </c>
      <c r="AG344" s="3">
        <v>2</v>
      </c>
      <c r="AH344" s="3">
        <v>-5</v>
      </c>
      <c r="AI344" s="49">
        <f t="shared" si="19"/>
        <v>4.0284849999999999</v>
      </c>
      <c r="AJ344" s="54">
        <v>5.14</v>
      </c>
      <c r="AK344" s="15">
        <v>3.262057</v>
      </c>
      <c r="AL344" s="15">
        <v>4.18</v>
      </c>
      <c r="AM344" s="55">
        <v>3.87697</v>
      </c>
      <c r="AN344" s="1">
        <v>423</v>
      </c>
      <c r="AO344" s="3">
        <v>120</v>
      </c>
      <c r="AP344" s="1">
        <v>13</v>
      </c>
      <c r="AQ344" s="3">
        <v>63</v>
      </c>
      <c r="AR344" s="3">
        <v>18</v>
      </c>
      <c r="AS344" s="3">
        <v>56</v>
      </c>
      <c r="AT344" s="3">
        <v>491</v>
      </c>
      <c r="AU344" s="3">
        <v>50</v>
      </c>
      <c r="AV344" s="3">
        <v>130</v>
      </c>
      <c r="AW344" s="3">
        <v>35</v>
      </c>
      <c r="AX344" s="3">
        <v>2</v>
      </c>
      <c r="AY344" s="3">
        <v>-5</v>
      </c>
    </row>
    <row r="345" spans="1:51">
      <c r="A345" s="1" t="s">
        <v>99</v>
      </c>
      <c r="B345" s="1">
        <v>2013</v>
      </c>
      <c r="C345" s="20">
        <v>503200</v>
      </c>
      <c r="D345" s="17">
        <v>1300000</v>
      </c>
      <c r="E345" s="1">
        <v>2.1509999999999998</v>
      </c>
      <c r="F345" s="1">
        <v>334</v>
      </c>
      <c r="G345" s="1">
        <v>0</v>
      </c>
      <c r="H345" s="38">
        <v>0.25890738000000002</v>
      </c>
      <c r="I345" s="1">
        <v>98</v>
      </c>
      <c r="J345" s="1">
        <v>23</v>
      </c>
      <c r="K345" s="1">
        <v>127</v>
      </c>
      <c r="L345" s="1">
        <v>930</v>
      </c>
      <c r="M345" s="1">
        <v>78</v>
      </c>
      <c r="N345" s="1">
        <v>196</v>
      </c>
      <c r="O345" s="1">
        <v>57</v>
      </c>
      <c r="P345" s="1">
        <v>15</v>
      </c>
      <c r="Q345" s="1">
        <v>-2</v>
      </c>
      <c r="R345" s="29">
        <f t="shared" si="20"/>
        <v>2.8</v>
      </c>
      <c r="W345" s="3">
        <v>126</v>
      </c>
      <c r="X345" s="36">
        <v>0</v>
      </c>
      <c r="Y345" s="4">
        <v>0.22569444999999999</v>
      </c>
      <c r="Z345" s="3">
        <v>33</v>
      </c>
      <c r="AA345" s="3">
        <v>9</v>
      </c>
      <c r="AB345" s="3">
        <v>35</v>
      </c>
      <c r="AC345" s="3">
        <v>318</v>
      </c>
      <c r="AD345" s="3">
        <v>27</v>
      </c>
      <c r="AE345" s="3">
        <v>79</v>
      </c>
      <c r="AF345" s="3">
        <v>17</v>
      </c>
      <c r="AG345" s="3">
        <v>3</v>
      </c>
      <c r="AH345" s="3">
        <v>-2</v>
      </c>
      <c r="AI345" s="49">
        <f t="shared" si="19"/>
        <v>8.7203500000000003E-2</v>
      </c>
      <c r="AJ345" s="54">
        <v>2.5299999999999998</v>
      </c>
      <c r="AK345" s="15">
        <v>3.0275620000000001</v>
      </c>
      <c r="AL345" s="15">
        <v>-0.06</v>
      </c>
      <c r="AM345" s="55">
        <v>0.234407</v>
      </c>
      <c r="AN345" s="1">
        <v>324</v>
      </c>
      <c r="AO345" s="3">
        <v>126</v>
      </c>
      <c r="AP345" s="1">
        <v>0</v>
      </c>
      <c r="AQ345" s="3">
        <v>33</v>
      </c>
      <c r="AR345" s="3">
        <v>9</v>
      </c>
      <c r="AS345" s="3">
        <v>35</v>
      </c>
      <c r="AT345" s="3">
        <v>318</v>
      </c>
      <c r="AU345" s="3">
        <v>27</v>
      </c>
      <c r="AV345" s="3">
        <v>79</v>
      </c>
      <c r="AW345" s="3">
        <v>17</v>
      </c>
      <c r="AX345" s="3">
        <v>3</v>
      </c>
      <c r="AY345" s="3">
        <v>-2</v>
      </c>
    </row>
    <row r="346" spans="1:51">
      <c r="A346" s="1" t="s">
        <v>115</v>
      </c>
      <c r="B346" s="1">
        <v>2013</v>
      </c>
      <c r="C346" s="20">
        <v>517000</v>
      </c>
      <c r="D346" s="17">
        <v>1587500</v>
      </c>
      <c r="E346" s="1">
        <v>3.0950000000000002</v>
      </c>
      <c r="F346" s="1">
        <v>437</v>
      </c>
      <c r="G346" s="1">
        <v>0</v>
      </c>
      <c r="H346" s="38">
        <v>0.24513273999999999</v>
      </c>
      <c r="I346" s="1">
        <v>149</v>
      </c>
      <c r="J346" s="1">
        <v>46</v>
      </c>
      <c r="K346" s="1">
        <v>148</v>
      </c>
      <c r="L346" s="1">
        <v>1232</v>
      </c>
      <c r="M346" s="1">
        <v>90</v>
      </c>
      <c r="N346" s="1">
        <v>283</v>
      </c>
      <c r="O346" s="1">
        <v>67</v>
      </c>
      <c r="P346" s="1">
        <v>14</v>
      </c>
      <c r="Q346" s="1">
        <v>-12</v>
      </c>
      <c r="R346" s="29">
        <f t="shared" si="20"/>
        <v>2</v>
      </c>
      <c r="W346" s="3">
        <v>134</v>
      </c>
      <c r="X346" s="36">
        <v>0</v>
      </c>
      <c r="Y346" s="4">
        <v>0.22662889999999999</v>
      </c>
      <c r="Z346" s="3">
        <v>47</v>
      </c>
      <c r="AA346" s="3">
        <v>11</v>
      </c>
      <c r="AB346" s="3">
        <v>39</v>
      </c>
      <c r="AC346" s="3">
        <v>384</v>
      </c>
      <c r="AD346" s="3">
        <v>27</v>
      </c>
      <c r="AE346" s="3">
        <v>90</v>
      </c>
      <c r="AF346" s="3">
        <v>23</v>
      </c>
      <c r="AG346" s="3">
        <v>5</v>
      </c>
      <c r="AH346" s="3">
        <v>-11</v>
      </c>
      <c r="AI346" s="49">
        <f t="shared" si="19"/>
        <v>-0.34424280000000002</v>
      </c>
      <c r="AJ346" s="54">
        <v>1.8299999</v>
      </c>
      <c r="AK346" s="15">
        <v>2.0898628000000001</v>
      </c>
      <c r="AL346" s="15">
        <v>-0.62</v>
      </c>
      <c r="AM346" s="55">
        <v>-6.8485599999999994E-2</v>
      </c>
      <c r="AN346" s="1">
        <v>204</v>
      </c>
      <c r="AO346" s="3">
        <v>134</v>
      </c>
      <c r="AP346" s="1">
        <v>0</v>
      </c>
      <c r="AQ346" s="3">
        <v>47</v>
      </c>
      <c r="AR346" s="3">
        <v>11</v>
      </c>
      <c r="AS346" s="3">
        <v>39</v>
      </c>
      <c r="AT346" s="3">
        <v>384</v>
      </c>
      <c r="AU346" s="3">
        <v>27</v>
      </c>
      <c r="AV346" s="3">
        <v>90</v>
      </c>
      <c r="AW346" s="3">
        <v>23</v>
      </c>
      <c r="AX346" s="3">
        <v>5</v>
      </c>
      <c r="AY346" s="3">
        <v>-11</v>
      </c>
    </row>
    <row r="347" spans="1:51">
      <c r="A347" s="1" t="s">
        <v>214</v>
      </c>
      <c r="B347" s="1">
        <v>2013</v>
      </c>
      <c r="C347" s="20">
        <v>524000</v>
      </c>
      <c r="D347" s="17">
        <v>3250000</v>
      </c>
      <c r="E347" s="1">
        <v>3.1339999999999999</v>
      </c>
      <c r="F347" s="1">
        <v>538</v>
      </c>
      <c r="G347" s="1">
        <v>38</v>
      </c>
      <c r="H347" s="38">
        <v>0.29255626000000001</v>
      </c>
      <c r="I347" s="1">
        <v>248</v>
      </c>
      <c r="J347" s="1">
        <v>25</v>
      </c>
      <c r="K347" s="1">
        <v>171</v>
      </c>
      <c r="L347" s="1">
        <v>1956</v>
      </c>
      <c r="M347" s="1">
        <v>138</v>
      </c>
      <c r="N347" s="1">
        <v>305</v>
      </c>
      <c r="O347" s="1">
        <v>92</v>
      </c>
      <c r="P347" s="1">
        <v>37</v>
      </c>
      <c r="Q347" s="1">
        <v>-5</v>
      </c>
      <c r="R347" s="29">
        <f t="shared" si="20"/>
        <v>8.1999999999999993</v>
      </c>
      <c r="S347" s="2" t="s">
        <v>215</v>
      </c>
      <c r="W347" s="3">
        <v>157</v>
      </c>
      <c r="X347" s="36">
        <v>0</v>
      </c>
      <c r="Y347" s="4">
        <v>0.27554743999999998</v>
      </c>
      <c r="Z347" s="3">
        <v>75</v>
      </c>
      <c r="AA347" s="3">
        <v>7</v>
      </c>
      <c r="AB347" s="3">
        <v>67</v>
      </c>
      <c r="AC347" s="3">
        <v>628</v>
      </c>
      <c r="AD347" s="3">
        <v>52</v>
      </c>
      <c r="AE347" s="3">
        <v>103</v>
      </c>
      <c r="AF347" s="3">
        <v>27</v>
      </c>
      <c r="AG347" s="3">
        <v>10</v>
      </c>
      <c r="AH347" s="3">
        <v>-10</v>
      </c>
      <c r="AI347" s="49">
        <f t="shared" si="19"/>
        <v>1.6349800000000001</v>
      </c>
      <c r="AJ347" s="54">
        <v>8.44</v>
      </c>
      <c r="AK347" s="15">
        <v>8.0369100000000007</v>
      </c>
      <c r="AL347" s="15">
        <v>1.5</v>
      </c>
      <c r="AM347" s="55">
        <v>1.76996</v>
      </c>
      <c r="AN347" s="1">
        <v>544</v>
      </c>
      <c r="AO347" s="3">
        <v>157</v>
      </c>
      <c r="AP347" s="1">
        <v>0</v>
      </c>
      <c r="AQ347" s="3">
        <v>75</v>
      </c>
      <c r="AR347" s="3">
        <v>7</v>
      </c>
      <c r="AS347" s="3">
        <v>67</v>
      </c>
      <c r="AT347" s="3">
        <v>628</v>
      </c>
      <c r="AU347" s="3">
        <v>52</v>
      </c>
      <c r="AV347" s="3">
        <v>103</v>
      </c>
      <c r="AW347" s="3">
        <v>27</v>
      </c>
      <c r="AX347" s="3">
        <v>10</v>
      </c>
      <c r="AY347" s="3">
        <v>-10</v>
      </c>
    </row>
    <row r="348" spans="1:51">
      <c r="A348" s="1" t="s">
        <v>467</v>
      </c>
      <c r="B348" s="1">
        <v>2013</v>
      </c>
      <c r="C348" s="20">
        <v>512500</v>
      </c>
      <c r="D348" s="17">
        <v>1090000</v>
      </c>
      <c r="E348" s="1">
        <v>3.121</v>
      </c>
      <c r="F348" s="1">
        <v>332</v>
      </c>
      <c r="G348" s="1">
        <v>136</v>
      </c>
      <c r="H348" s="38">
        <v>0.22704837</v>
      </c>
      <c r="I348" s="1">
        <v>136</v>
      </c>
      <c r="J348" s="1">
        <v>11</v>
      </c>
      <c r="K348" s="1">
        <v>65</v>
      </c>
      <c r="L348" s="1">
        <v>1158</v>
      </c>
      <c r="M348" s="1">
        <v>120</v>
      </c>
      <c r="N348" s="1">
        <v>312</v>
      </c>
      <c r="O348" s="1">
        <v>36</v>
      </c>
      <c r="P348" s="1">
        <v>73</v>
      </c>
      <c r="Q348" s="1">
        <v>-17</v>
      </c>
      <c r="R348" s="29">
        <f t="shared" si="20"/>
        <v>-0.6</v>
      </c>
      <c r="W348" s="3">
        <v>94</v>
      </c>
      <c r="X348" s="36">
        <v>37</v>
      </c>
      <c r="Y348" s="4">
        <v>0.24675325000000001</v>
      </c>
      <c r="Z348" s="3">
        <v>32</v>
      </c>
      <c r="AA348" s="3">
        <v>3</v>
      </c>
      <c r="AB348" s="3">
        <v>21</v>
      </c>
      <c r="AC348" s="3">
        <v>265</v>
      </c>
      <c r="AD348" s="3">
        <v>29</v>
      </c>
      <c r="AE348" s="3">
        <v>73</v>
      </c>
      <c r="AF348" s="3">
        <v>8</v>
      </c>
      <c r="AG348" s="3">
        <v>22</v>
      </c>
      <c r="AH348" s="3">
        <v>2</v>
      </c>
      <c r="AI348" s="49">
        <f t="shared" si="19"/>
        <v>0.94111250000000002</v>
      </c>
      <c r="AJ348" s="54">
        <v>-1.51</v>
      </c>
      <c r="AK348" s="15">
        <v>0.24470997999999999</v>
      </c>
      <c r="AL348" s="15">
        <v>0.96</v>
      </c>
      <c r="AM348" s="55">
        <v>0.92222499999999996</v>
      </c>
      <c r="AN348" s="1">
        <v>479</v>
      </c>
      <c r="AO348" s="3">
        <v>94</v>
      </c>
      <c r="AP348" s="1">
        <v>37</v>
      </c>
      <c r="AQ348" s="3">
        <v>32</v>
      </c>
      <c r="AR348" s="3">
        <v>3</v>
      </c>
      <c r="AS348" s="3">
        <v>21</v>
      </c>
      <c r="AT348" s="3">
        <v>265</v>
      </c>
      <c r="AU348" s="3">
        <v>29</v>
      </c>
      <c r="AV348" s="3">
        <v>73</v>
      </c>
      <c r="AW348" s="3">
        <v>8</v>
      </c>
      <c r="AX348" s="3">
        <v>22</v>
      </c>
      <c r="AY348" s="3">
        <v>2</v>
      </c>
    </row>
    <row r="349" spans="1:51">
      <c r="A349" s="1" t="s">
        <v>161</v>
      </c>
      <c r="B349" s="1">
        <v>2013</v>
      </c>
      <c r="C349" s="20">
        <v>496500</v>
      </c>
      <c r="D349" s="17">
        <v>950000</v>
      </c>
      <c r="E349" s="1">
        <v>2.1379999999999999</v>
      </c>
      <c r="F349" s="1">
        <v>191</v>
      </c>
      <c r="G349" s="1">
        <v>125</v>
      </c>
      <c r="H349" s="38">
        <v>0.22828282</v>
      </c>
      <c r="I349" s="1">
        <v>56</v>
      </c>
      <c r="J349" s="1">
        <v>9</v>
      </c>
      <c r="K349" s="1">
        <v>52</v>
      </c>
      <c r="L349" s="1">
        <v>564</v>
      </c>
      <c r="M349" s="1">
        <v>58</v>
      </c>
      <c r="N349" s="1">
        <v>124</v>
      </c>
      <c r="O349" s="1">
        <v>26</v>
      </c>
      <c r="P349" s="1">
        <v>0</v>
      </c>
      <c r="Q349" s="1">
        <v>0</v>
      </c>
      <c r="R349" s="29">
        <f t="shared" si="20"/>
        <v>1.6</v>
      </c>
      <c r="W349" s="3">
        <v>100</v>
      </c>
      <c r="X349" s="36">
        <v>0</v>
      </c>
      <c r="Y349" s="4">
        <v>0.24909746999999999</v>
      </c>
      <c r="Z349" s="3">
        <v>38</v>
      </c>
      <c r="AA349" s="3">
        <v>7</v>
      </c>
      <c r="AB349" s="3">
        <v>32</v>
      </c>
      <c r="AC349" s="3">
        <v>311</v>
      </c>
      <c r="AD349" s="3">
        <v>30</v>
      </c>
      <c r="AE349" s="3">
        <v>65</v>
      </c>
      <c r="AF349" s="3">
        <v>15</v>
      </c>
      <c r="AG349" s="3">
        <v>0</v>
      </c>
      <c r="AH349" s="3">
        <v>-2</v>
      </c>
      <c r="AI349" s="49">
        <f t="shared" si="19"/>
        <v>1.573895</v>
      </c>
      <c r="AJ349" s="54">
        <v>1.07</v>
      </c>
      <c r="AK349" s="15">
        <v>2.1527799999999999</v>
      </c>
      <c r="AL349" s="15">
        <v>1.5</v>
      </c>
      <c r="AM349" s="55">
        <v>1.6477900000000001</v>
      </c>
      <c r="AN349" s="1">
        <v>368</v>
      </c>
      <c r="AO349" s="3">
        <v>100</v>
      </c>
      <c r="AP349" s="1">
        <v>0</v>
      </c>
      <c r="AQ349" s="3">
        <v>38</v>
      </c>
      <c r="AR349" s="3">
        <v>7</v>
      </c>
      <c r="AS349" s="3">
        <v>32</v>
      </c>
      <c r="AT349" s="3">
        <v>311</v>
      </c>
      <c r="AU349" s="3">
        <v>30</v>
      </c>
      <c r="AV349" s="3">
        <v>65</v>
      </c>
      <c r="AW349" s="3">
        <v>15</v>
      </c>
      <c r="AX349" s="3">
        <v>0</v>
      </c>
      <c r="AY349" s="3">
        <v>-2</v>
      </c>
    </row>
    <row r="350" spans="1:51">
      <c r="A350" s="1" t="s">
        <v>145</v>
      </c>
      <c r="B350" s="1">
        <v>2013</v>
      </c>
      <c r="C350" s="20">
        <v>510000</v>
      </c>
      <c r="D350" s="17">
        <v>2700000</v>
      </c>
      <c r="E350" s="1">
        <v>3.05</v>
      </c>
      <c r="F350" s="1">
        <v>413</v>
      </c>
      <c r="G350" s="1">
        <v>39</v>
      </c>
      <c r="H350" s="38">
        <v>0.23924144</v>
      </c>
      <c r="I350" s="1">
        <v>190</v>
      </c>
      <c r="J350" s="1">
        <v>54</v>
      </c>
      <c r="K350" s="1">
        <v>178</v>
      </c>
      <c r="L350" s="1">
        <v>1517</v>
      </c>
      <c r="M350" s="1">
        <v>123</v>
      </c>
      <c r="N350" s="1">
        <v>319</v>
      </c>
      <c r="O350" s="1">
        <v>73</v>
      </c>
      <c r="P350" s="1">
        <v>22</v>
      </c>
      <c r="Q350" s="1">
        <v>41</v>
      </c>
      <c r="R350" s="29">
        <f t="shared" si="20"/>
        <v>8.3000000000000007</v>
      </c>
      <c r="S350" s="2" t="s">
        <v>146</v>
      </c>
      <c r="T350" s="1" t="s">
        <v>147</v>
      </c>
      <c r="W350" s="3">
        <v>114</v>
      </c>
      <c r="X350" s="36">
        <v>39</v>
      </c>
      <c r="Y350" s="4">
        <v>0.22597402</v>
      </c>
      <c r="Z350" s="3">
        <v>54</v>
      </c>
      <c r="AA350" s="3">
        <v>12</v>
      </c>
      <c r="AB350" s="3">
        <v>56</v>
      </c>
      <c r="AC350" s="3">
        <v>441</v>
      </c>
      <c r="AD350" s="3">
        <v>46</v>
      </c>
      <c r="AE350" s="3">
        <v>86</v>
      </c>
      <c r="AF350" s="3">
        <v>19</v>
      </c>
      <c r="AG350" s="3">
        <v>9</v>
      </c>
      <c r="AH350" s="3">
        <v>16</v>
      </c>
      <c r="AI350" s="49">
        <f t="shared" si="19"/>
        <v>2.5045950000000001</v>
      </c>
      <c r="AJ350" s="54">
        <v>8.8899989999999995</v>
      </c>
      <c r="AK350" s="15">
        <v>7.7451819999999998</v>
      </c>
      <c r="AL350" s="15">
        <v>2.75</v>
      </c>
      <c r="AM350" s="55">
        <v>2.2591899999999998</v>
      </c>
      <c r="AN350" s="1">
        <v>289</v>
      </c>
      <c r="AO350" s="3">
        <v>114</v>
      </c>
      <c r="AP350" s="1">
        <v>39</v>
      </c>
      <c r="AQ350" s="3">
        <v>54</v>
      </c>
      <c r="AR350" s="3">
        <v>12</v>
      </c>
      <c r="AS350" s="3">
        <v>56</v>
      </c>
      <c r="AT350" s="3">
        <v>441</v>
      </c>
      <c r="AU350" s="3">
        <v>46</v>
      </c>
      <c r="AV350" s="3">
        <v>86</v>
      </c>
      <c r="AW350" s="3">
        <v>19</v>
      </c>
      <c r="AX350" s="3">
        <v>9</v>
      </c>
      <c r="AY350" s="3">
        <v>16</v>
      </c>
    </row>
    <row r="351" spans="1:51">
      <c r="A351" s="1" t="s">
        <v>309</v>
      </c>
      <c r="B351" s="1">
        <v>2013</v>
      </c>
      <c r="C351" s="20">
        <v>496250</v>
      </c>
      <c r="D351" s="17">
        <v>1350000</v>
      </c>
      <c r="E351" s="1">
        <v>2.1560000000000001</v>
      </c>
      <c r="F351" s="1">
        <v>298</v>
      </c>
      <c r="G351" s="1">
        <v>30</v>
      </c>
      <c r="H351" s="38">
        <v>0.24259521000000001</v>
      </c>
      <c r="I351" s="1">
        <v>70</v>
      </c>
      <c r="J351" s="1">
        <v>32</v>
      </c>
      <c r="K351" s="1">
        <v>109</v>
      </c>
      <c r="L351" s="1">
        <v>771</v>
      </c>
      <c r="M351" s="1">
        <v>54</v>
      </c>
      <c r="N351" s="1">
        <v>259</v>
      </c>
      <c r="O351" s="1">
        <v>34</v>
      </c>
      <c r="P351" s="1">
        <v>2</v>
      </c>
      <c r="Q351" s="1">
        <v>-4</v>
      </c>
      <c r="R351" s="29">
        <f t="shared" si="20"/>
        <v>0.7</v>
      </c>
      <c r="W351" s="3">
        <v>124</v>
      </c>
      <c r="X351" s="36">
        <v>0</v>
      </c>
      <c r="Y351" s="4">
        <v>0.22701149000000001</v>
      </c>
      <c r="Z351" s="3">
        <v>36</v>
      </c>
      <c r="AA351" s="3">
        <v>18</v>
      </c>
      <c r="AB351" s="3">
        <v>48</v>
      </c>
      <c r="AC351" s="3">
        <v>385</v>
      </c>
      <c r="AD351" s="3">
        <v>32</v>
      </c>
      <c r="AE351" s="3">
        <v>138</v>
      </c>
      <c r="AF351" s="3">
        <v>12</v>
      </c>
      <c r="AG351" s="3">
        <v>0</v>
      </c>
      <c r="AH351" s="3">
        <v>-6</v>
      </c>
      <c r="AI351" s="49">
        <f t="shared" si="19"/>
        <v>-0.42291549000000001</v>
      </c>
      <c r="AJ351" s="54">
        <v>0.49999997000000002</v>
      </c>
      <c r="AK351" s="15">
        <v>0.94392900000000002</v>
      </c>
      <c r="AL351" s="15">
        <v>-0.5</v>
      </c>
      <c r="AM351" s="55">
        <v>-0.34583098000000001</v>
      </c>
      <c r="AN351" s="1">
        <v>346</v>
      </c>
      <c r="AO351" s="3">
        <v>124</v>
      </c>
      <c r="AP351" s="1">
        <v>0</v>
      </c>
      <c r="AQ351" s="3">
        <v>36</v>
      </c>
      <c r="AR351" s="3">
        <v>18</v>
      </c>
      <c r="AS351" s="3">
        <v>48</v>
      </c>
      <c r="AT351" s="3">
        <v>385</v>
      </c>
      <c r="AU351" s="3">
        <v>32</v>
      </c>
      <c r="AV351" s="3">
        <v>138</v>
      </c>
      <c r="AW351" s="3">
        <v>12</v>
      </c>
      <c r="AX351" s="3">
        <v>0</v>
      </c>
      <c r="AY351" s="3">
        <v>-6</v>
      </c>
    </row>
    <row r="352" spans="1:51">
      <c r="A352" s="1" t="s">
        <v>297</v>
      </c>
      <c r="B352" s="1">
        <v>2013</v>
      </c>
      <c r="C352" s="20">
        <v>492500</v>
      </c>
      <c r="D352" s="17">
        <v>1325000</v>
      </c>
      <c r="E352" s="1">
        <v>3.0659999999999998</v>
      </c>
      <c r="F352" s="1">
        <v>321</v>
      </c>
      <c r="G352" s="1">
        <v>141</v>
      </c>
      <c r="H352" s="38">
        <v>0.22786458000000001</v>
      </c>
      <c r="I352" s="1">
        <v>115</v>
      </c>
      <c r="J352" s="1">
        <v>34</v>
      </c>
      <c r="K352" s="1">
        <v>104</v>
      </c>
      <c r="L352" s="1">
        <v>874</v>
      </c>
      <c r="M352" s="1">
        <v>93</v>
      </c>
      <c r="N352" s="1">
        <v>275</v>
      </c>
      <c r="O352" s="1">
        <v>39</v>
      </c>
      <c r="P352" s="1">
        <v>26</v>
      </c>
      <c r="Q352" s="1">
        <v>4</v>
      </c>
      <c r="R352" s="29">
        <f t="shared" si="20"/>
        <v>3.8</v>
      </c>
      <c r="W352" s="3">
        <v>75</v>
      </c>
      <c r="X352" s="36">
        <v>69</v>
      </c>
      <c r="Y352" s="4">
        <v>0.25213677000000001</v>
      </c>
      <c r="Z352" s="3">
        <v>35</v>
      </c>
      <c r="AA352" s="3">
        <v>7</v>
      </c>
      <c r="AB352" s="3">
        <v>25</v>
      </c>
      <c r="AC352" s="3">
        <v>262</v>
      </c>
      <c r="AD352" s="3">
        <v>23</v>
      </c>
      <c r="AE352" s="3">
        <v>78</v>
      </c>
      <c r="AF352" s="3">
        <v>16</v>
      </c>
      <c r="AG352" s="3">
        <v>6</v>
      </c>
      <c r="AH352" s="3">
        <v>-6</v>
      </c>
      <c r="AI352" s="49">
        <f t="shared" si="19"/>
        <v>0.62563400000000002</v>
      </c>
      <c r="AJ352" s="54">
        <v>3.67</v>
      </c>
      <c r="AK352" s="15">
        <v>3.9830163000000001</v>
      </c>
      <c r="AL352" s="15">
        <v>0.47</v>
      </c>
      <c r="AM352" s="55">
        <v>0.78126799999999996</v>
      </c>
      <c r="AN352" s="1">
        <v>365</v>
      </c>
      <c r="AO352" s="3">
        <v>75</v>
      </c>
      <c r="AP352" s="1">
        <v>69</v>
      </c>
      <c r="AQ352" s="3">
        <v>35</v>
      </c>
      <c r="AR352" s="3">
        <v>7</v>
      </c>
      <c r="AS352" s="3">
        <v>25</v>
      </c>
      <c r="AT352" s="3">
        <v>262</v>
      </c>
      <c r="AU352" s="3">
        <v>23</v>
      </c>
      <c r="AV352" s="3">
        <v>78</v>
      </c>
      <c r="AW352" s="3">
        <v>16</v>
      </c>
      <c r="AX352" s="3">
        <v>6</v>
      </c>
      <c r="AY352" s="3">
        <v>-6</v>
      </c>
    </row>
    <row r="353" spans="1:51">
      <c r="A353" s="1" t="s">
        <v>345</v>
      </c>
      <c r="B353" s="1">
        <v>2013</v>
      </c>
      <c r="C353" s="20">
        <v>494500</v>
      </c>
      <c r="D353" s="17">
        <v>2000000</v>
      </c>
      <c r="E353" s="1">
        <v>3.0190000000000001</v>
      </c>
      <c r="F353" s="1">
        <v>317</v>
      </c>
      <c r="G353" s="1">
        <v>25</v>
      </c>
      <c r="H353" s="38">
        <v>0.25137818000000001</v>
      </c>
      <c r="I353" s="1">
        <v>109</v>
      </c>
      <c r="J353" s="1">
        <v>37</v>
      </c>
      <c r="K353" s="1">
        <v>109</v>
      </c>
      <c r="L353" s="1">
        <v>999</v>
      </c>
      <c r="M353" s="1">
        <v>79</v>
      </c>
      <c r="N353" s="1">
        <v>256</v>
      </c>
      <c r="O353" s="1">
        <v>49</v>
      </c>
      <c r="P353" s="1">
        <v>32</v>
      </c>
      <c r="Q353" s="1">
        <v>6</v>
      </c>
      <c r="R353" s="29">
        <f t="shared" si="20"/>
        <v>3.8</v>
      </c>
      <c r="W353" s="3">
        <v>128</v>
      </c>
      <c r="X353" s="36">
        <v>0</v>
      </c>
      <c r="Y353" s="4">
        <v>0.22169812</v>
      </c>
      <c r="Z353" s="3">
        <v>49</v>
      </c>
      <c r="AA353" s="3">
        <v>18</v>
      </c>
      <c r="AB353" s="3">
        <v>50</v>
      </c>
      <c r="AC353" s="3">
        <v>472</v>
      </c>
      <c r="AD353" s="3">
        <v>41</v>
      </c>
      <c r="AE353" s="3">
        <v>114</v>
      </c>
      <c r="AF353" s="3">
        <v>18</v>
      </c>
      <c r="AG353" s="3">
        <v>15</v>
      </c>
      <c r="AH353" s="3">
        <v>-4</v>
      </c>
      <c r="AI353" s="49">
        <f t="shared" si="19"/>
        <v>0.893405</v>
      </c>
      <c r="AJ353" s="54">
        <v>3.28</v>
      </c>
      <c r="AK353" s="15">
        <v>4.3747125000000002</v>
      </c>
      <c r="AL353" s="15">
        <v>0.4</v>
      </c>
      <c r="AM353" s="55">
        <v>1.3868100000000001</v>
      </c>
      <c r="AN353" s="1">
        <v>421</v>
      </c>
      <c r="AO353" s="3">
        <v>128</v>
      </c>
      <c r="AP353" s="1">
        <v>0</v>
      </c>
      <c r="AQ353" s="3">
        <v>49</v>
      </c>
      <c r="AR353" s="3">
        <v>18</v>
      </c>
      <c r="AS353" s="3">
        <v>50</v>
      </c>
      <c r="AT353" s="3">
        <v>472</v>
      </c>
      <c r="AU353" s="3">
        <v>41</v>
      </c>
      <c r="AV353" s="3">
        <v>114</v>
      </c>
      <c r="AW353" s="3">
        <v>18</v>
      </c>
      <c r="AX353" s="3">
        <v>15</v>
      </c>
      <c r="AY353" s="3">
        <v>-4</v>
      </c>
    </row>
    <row r="354" spans="1:51">
      <c r="A354" s="1" t="s">
        <v>391</v>
      </c>
      <c r="B354" s="1">
        <v>2013</v>
      </c>
      <c r="C354" s="20">
        <v>514000</v>
      </c>
      <c r="D354" s="17">
        <v>2781731</v>
      </c>
      <c r="E354" s="1">
        <v>3.113</v>
      </c>
      <c r="F354" s="1">
        <v>486</v>
      </c>
      <c r="G354" s="1">
        <v>39</v>
      </c>
      <c r="H354" s="38">
        <v>0.22721963000000001</v>
      </c>
      <c r="I354" s="1">
        <v>180</v>
      </c>
      <c r="J354" s="1">
        <v>67</v>
      </c>
      <c r="K354" s="1">
        <v>204</v>
      </c>
      <c r="L354" s="1">
        <v>1942</v>
      </c>
      <c r="M354" s="1">
        <v>214</v>
      </c>
      <c r="N354" s="1">
        <v>426</v>
      </c>
      <c r="O354" s="1">
        <v>71</v>
      </c>
      <c r="P354" s="1">
        <v>2</v>
      </c>
      <c r="Q354" s="1">
        <v>-10</v>
      </c>
      <c r="R354" s="29">
        <f t="shared" si="20"/>
        <v>0.7</v>
      </c>
      <c r="W354" s="3">
        <v>131</v>
      </c>
      <c r="X354" s="36">
        <v>19</v>
      </c>
      <c r="Y354" s="4">
        <v>0.23788545999999999</v>
      </c>
      <c r="Z354" s="3">
        <v>53</v>
      </c>
      <c r="AA354" s="3">
        <v>20</v>
      </c>
      <c r="AB354" s="3">
        <v>50</v>
      </c>
      <c r="AC354" s="3">
        <v>521</v>
      </c>
      <c r="AD354" s="3">
        <v>64</v>
      </c>
      <c r="AE354" s="3">
        <v>119</v>
      </c>
      <c r="AF354" s="3">
        <v>19</v>
      </c>
      <c r="AG354" s="3">
        <v>0</v>
      </c>
      <c r="AH354" s="3">
        <v>-7</v>
      </c>
      <c r="AI354" s="49">
        <f t="shared" si="19"/>
        <v>0.92401849999999996</v>
      </c>
      <c r="AJ354" s="54">
        <v>1.3199999</v>
      </c>
      <c r="AK354" s="15">
        <v>6.8794824000000004E-2</v>
      </c>
      <c r="AL354" s="15">
        <v>1.1299999999999999</v>
      </c>
      <c r="AM354" s="55">
        <v>0.71803700000000004</v>
      </c>
      <c r="AN354" s="1">
        <v>405</v>
      </c>
      <c r="AO354" s="3">
        <v>131</v>
      </c>
      <c r="AP354" s="1">
        <v>19</v>
      </c>
      <c r="AQ354" s="3">
        <v>53</v>
      </c>
      <c r="AR354" s="3">
        <v>20</v>
      </c>
      <c r="AS354" s="3">
        <v>50</v>
      </c>
      <c r="AT354" s="3">
        <v>521</v>
      </c>
      <c r="AU354" s="3">
        <v>64</v>
      </c>
      <c r="AV354" s="3">
        <v>119</v>
      </c>
      <c r="AW354" s="3">
        <v>19</v>
      </c>
      <c r="AX354" s="3">
        <v>0</v>
      </c>
      <c r="AY354" s="3">
        <v>-7</v>
      </c>
    </row>
    <row r="355" spans="1:51">
      <c r="A355" s="1" t="s">
        <v>216</v>
      </c>
      <c r="B355" s="1">
        <v>2013</v>
      </c>
      <c r="C355" s="20">
        <v>504547</v>
      </c>
      <c r="D355" s="17">
        <v>1175000</v>
      </c>
      <c r="E355" s="1">
        <v>3.0449999999999999</v>
      </c>
      <c r="F355" s="1">
        <v>318</v>
      </c>
      <c r="G355" s="1">
        <v>53</v>
      </c>
      <c r="H355" s="38">
        <v>0.26040429999999998</v>
      </c>
      <c r="I355" s="1">
        <v>84</v>
      </c>
      <c r="J355" s="1">
        <v>8</v>
      </c>
      <c r="K355" s="1">
        <v>89</v>
      </c>
      <c r="L355" s="1">
        <v>926</v>
      </c>
      <c r="M355" s="1">
        <v>64</v>
      </c>
      <c r="N355" s="1">
        <v>123</v>
      </c>
      <c r="O355" s="1">
        <v>57</v>
      </c>
      <c r="P355" s="1">
        <v>8</v>
      </c>
      <c r="Q355" s="1">
        <v>-21</v>
      </c>
      <c r="R355" s="29">
        <f t="shared" si="20"/>
        <v>0.7</v>
      </c>
      <c r="W355" s="3">
        <v>86</v>
      </c>
      <c r="X355" s="36">
        <v>35</v>
      </c>
      <c r="Y355" s="4">
        <v>0.28000000000000003</v>
      </c>
      <c r="Z355" s="3">
        <v>12</v>
      </c>
      <c r="AA355" s="3">
        <v>2</v>
      </c>
      <c r="AB355" s="3">
        <v>16</v>
      </c>
      <c r="AC355" s="3">
        <v>214</v>
      </c>
      <c r="AD355" s="3">
        <v>11</v>
      </c>
      <c r="AE355" s="3">
        <v>34</v>
      </c>
      <c r="AF355" s="3">
        <v>13</v>
      </c>
      <c r="AG355" s="3">
        <v>0</v>
      </c>
      <c r="AH355" s="3">
        <v>-3</v>
      </c>
      <c r="AI355" s="49">
        <f t="shared" si="19"/>
        <v>0.51739200000000007</v>
      </c>
      <c r="AJ355" s="54">
        <v>0.59000003000000001</v>
      </c>
      <c r="AK355" s="15">
        <v>0.7657986</v>
      </c>
      <c r="AL355" s="15">
        <v>0.5</v>
      </c>
      <c r="AM355" s="55">
        <v>0.53478400000000004</v>
      </c>
      <c r="AN355" s="1">
        <v>338</v>
      </c>
      <c r="AO355" s="3">
        <v>86</v>
      </c>
      <c r="AP355" s="1">
        <v>35</v>
      </c>
      <c r="AQ355" s="3">
        <v>12</v>
      </c>
      <c r="AR355" s="3">
        <v>2</v>
      </c>
      <c r="AS355" s="3">
        <v>16</v>
      </c>
      <c r="AT355" s="3">
        <v>214</v>
      </c>
      <c r="AU355" s="3">
        <v>11</v>
      </c>
      <c r="AV355" s="3">
        <v>34</v>
      </c>
      <c r="AW355" s="3">
        <v>13</v>
      </c>
      <c r="AX355" s="3">
        <v>0</v>
      </c>
      <c r="AY355" s="3">
        <v>-3</v>
      </c>
    </row>
    <row r="356" spans="1:51">
      <c r="A356" s="1" t="s">
        <v>401</v>
      </c>
      <c r="B356" s="1">
        <v>2013</v>
      </c>
      <c r="C356" s="20">
        <v>491500</v>
      </c>
      <c r="D356" s="17">
        <v>1750000</v>
      </c>
      <c r="E356" s="1">
        <v>3.069</v>
      </c>
      <c r="F356" s="1">
        <v>363</v>
      </c>
      <c r="G356" s="1">
        <v>159</v>
      </c>
      <c r="H356" s="38">
        <v>0.24864864</v>
      </c>
      <c r="I356" s="1">
        <v>159</v>
      </c>
      <c r="J356" s="1">
        <v>42</v>
      </c>
      <c r="K356" s="1">
        <v>162</v>
      </c>
      <c r="L356" s="1">
        <v>1479</v>
      </c>
      <c r="M356" s="1">
        <v>164</v>
      </c>
      <c r="N356" s="1">
        <v>264</v>
      </c>
      <c r="O356" s="1">
        <v>73</v>
      </c>
      <c r="P356" s="1">
        <v>3</v>
      </c>
      <c r="Q356" s="1">
        <v>-31</v>
      </c>
      <c r="R356" s="29">
        <f t="shared" si="20"/>
        <v>0.8</v>
      </c>
      <c r="W356" s="3">
        <v>85</v>
      </c>
      <c r="X356" s="36">
        <v>70</v>
      </c>
      <c r="Y356" s="4">
        <v>0.24232081999999999</v>
      </c>
      <c r="Z356" s="3">
        <v>32</v>
      </c>
      <c r="AA356" s="3">
        <v>6</v>
      </c>
      <c r="AB356" s="3">
        <v>36</v>
      </c>
      <c r="AC356" s="3">
        <v>333</v>
      </c>
      <c r="AD356" s="3">
        <v>38</v>
      </c>
      <c r="AE356" s="3">
        <v>56</v>
      </c>
      <c r="AF356" s="3">
        <v>13</v>
      </c>
      <c r="AG356" s="3">
        <v>0</v>
      </c>
      <c r="AH356" s="3">
        <v>-3</v>
      </c>
      <c r="AI356" s="49">
        <f t="shared" si="19"/>
        <v>-0.16730715000000002</v>
      </c>
      <c r="AJ356" s="54">
        <v>-7.0000019999999996E-2</v>
      </c>
      <c r="AK356" s="15">
        <v>1.5955847999999999</v>
      </c>
      <c r="AL356" s="15">
        <v>-0.27</v>
      </c>
      <c r="AM356" s="55">
        <v>-6.46143E-2</v>
      </c>
      <c r="AN356" s="1">
        <v>315</v>
      </c>
      <c r="AO356" s="3">
        <v>85</v>
      </c>
      <c r="AP356" s="1">
        <v>70</v>
      </c>
      <c r="AQ356" s="3">
        <v>32</v>
      </c>
      <c r="AR356" s="3">
        <v>6</v>
      </c>
      <c r="AS356" s="3">
        <v>36</v>
      </c>
      <c r="AT356" s="3">
        <v>333</v>
      </c>
      <c r="AU356" s="3">
        <v>38</v>
      </c>
      <c r="AV356" s="3">
        <v>56</v>
      </c>
      <c r="AW356" s="3">
        <v>13</v>
      </c>
      <c r="AX356" s="3">
        <v>0</v>
      </c>
      <c r="AY356" s="3">
        <v>-3</v>
      </c>
    </row>
    <row r="357" spans="1:51">
      <c r="A357" s="1" t="s">
        <v>73</v>
      </c>
      <c r="B357" s="1">
        <v>2013</v>
      </c>
      <c r="C357" s="20">
        <v>519240</v>
      </c>
      <c r="D357" s="17">
        <v>1637500</v>
      </c>
      <c r="E357" s="1">
        <v>2.137</v>
      </c>
      <c r="F357" s="1">
        <v>350</v>
      </c>
      <c r="G357" s="1">
        <v>46</v>
      </c>
      <c r="H357" s="38">
        <v>0.24637681</v>
      </c>
      <c r="I357" s="1">
        <v>134</v>
      </c>
      <c r="J357" s="1">
        <v>44</v>
      </c>
      <c r="K357" s="1">
        <v>153</v>
      </c>
      <c r="L357" s="1">
        <v>1282</v>
      </c>
      <c r="M357" s="1">
        <v>145</v>
      </c>
      <c r="N357" s="1">
        <v>301</v>
      </c>
      <c r="O357" s="1">
        <v>58</v>
      </c>
      <c r="P357" s="1">
        <v>2</v>
      </c>
      <c r="Q357" s="1">
        <v>-38</v>
      </c>
      <c r="R357" s="29">
        <f t="shared" si="20"/>
        <v>0.1</v>
      </c>
      <c r="W357" s="3">
        <v>100</v>
      </c>
      <c r="X357" s="36">
        <v>46</v>
      </c>
      <c r="Y357" s="4">
        <v>0.22327045000000001</v>
      </c>
      <c r="Z357" s="3">
        <v>42</v>
      </c>
      <c r="AA357" s="3">
        <v>15</v>
      </c>
      <c r="AB357" s="3">
        <v>33</v>
      </c>
      <c r="AC357" s="3">
        <v>384</v>
      </c>
      <c r="AD357" s="3">
        <v>55</v>
      </c>
      <c r="AE357" s="3">
        <v>102</v>
      </c>
      <c r="AF357" s="3">
        <v>16</v>
      </c>
      <c r="AG357" s="3">
        <v>0</v>
      </c>
      <c r="AH357" s="3">
        <v>-13</v>
      </c>
      <c r="AI357" s="49">
        <f t="shared" si="19"/>
        <v>0.2679105</v>
      </c>
      <c r="AJ357" s="54">
        <v>-0.24000004999999999</v>
      </c>
      <c r="AK357" s="15">
        <v>0.49019498</v>
      </c>
      <c r="AL357" s="15">
        <v>-0.09</v>
      </c>
      <c r="AM357" s="55">
        <v>0.62582099999999996</v>
      </c>
      <c r="AN357" s="1">
        <v>251</v>
      </c>
      <c r="AO357" s="3">
        <v>100</v>
      </c>
      <c r="AP357" s="1">
        <v>46</v>
      </c>
      <c r="AQ357" s="3">
        <v>42</v>
      </c>
      <c r="AR357" s="3">
        <v>15</v>
      </c>
      <c r="AS357" s="3">
        <v>33</v>
      </c>
      <c r="AT357" s="3">
        <v>384</v>
      </c>
      <c r="AU357" s="3">
        <v>55</v>
      </c>
      <c r="AV357" s="3">
        <v>102</v>
      </c>
      <c r="AW357" s="3">
        <v>16</v>
      </c>
      <c r="AX357" s="3">
        <v>0</v>
      </c>
      <c r="AY357" s="3">
        <v>-13</v>
      </c>
    </row>
    <row r="358" spans="1:51">
      <c r="A358" s="1" t="s">
        <v>301</v>
      </c>
      <c r="B358" s="1">
        <v>2013</v>
      </c>
      <c r="C358" s="20">
        <v>540000</v>
      </c>
      <c r="D358" s="17">
        <v>4800000</v>
      </c>
      <c r="E358" s="1">
        <v>3.0270000000000001</v>
      </c>
      <c r="F358" s="1">
        <v>460</v>
      </c>
      <c r="G358" s="1">
        <v>0</v>
      </c>
      <c r="H358" s="38">
        <v>0.24970897</v>
      </c>
      <c r="I358" s="1">
        <v>218</v>
      </c>
      <c r="J358" s="1">
        <v>95</v>
      </c>
      <c r="K358" s="1">
        <v>284</v>
      </c>
      <c r="L358" s="1">
        <v>1853</v>
      </c>
      <c r="M358" s="1">
        <v>116</v>
      </c>
      <c r="N358" s="1">
        <v>465</v>
      </c>
      <c r="O358" s="1">
        <v>80</v>
      </c>
      <c r="P358" s="1">
        <v>18</v>
      </c>
      <c r="Q358" s="1">
        <v>4</v>
      </c>
      <c r="R358" s="29">
        <f t="shared" si="20"/>
        <v>6.5</v>
      </c>
      <c r="S358" s="2" t="s">
        <v>302</v>
      </c>
      <c r="T358" s="1" t="s">
        <v>303</v>
      </c>
      <c r="U358" s="1" t="s">
        <v>304</v>
      </c>
      <c r="W358" s="3">
        <v>159</v>
      </c>
      <c r="X358" s="36">
        <v>0</v>
      </c>
      <c r="Y358" s="4">
        <v>0.23387097000000001</v>
      </c>
      <c r="Z358" s="3">
        <v>85</v>
      </c>
      <c r="AA358" s="3">
        <v>34</v>
      </c>
      <c r="AB358" s="3">
        <v>100</v>
      </c>
      <c r="AC358" s="3">
        <v>678</v>
      </c>
      <c r="AD358" s="3">
        <v>54</v>
      </c>
      <c r="AE358" s="3">
        <v>184</v>
      </c>
      <c r="AF358" s="3">
        <v>30</v>
      </c>
      <c r="AG358" s="3">
        <v>5</v>
      </c>
      <c r="AH358" s="3">
        <v>-3</v>
      </c>
      <c r="AI358" s="49">
        <f t="shared" si="19"/>
        <v>1.70519</v>
      </c>
      <c r="AJ358" s="54">
        <v>6.86</v>
      </c>
      <c r="AK358" s="15">
        <v>6.1442600000000001</v>
      </c>
      <c r="AL358" s="15">
        <v>1.73</v>
      </c>
      <c r="AM358" s="55">
        <v>1.68038</v>
      </c>
      <c r="AN358" s="1">
        <v>438</v>
      </c>
      <c r="AO358" s="3">
        <v>159</v>
      </c>
      <c r="AP358" s="1">
        <v>0</v>
      </c>
      <c r="AQ358" s="3">
        <v>85</v>
      </c>
      <c r="AR358" s="3">
        <v>34</v>
      </c>
      <c r="AS358" s="3">
        <v>100</v>
      </c>
      <c r="AT358" s="3">
        <v>678</v>
      </c>
      <c r="AU358" s="3">
        <v>54</v>
      </c>
      <c r="AV358" s="3">
        <v>184</v>
      </c>
      <c r="AW358" s="3">
        <v>30</v>
      </c>
      <c r="AX358" s="3">
        <v>5</v>
      </c>
      <c r="AY358" s="3">
        <v>-3</v>
      </c>
    </row>
    <row r="359" spans="1:51">
      <c r="A359" s="1" t="s">
        <v>435</v>
      </c>
      <c r="B359" s="1">
        <v>2013</v>
      </c>
      <c r="C359" s="20">
        <v>505000</v>
      </c>
      <c r="D359" s="17">
        <v>750000</v>
      </c>
      <c r="E359" s="1">
        <v>2.1360000000000001</v>
      </c>
      <c r="F359" s="1">
        <v>193</v>
      </c>
      <c r="G359" s="1">
        <v>64</v>
      </c>
      <c r="H359" s="38">
        <v>0.22283608999999999</v>
      </c>
      <c r="I359" s="1">
        <v>51</v>
      </c>
      <c r="J359" s="1">
        <v>17</v>
      </c>
      <c r="K359" s="1">
        <v>64</v>
      </c>
      <c r="L359" s="1">
        <v>607</v>
      </c>
      <c r="M359" s="1">
        <v>49</v>
      </c>
      <c r="N359" s="1">
        <v>151</v>
      </c>
      <c r="O359" s="1">
        <v>32</v>
      </c>
      <c r="P359" s="1">
        <v>0</v>
      </c>
      <c r="Q359" s="1">
        <v>-15</v>
      </c>
      <c r="R359" s="29">
        <f t="shared" si="20"/>
        <v>-0.2</v>
      </c>
      <c r="W359" s="3">
        <v>41</v>
      </c>
      <c r="X359" s="36">
        <v>64</v>
      </c>
      <c r="Y359" s="4">
        <v>0.21739130000000001</v>
      </c>
      <c r="Z359" s="3">
        <v>9</v>
      </c>
      <c r="AA359" s="3">
        <v>3</v>
      </c>
      <c r="AB359" s="3">
        <v>14</v>
      </c>
      <c r="AC359" s="3">
        <v>122</v>
      </c>
      <c r="AD359" s="3">
        <v>5</v>
      </c>
      <c r="AE359" s="3">
        <v>24</v>
      </c>
      <c r="AF359" s="3">
        <v>6</v>
      </c>
      <c r="AG359" s="3">
        <v>0</v>
      </c>
      <c r="AH359" s="3">
        <v>-9</v>
      </c>
      <c r="AI359" s="49">
        <f t="shared" si="19"/>
        <v>-0.66097950000000005</v>
      </c>
      <c r="AJ359" s="54">
        <v>0.91</v>
      </c>
      <c r="AK359" s="15">
        <v>-1.237625</v>
      </c>
      <c r="AL359" s="15">
        <v>-0.51</v>
      </c>
      <c r="AM359" s="55">
        <v>-0.81195899999999999</v>
      </c>
      <c r="AN359" s="1">
        <v>404</v>
      </c>
      <c r="AO359" s="3">
        <v>41</v>
      </c>
      <c r="AP359" s="1">
        <v>64</v>
      </c>
      <c r="AQ359" s="3">
        <v>9</v>
      </c>
      <c r="AR359" s="3">
        <v>3</v>
      </c>
      <c r="AS359" s="3">
        <v>14</v>
      </c>
      <c r="AT359" s="3">
        <v>122</v>
      </c>
      <c r="AU359" s="3">
        <v>5</v>
      </c>
      <c r="AV359" s="3">
        <v>24</v>
      </c>
      <c r="AW359" s="3">
        <v>6</v>
      </c>
      <c r="AX359" s="3">
        <v>0</v>
      </c>
      <c r="AY359" s="3">
        <v>-9</v>
      </c>
    </row>
    <row r="360" spans="1:51">
      <c r="A360" s="1" t="s">
        <v>473</v>
      </c>
      <c r="B360" s="1">
        <v>2013</v>
      </c>
      <c r="C360" s="20">
        <v>512600</v>
      </c>
      <c r="D360" s="17">
        <v>2300000</v>
      </c>
      <c r="E360" s="1">
        <v>3.1379999999999999</v>
      </c>
      <c r="F360" s="1">
        <v>475</v>
      </c>
      <c r="G360" s="1">
        <v>18</v>
      </c>
      <c r="H360" s="38">
        <v>0.22424242</v>
      </c>
      <c r="I360" s="1">
        <v>188</v>
      </c>
      <c r="J360" s="1">
        <v>43</v>
      </c>
      <c r="K360" s="1">
        <v>148</v>
      </c>
      <c r="L360" s="1">
        <v>1656</v>
      </c>
      <c r="M360" s="1">
        <v>150</v>
      </c>
      <c r="N360" s="1">
        <v>430</v>
      </c>
      <c r="O360" s="1">
        <v>71</v>
      </c>
      <c r="P360" s="1">
        <v>50</v>
      </c>
      <c r="Q360" s="1">
        <v>-12</v>
      </c>
      <c r="R360" s="29">
        <f t="shared" si="20"/>
        <v>3.6</v>
      </c>
      <c r="W360" s="3">
        <v>132</v>
      </c>
      <c r="X360" s="36">
        <v>18</v>
      </c>
      <c r="Y360" s="4">
        <v>0.2364532</v>
      </c>
      <c r="Z360" s="3">
        <v>59</v>
      </c>
      <c r="AA360" s="3">
        <v>12</v>
      </c>
      <c r="AB360" s="3">
        <v>46</v>
      </c>
      <c r="AC360" s="3">
        <v>468</v>
      </c>
      <c r="AD360" s="3">
        <v>54</v>
      </c>
      <c r="AE360" s="3">
        <v>118</v>
      </c>
      <c r="AF360" s="3">
        <v>23</v>
      </c>
      <c r="AG360" s="3">
        <v>13</v>
      </c>
      <c r="AH360" s="3">
        <v>-10</v>
      </c>
      <c r="AI360" s="49">
        <f t="shared" si="19"/>
        <v>1.5647500000000001</v>
      </c>
      <c r="AJ360" s="54">
        <v>3.1100001000000002</v>
      </c>
      <c r="AK360" s="15">
        <v>4.0796489999999999</v>
      </c>
      <c r="AL360" s="15">
        <v>1.45</v>
      </c>
      <c r="AM360" s="55">
        <v>1.6795</v>
      </c>
      <c r="AN360" s="1">
        <v>332</v>
      </c>
      <c r="AO360" s="3">
        <v>132</v>
      </c>
      <c r="AP360" s="1">
        <v>18</v>
      </c>
      <c r="AQ360" s="3">
        <v>59</v>
      </c>
      <c r="AR360" s="3">
        <v>12</v>
      </c>
      <c r="AS360" s="3">
        <v>46</v>
      </c>
      <c r="AT360" s="3">
        <v>468</v>
      </c>
      <c r="AU360" s="3">
        <v>54</v>
      </c>
      <c r="AV360" s="3">
        <v>118</v>
      </c>
      <c r="AW360" s="3">
        <v>23</v>
      </c>
      <c r="AX360" s="3">
        <v>13</v>
      </c>
      <c r="AY360" s="3">
        <v>-10</v>
      </c>
    </row>
    <row r="361" spans="1:51">
      <c r="A361" s="31" t="s">
        <v>171</v>
      </c>
      <c r="B361" s="1">
        <v>2013</v>
      </c>
      <c r="C361" s="20">
        <v>500318</v>
      </c>
      <c r="D361" s="17">
        <v>700000</v>
      </c>
      <c r="E361" s="1">
        <v>2.129</v>
      </c>
      <c r="F361" s="1">
        <v>194</v>
      </c>
      <c r="G361" s="1">
        <v>171</v>
      </c>
      <c r="H361" s="38">
        <v>0.22946175999999999</v>
      </c>
      <c r="I361" s="1">
        <v>46</v>
      </c>
      <c r="J361" s="1">
        <v>4</v>
      </c>
      <c r="K361" s="1">
        <v>26</v>
      </c>
      <c r="L361" s="1">
        <v>415</v>
      </c>
      <c r="M361" s="1">
        <v>47</v>
      </c>
      <c r="N361" s="1">
        <v>84</v>
      </c>
      <c r="O361" s="1">
        <v>22</v>
      </c>
      <c r="P361" s="1">
        <v>10</v>
      </c>
      <c r="Q361" s="1">
        <v>2</v>
      </c>
      <c r="R361" s="29">
        <f t="shared" si="20"/>
        <v>0.6</v>
      </c>
      <c r="W361" s="3">
        <v>74</v>
      </c>
      <c r="X361" s="36">
        <v>0</v>
      </c>
      <c r="Y361" s="4">
        <v>0.18939394000000001</v>
      </c>
      <c r="Z361" s="3">
        <v>14</v>
      </c>
      <c r="AA361" s="3">
        <v>0</v>
      </c>
      <c r="AB361" s="3">
        <v>4</v>
      </c>
      <c r="AC361" s="3">
        <v>155</v>
      </c>
      <c r="AD361" s="3">
        <v>17</v>
      </c>
      <c r="AE361" s="3">
        <v>28</v>
      </c>
      <c r="AF361" s="3">
        <v>6</v>
      </c>
      <c r="AG361" s="3">
        <v>5</v>
      </c>
      <c r="AH361" s="3">
        <v>3</v>
      </c>
      <c r="AI361" s="49">
        <f t="shared" si="19"/>
        <v>-0.39169799999999999</v>
      </c>
      <c r="AJ361" s="54">
        <v>0.6</v>
      </c>
      <c r="AK361" s="15">
        <v>0.53045299999999995</v>
      </c>
      <c r="AL361" s="15">
        <v>-0.16</v>
      </c>
      <c r="AM361" s="55">
        <v>-0.62339599999999995</v>
      </c>
      <c r="AN361" s="1">
        <v>486</v>
      </c>
      <c r="AO361" s="3">
        <v>74</v>
      </c>
      <c r="AP361" s="1">
        <v>0</v>
      </c>
      <c r="AQ361" s="3">
        <v>14</v>
      </c>
      <c r="AR361" s="3">
        <v>0</v>
      </c>
      <c r="AS361" s="3">
        <v>4</v>
      </c>
      <c r="AT361" s="3">
        <v>155</v>
      </c>
      <c r="AU361" s="3">
        <v>17</v>
      </c>
      <c r="AV361" s="3">
        <v>28</v>
      </c>
      <c r="AW361" s="3">
        <v>6</v>
      </c>
      <c r="AX361" s="3">
        <v>5</v>
      </c>
      <c r="AY361" s="3">
        <v>3</v>
      </c>
    </row>
    <row r="362" spans="1:51">
      <c r="A362" s="1" t="s">
        <v>338</v>
      </c>
      <c r="B362" s="1">
        <v>2013</v>
      </c>
      <c r="C362" s="20">
        <v>508500</v>
      </c>
      <c r="D362" s="17">
        <v>1400000</v>
      </c>
      <c r="E362" s="1">
        <v>3.01</v>
      </c>
      <c r="F362" s="1">
        <v>259</v>
      </c>
      <c r="G362" s="1">
        <v>92</v>
      </c>
      <c r="H362" s="38">
        <v>0.26675427000000002</v>
      </c>
      <c r="I362" s="1">
        <v>86</v>
      </c>
      <c r="J362" s="1">
        <v>27</v>
      </c>
      <c r="K362" s="1">
        <v>114</v>
      </c>
      <c r="L362" s="1">
        <v>851</v>
      </c>
      <c r="M362" s="1">
        <v>74</v>
      </c>
      <c r="N362" s="1">
        <v>212</v>
      </c>
      <c r="O362" s="1">
        <v>46</v>
      </c>
      <c r="P362" s="1">
        <v>2</v>
      </c>
      <c r="Q362" s="1">
        <v>-6</v>
      </c>
      <c r="R362" s="29">
        <f t="shared" si="20"/>
        <v>2.2999999999999998</v>
      </c>
      <c r="W362" s="3">
        <v>86</v>
      </c>
      <c r="X362" s="36">
        <v>0</v>
      </c>
      <c r="Y362" s="4">
        <v>0.29629630000000001</v>
      </c>
      <c r="Z362" s="3">
        <v>34</v>
      </c>
      <c r="AA362" s="3">
        <v>9</v>
      </c>
      <c r="AB362" s="3">
        <v>43</v>
      </c>
      <c r="AC362" s="3">
        <v>243</v>
      </c>
      <c r="AD362" s="3">
        <v>22</v>
      </c>
      <c r="AE362" s="3">
        <v>67</v>
      </c>
      <c r="AF362" s="3">
        <v>18</v>
      </c>
      <c r="AG362" s="3">
        <v>1</v>
      </c>
      <c r="AH362" s="3">
        <v>-2</v>
      </c>
      <c r="AI362" s="49">
        <f t="shared" si="19"/>
        <v>1.4241199999999998</v>
      </c>
      <c r="AJ362" s="54">
        <v>2.65</v>
      </c>
      <c r="AK362" s="15">
        <v>2.0391349999999999</v>
      </c>
      <c r="AL362" s="15">
        <v>1.46</v>
      </c>
      <c r="AM362" s="55">
        <v>1.3882399999999999</v>
      </c>
      <c r="AN362" s="1">
        <v>274</v>
      </c>
      <c r="AO362" s="3">
        <v>86</v>
      </c>
      <c r="AP362" s="1">
        <v>0</v>
      </c>
      <c r="AQ362" s="3">
        <v>34</v>
      </c>
      <c r="AR362" s="3">
        <v>9</v>
      </c>
      <c r="AS362" s="3">
        <v>43</v>
      </c>
      <c r="AT362" s="3">
        <v>243</v>
      </c>
      <c r="AU362" s="3">
        <v>22</v>
      </c>
      <c r="AV362" s="3">
        <v>67</v>
      </c>
      <c r="AW362" s="3">
        <v>18</v>
      </c>
      <c r="AX362" s="3">
        <v>1</v>
      </c>
      <c r="AY362" s="3">
        <v>-2</v>
      </c>
    </row>
    <row r="363" spans="1:51">
      <c r="A363" s="1" t="s">
        <v>97</v>
      </c>
      <c r="B363" s="1">
        <v>2013</v>
      </c>
      <c r="C363" s="20">
        <v>502700</v>
      </c>
      <c r="D363" s="17">
        <v>2650000</v>
      </c>
      <c r="E363" s="1">
        <v>3.0670000000000002</v>
      </c>
      <c r="F363" s="1">
        <v>442</v>
      </c>
      <c r="G363" s="1">
        <v>55</v>
      </c>
      <c r="H363" s="38">
        <v>0.25321890000000002</v>
      </c>
      <c r="I363" s="1">
        <v>181</v>
      </c>
      <c r="J363" s="1">
        <v>63</v>
      </c>
      <c r="K363" s="1">
        <v>186</v>
      </c>
      <c r="L363" s="1">
        <v>1560</v>
      </c>
      <c r="M363" s="1">
        <v>132</v>
      </c>
      <c r="N363" s="1">
        <v>316</v>
      </c>
      <c r="O363" s="1">
        <v>68</v>
      </c>
      <c r="P363" s="1">
        <v>6</v>
      </c>
      <c r="Q363" s="1">
        <v>-3</v>
      </c>
      <c r="R363" s="29">
        <f t="shared" si="20"/>
        <v>2.2000000000000002</v>
      </c>
      <c r="S363" s="2" t="s">
        <v>98</v>
      </c>
      <c r="W363" s="3">
        <v>147</v>
      </c>
      <c r="X363" s="36">
        <v>15</v>
      </c>
      <c r="Y363" s="4">
        <v>0.23160173000000001</v>
      </c>
      <c r="Z363" s="3">
        <v>60</v>
      </c>
      <c r="AA363" s="3">
        <v>23</v>
      </c>
      <c r="AB363" s="3">
        <v>60</v>
      </c>
      <c r="AC363" s="3">
        <v>518</v>
      </c>
      <c r="AD363" s="3">
        <v>45</v>
      </c>
      <c r="AE363" s="3">
        <v>117</v>
      </c>
      <c r="AF363" s="3">
        <v>24</v>
      </c>
      <c r="AG363" s="3">
        <v>0</v>
      </c>
      <c r="AH363" s="3">
        <v>1</v>
      </c>
      <c r="AI363" s="49">
        <f t="shared" si="19"/>
        <v>0.69817200000000001</v>
      </c>
      <c r="AJ363" s="54">
        <v>2.04</v>
      </c>
      <c r="AK363" s="15">
        <v>2.3728579999999999</v>
      </c>
      <c r="AL363" s="15">
        <v>0.68</v>
      </c>
      <c r="AM363" s="55">
        <v>0.71634399999999998</v>
      </c>
      <c r="AN363" s="1">
        <v>322</v>
      </c>
      <c r="AO363" s="3">
        <v>147</v>
      </c>
      <c r="AP363" s="1">
        <v>15</v>
      </c>
      <c r="AQ363" s="3">
        <v>60</v>
      </c>
      <c r="AR363" s="3">
        <v>23</v>
      </c>
      <c r="AS363" s="3">
        <v>60</v>
      </c>
      <c r="AT363" s="3">
        <v>518</v>
      </c>
      <c r="AU363" s="3">
        <v>45</v>
      </c>
      <c r="AV363" s="3">
        <v>117</v>
      </c>
      <c r="AW363" s="3">
        <v>24</v>
      </c>
      <c r="AX363" s="3">
        <v>0</v>
      </c>
      <c r="AY363" s="3">
        <v>1</v>
      </c>
    </row>
    <row r="364" spans="1:51">
      <c r="A364" s="1" t="s">
        <v>71</v>
      </c>
      <c r="B364" s="1">
        <v>2013</v>
      </c>
      <c r="C364" s="20">
        <v>700000</v>
      </c>
      <c r="D364" s="17">
        <v>4250000</v>
      </c>
      <c r="E364" s="1">
        <v>3.085</v>
      </c>
      <c r="F364" s="1">
        <v>470</v>
      </c>
      <c r="G364" s="1">
        <v>50</v>
      </c>
      <c r="H364" s="38">
        <v>0.23543544</v>
      </c>
      <c r="I364" s="1">
        <v>194</v>
      </c>
      <c r="J364" s="1">
        <v>86</v>
      </c>
      <c r="K364" s="1">
        <v>268</v>
      </c>
      <c r="L364" s="1">
        <v>1848</v>
      </c>
      <c r="M364" s="1">
        <v>166</v>
      </c>
      <c r="N364" s="1">
        <v>565</v>
      </c>
      <c r="O364" s="1">
        <v>77</v>
      </c>
      <c r="P364" s="1">
        <v>4</v>
      </c>
      <c r="Q364" s="1">
        <v>-23</v>
      </c>
      <c r="R364" s="29">
        <f t="shared" si="20"/>
        <v>5.2</v>
      </c>
      <c r="S364" s="2" t="s">
        <v>72</v>
      </c>
      <c r="W364" s="3">
        <v>152</v>
      </c>
      <c r="X364" s="36">
        <v>0</v>
      </c>
      <c r="Y364" s="4">
        <v>0.23297492</v>
      </c>
      <c r="Z364" s="3">
        <v>70</v>
      </c>
      <c r="AA364" s="3">
        <v>36</v>
      </c>
      <c r="AB364" s="3">
        <v>100</v>
      </c>
      <c r="AC364" s="3">
        <v>614</v>
      </c>
      <c r="AD364" s="3">
        <v>48</v>
      </c>
      <c r="AE364" s="3">
        <v>186</v>
      </c>
      <c r="AF364" s="3">
        <v>22</v>
      </c>
      <c r="AG364" s="3">
        <v>2</v>
      </c>
      <c r="AH364" s="3">
        <v>2</v>
      </c>
      <c r="AI364" s="49">
        <f t="shared" si="19"/>
        <v>3.0358350000000001</v>
      </c>
      <c r="AJ364" s="54">
        <v>4.6299995999999997</v>
      </c>
      <c r="AK364" s="15">
        <v>5.7875870000000003</v>
      </c>
      <c r="AL364" s="15">
        <v>3.31</v>
      </c>
      <c r="AM364" s="55">
        <v>2.7616700000000001</v>
      </c>
      <c r="AN364" s="1">
        <v>334</v>
      </c>
      <c r="AO364" s="3">
        <v>152</v>
      </c>
      <c r="AP364" s="1">
        <v>0</v>
      </c>
      <c r="AQ364" s="3">
        <v>70</v>
      </c>
      <c r="AR364" s="3">
        <v>36</v>
      </c>
      <c r="AS364" s="3">
        <v>100</v>
      </c>
      <c r="AT364" s="3">
        <v>614</v>
      </c>
      <c r="AU364" s="3">
        <v>48</v>
      </c>
      <c r="AV364" s="3">
        <v>186</v>
      </c>
      <c r="AW364" s="3">
        <v>22</v>
      </c>
      <c r="AX364" s="3">
        <v>2</v>
      </c>
      <c r="AY364" s="3">
        <v>2</v>
      </c>
    </row>
    <row r="365" spans="1:51">
      <c r="A365" s="1" t="s">
        <v>79</v>
      </c>
      <c r="B365" s="1">
        <v>2013</v>
      </c>
      <c r="C365" s="20">
        <v>512500</v>
      </c>
      <c r="D365" s="17">
        <v>1200000</v>
      </c>
      <c r="E365" s="1">
        <v>3.0619999999999998</v>
      </c>
      <c r="F365" s="1">
        <v>354</v>
      </c>
      <c r="G365" s="1">
        <v>132</v>
      </c>
      <c r="H365" s="38">
        <v>0.25146197999999997</v>
      </c>
      <c r="I365" s="1">
        <v>144</v>
      </c>
      <c r="J365" s="1">
        <v>24</v>
      </c>
      <c r="K365" s="1">
        <v>89</v>
      </c>
      <c r="L365" s="1">
        <v>1136</v>
      </c>
      <c r="M365" s="1">
        <v>63</v>
      </c>
      <c r="N365" s="1">
        <v>251</v>
      </c>
      <c r="O365" s="1">
        <v>42</v>
      </c>
      <c r="P365" s="1">
        <v>41</v>
      </c>
      <c r="Q365" s="1">
        <v>33</v>
      </c>
      <c r="R365" s="29">
        <f t="shared" si="20"/>
        <v>8.1999999999999993</v>
      </c>
      <c r="U365" s="1" t="s">
        <v>80</v>
      </c>
      <c r="W365" s="3">
        <v>55</v>
      </c>
      <c r="X365" s="36">
        <v>102</v>
      </c>
      <c r="Y365" s="4">
        <v>0.27428570000000002</v>
      </c>
      <c r="Z365" s="3">
        <v>26</v>
      </c>
      <c r="AA365" s="3">
        <v>3</v>
      </c>
      <c r="AB365" s="3">
        <v>12</v>
      </c>
      <c r="AC365" s="3">
        <v>196</v>
      </c>
      <c r="AD365" s="3">
        <v>10</v>
      </c>
      <c r="AE365" s="3">
        <v>43</v>
      </c>
      <c r="AF365" s="3">
        <v>3</v>
      </c>
      <c r="AG365" s="3">
        <v>6</v>
      </c>
      <c r="AH365" s="3">
        <v>0</v>
      </c>
      <c r="AI365" s="49">
        <f t="shared" ref="AI365:AI428" si="21">AVERAGE(AL365,AM365)</f>
        <v>0.71840700000000002</v>
      </c>
      <c r="AJ365" s="54">
        <v>8.36</v>
      </c>
      <c r="AK365" s="15">
        <v>7.9889239999999999</v>
      </c>
      <c r="AL365" s="15">
        <v>0.87</v>
      </c>
      <c r="AM365" s="55">
        <v>0.56681400000000004</v>
      </c>
      <c r="AN365" s="1">
        <v>439</v>
      </c>
      <c r="AO365" s="3">
        <v>55</v>
      </c>
      <c r="AP365" s="1">
        <v>102</v>
      </c>
      <c r="AQ365" s="3">
        <v>26</v>
      </c>
      <c r="AR365" s="3">
        <v>3</v>
      </c>
      <c r="AS365" s="3">
        <v>12</v>
      </c>
      <c r="AT365" s="3">
        <v>196</v>
      </c>
      <c r="AU365" s="3">
        <v>10</v>
      </c>
      <c r="AV365" s="3">
        <v>43</v>
      </c>
      <c r="AW365" s="3">
        <v>3</v>
      </c>
      <c r="AX365" s="3">
        <v>6</v>
      </c>
      <c r="AY365" s="3">
        <v>0</v>
      </c>
    </row>
    <row r="366" spans="1:51">
      <c r="A366" s="31" t="s">
        <v>386</v>
      </c>
      <c r="B366" s="1">
        <v>2013</v>
      </c>
      <c r="C366" s="20">
        <v>550000</v>
      </c>
      <c r="D366" s="17">
        <v>700000</v>
      </c>
      <c r="E366" s="1">
        <v>3.089</v>
      </c>
      <c r="F366" s="1">
        <v>230</v>
      </c>
      <c r="G366" s="1">
        <v>155</v>
      </c>
      <c r="H366" s="38">
        <v>0.24390244</v>
      </c>
      <c r="I366" s="1">
        <v>54</v>
      </c>
      <c r="J366" s="1">
        <v>5</v>
      </c>
      <c r="K366" s="1">
        <v>44</v>
      </c>
      <c r="L366" s="1">
        <v>445</v>
      </c>
      <c r="M366" s="1">
        <v>21</v>
      </c>
      <c r="N366" s="1">
        <v>76</v>
      </c>
      <c r="O366" s="1">
        <v>12</v>
      </c>
      <c r="P366" s="1">
        <v>11</v>
      </c>
      <c r="Q366" s="1">
        <v>-1</v>
      </c>
      <c r="R366" s="29">
        <f t="shared" si="20"/>
        <v>0.1</v>
      </c>
      <c r="W366" s="3">
        <v>50</v>
      </c>
      <c r="X366" s="36">
        <v>105</v>
      </c>
      <c r="Y366" s="4">
        <v>0.2783505</v>
      </c>
      <c r="Z366" s="3">
        <v>14</v>
      </c>
      <c r="AA366" s="3">
        <v>3</v>
      </c>
      <c r="AB366" s="3">
        <v>12</v>
      </c>
      <c r="AC366" s="3">
        <v>107</v>
      </c>
      <c r="AD366" s="3">
        <v>8</v>
      </c>
      <c r="AE366" s="3">
        <v>18</v>
      </c>
      <c r="AF366" s="3">
        <v>5</v>
      </c>
      <c r="AG366" s="3">
        <v>0</v>
      </c>
      <c r="AH366" s="3">
        <v>1</v>
      </c>
      <c r="AI366" s="49">
        <f t="shared" si="21"/>
        <v>0.86923399999999995</v>
      </c>
      <c r="AJ366" s="54">
        <v>0.26999997999999997</v>
      </c>
      <c r="AK366" s="15">
        <v>-7.5961053000000002E-3</v>
      </c>
      <c r="AL366" s="15">
        <v>0.94</v>
      </c>
      <c r="AM366" s="55">
        <v>0.79846799999999996</v>
      </c>
      <c r="AN366" s="1">
        <v>350</v>
      </c>
      <c r="AO366" s="3">
        <v>50</v>
      </c>
      <c r="AP366" s="1">
        <v>105</v>
      </c>
      <c r="AQ366" s="3">
        <v>14</v>
      </c>
      <c r="AR366" s="3">
        <v>3</v>
      </c>
      <c r="AS366" s="3">
        <v>12</v>
      </c>
      <c r="AT366" s="3">
        <v>107</v>
      </c>
      <c r="AU366" s="3">
        <v>8</v>
      </c>
      <c r="AV366" s="3">
        <v>18</v>
      </c>
      <c r="AW366" s="3">
        <v>5</v>
      </c>
      <c r="AX366" s="3">
        <v>0</v>
      </c>
      <c r="AY366" s="3">
        <v>1</v>
      </c>
    </row>
    <row r="367" spans="1:51">
      <c r="A367" s="1" t="s">
        <v>250</v>
      </c>
      <c r="B367" s="1">
        <v>2013</v>
      </c>
      <c r="C367" s="20">
        <v>514701</v>
      </c>
      <c r="D367" s="17">
        <v>1100000</v>
      </c>
      <c r="E367" s="1">
        <v>3</v>
      </c>
      <c r="F367" s="1">
        <v>345</v>
      </c>
      <c r="G367" s="1">
        <v>85</v>
      </c>
      <c r="H367" s="38">
        <v>0.25904605000000003</v>
      </c>
      <c r="I367" s="1">
        <v>132</v>
      </c>
      <c r="J367" s="1">
        <v>2</v>
      </c>
      <c r="K367" s="1">
        <v>86</v>
      </c>
      <c r="L367" s="1">
        <v>1359</v>
      </c>
      <c r="M367" s="1">
        <v>99</v>
      </c>
      <c r="N367" s="1">
        <v>185</v>
      </c>
      <c r="O367" s="1">
        <v>65</v>
      </c>
      <c r="P367" s="1">
        <v>13</v>
      </c>
      <c r="Q367" s="1">
        <v>-4</v>
      </c>
      <c r="R367" s="29">
        <f t="shared" si="20"/>
        <v>3</v>
      </c>
      <c r="W367" s="3">
        <v>57</v>
      </c>
      <c r="X367" s="36">
        <v>37</v>
      </c>
      <c r="Y367" s="4">
        <v>0.20192307000000001</v>
      </c>
      <c r="Z367" s="3">
        <v>20</v>
      </c>
      <c r="AA367" s="3">
        <v>0</v>
      </c>
      <c r="AB367" s="3">
        <v>10</v>
      </c>
      <c r="AC367" s="3">
        <v>227</v>
      </c>
      <c r="AD367" s="3">
        <v>15</v>
      </c>
      <c r="AE367" s="3">
        <v>24</v>
      </c>
      <c r="AF367" s="3">
        <v>12</v>
      </c>
      <c r="AG367" s="3">
        <v>2</v>
      </c>
      <c r="AH367" s="3">
        <v>-3</v>
      </c>
      <c r="AI367" s="49">
        <f t="shared" si="21"/>
        <v>-0.44117700000000004</v>
      </c>
      <c r="AJ367" s="54">
        <v>3.3400002</v>
      </c>
      <c r="AK367" s="15">
        <v>2.7500629999999999</v>
      </c>
      <c r="AL367" s="15">
        <v>-0.56000000000000005</v>
      </c>
      <c r="AM367" s="55">
        <v>-0.32235399999999997</v>
      </c>
      <c r="AN367" s="1">
        <v>577</v>
      </c>
      <c r="AO367" s="3">
        <v>57</v>
      </c>
      <c r="AP367" s="1">
        <v>37</v>
      </c>
      <c r="AQ367" s="3">
        <v>20</v>
      </c>
      <c r="AR367" s="3">
        <v>0</v>
      </c>
      <c r="AS367" s="3">
        <v>10</v>
      </c>
      <c r="AT367" s="3">
        <v>227</v>
      </c>
      <c r="AU367" s="3">
        <v>15</v>
      </c>
      <c r="AV367" s="3">
        <v>24</v>
      </c>
      <c r="AW367" s="3">
        <v>12</v>
      </c>
      <c r="AX367" s="3">
        <v>2</v>
      </c>
      <c r="AY367" s="3">
        <v>-3</v>
      </c>
    </row>
    <row r="368" spans="1:51">
      <c r="A368" s="1" t="s">
        <v>209</v>
      </c>
      <c r="B368" s="1">
        <v>2013</v>
      </c>
      <c r="C368" s="20">
        <v>523000</v>
      </c>
      <c r="D368" s="17">
        <v>745000</v>
      </c>
      <c r="E368" s="1">
        <v>3.17</v>
      </c>
      <c r="F368" s="1">
        <v>221</v>
      </c>
      <c r="G368" s="1">
        <v>308</v>
      </c>
      <c r="H368" s="38">
        <v>0.25565216000000002</v>
      </c>
      <c r="I368" s="1">
        <v>61</v>
      </c>
      <c r="J368" s="1">
        <v>6</v>
      </c>
      <c r="K368" s="1">
        <v>60</v>
      </c>
      <c r="L368" s="1">
        <v>611</v>
      </c>
      <c r="M368" s="1">
        <v>22</v>
      </c>
      <c r="N368" s="1">
        <v>116</v>
      </c>
      <c r="O368" s="1">
        <v>39</v>
      </c>
      <c r="P368" s="1">
        <v>2</v>
      </c>
      <c r="Q368" s="1">
        <v>2</v>
      </c>
      <c r="R368" s="29">
        <f t="shared" si="20"/>
        <v>-0.2</v>
      </c>
      <c r="W368" s="3">
        <v>53</v>
      </c>
      <c r="X368" s="36">
        <v>103</v>
      </c>
      <c r="Y368" s="4">
        <v>0.26811594</v>
      </c>
      <c r="Z368" s="3">
        <v>21</v>
      </c>
      <c r="AA368" s="3">
        <v>2</v>
      </c>
      <c r="AB368" s="3">
        <v>14</v>
      </c>
      <c r="AC368" s="3">
        <v>147</v>
      </c>
      <c r="AD368" s="3">
        <v>6</v>
      </c>
      <c r="AE368" s="3">
        <v>33</v>
      </c>
      <c r="AF368" s="3">
        <v>12</v>
      </c>
      <c r="AG368" s="3">
        <v>0</v>
      </c>
      <c r="AH368" s="3">
        <v>-5</v>
      </c>
      <c r="AI368" s="49">
        <f t="shared" si="21"/>
        <v>0.1937825</v>
      </c>
      <c r="AJ368" s="54">
        <v>-0.31999992999999999</v>
      </c>
      <c r="AK368" s="15">
        <v>-6.0725622E-2</v>
      </c>
      <c r="AL368" s="15">
        <v>-0.06</v>
      </c>
      <c r="AM368" s="55">
        <v>0.44756499999999999</v>
      </c>
      <c r="AN368" s="1">
        <v>184</v>
      </c>
      <c r="AO368" s="3">
        <v>53</v>
      </c>
      <c r="AP368" s="1">
        <v>103</v>
      </c>
      <c r="AQ368" s="3">
        <v>21</v>
      </c>
      <c r="AR368" s="3">
        <v>2</v>
      </c>
      <c r="AS368" s="3">
        <v>14</v>
      </c>
      <c r="AT368" s="3">
        <v>147</v>
      </c>
      <c r="AU368" s="3">
        <v>6</v>
      </c>
      <c r="AV368" s="3">
        <v>33</v>
      </c>
      <c r="AW368" s="3">
        <v>12</v>
      </c>
      <c r="AX368" s="3">
        <v>0</v>
      </c>
      <c r="AY368" s="3">
        <v>-5</v>
      </c>
    </row>
    <row r="369" spans="1:51">
      <c r="A369" s="1" t="s">
        <v>92</v>
      </c>
      <c r="B369" s="1">
        <v>2013</v>
      </c>
      <c r="C369" s="20">
        <v>505000</v>
      </c>
      <c r="D369" s="17">
        <v>1200000</v>
      </c>
      <c r="E369" s="1">
        <v>3.0910000000000002</v>
      </c>
      <c r="F369" s="1">
        <v>403</v>
      </c>
      <c r="G369" s="1">
        <v>98</v>
      </c>
      <c r="H369" s="38">
        <v>0.24101306</v>
      </c>
      <c r="I369" s="1">
        <v>153</v>
      </c>
      <c r="J369" s="1">
        <v>37</v>
      </c>
      <c r="K369" s="1">
        <v>146</v>
      </c>
      <c r="L369" s="1">
        <v>1347</v>
      </c>
      <c r="M369" s="1">
        <v>107</v>
      </c>
      <c r="N369" s="1">
        <v>359</v>
      </c>
      <c r="O369" s="1">
        <v>73</v>
      </c>
      <c r="P369" s="1">
        <v>20</v>
      </c>
      <c r="Q369" s="1">
        <v>6</v>
      </c>
      <c r="R369" s="29">
        <f t="shared" si="20"/>
        <v>1.6</v>
      </c>
      <c r="W369" s="3">
        <v>111</v>
      </c>
      <c r="X369" s="36">
        <v>35</v>
      </c>
      <c r="Y369" s="4">
        <v>0.21455938999999999</v>
      </c>
      <c r="Z369" s="3">
        <v>28</v>
      </c>
      <c r="AA369" s="3">
        <v>5</v>
      </c>
      <c r="AB369" s="3">
        <v>25</v>
      </c>
      <c r="AC369" s="3">
        <v>285</v>
      </c>
      <c r="AD369" s="3">
        <v>24</v>
      </c>
      <c r="AE369" s="3">
        <v>75</v>
      </c>
      <c r="AF369" s="3">
        <v>12</v>
      </c>
      <c r="AG369" s="3">
        <v>2</v>
      </c>
      <c r="AH369" s="3">
        <v>-1</v>
      </c>
      <c r="AI369" s="49">
        <f t="shared" si="21"/>
        <v>-0.46749700000000005</v>
      </c>
      <c r="AJ369" s="54">
        <v>1.59</v>
      </c>
      <c r="AK369" s="15">
        <v>1.5889614000000001</v>
      </c>
      <c r="AL369" s="15">
        <v>-0.65</v>
      </c>
      <c r="AM369" s="55">
        <v>-0.28499400000000003</v>
      </c>
      <c r="AN369" s="1">
        <v>247</v>
      </c>
      <c r="AO369" s="3">
        <v>111</v>
      </c>
      <c r="AP369" s="1">
        <v>35</v>
      </c>
      <c r="AQ369" s="3">
        <v>28</v>
      </c>
      <c r="AR369" s="3">
        <v>5</v>
      </c>
      <c r="AS369" s="3">
        <v>25</v>
      </c>
      <c r="AT369" s="3">
        <v>285</v>
      </c>
      <c r="AU369" s="3">
        <v>24</v>
      </c>
      <c r="AV369" s="3">
        <v>75</v>
      </c>
      <c r="AW369" s="3">
        <v>12</v>
      </c>
      <c r="AX369" s="3">
        <v>2</v>
      </c>
      <c r="AY369" s="3">
        <v>-1</v>
      </c>
    </row>
    <row r="370" spans="1:51">
      <c r="A370" s="1" t="s">
        <v>334</v>
      </c>
      <c r="B370" s="1">
        <v>2013</v>
      </c>
      <c r="C370" s="20">
        <v>520000</v>
      </c>
      <c r="D370" s="17">
        <v>2350000</v>
      </c>
      <c r="E370" s="1">
        <v>2.1619999999999999</v>
      </c>
      <c r="F370" s="1">
        <v>351</v>
      </c>
      <c r="G370" s="1">
        <v>47</v>
      </c>
      <c r="H370" s="38">
        <v>0.23980424</v>
      </c>
      <c r="I370" s="1">
        <v>154</v>
      </c>
      <c r="J370" s="1">
        <v>48</v>
      </c>
      <c r="K370" s="1">
        <v>144</v>
      </c>
      <c r="L370" s="1">
        <v>1351</v>
      </c>
      <c r="M370" s="1">
        <v>96</v>
      </c>
      <c r="N370" s="1">
        <v>289</v>
      </c>
      <c r="O370" s="1">
        <v>60</v>
      </c>
      <c r="P370" s="1">
        <v>6</v>
      </c>
      <c r="Q370" s="1">
        <v>-36</v>
      </c>
      <c r="R370" s="29">
        <f t="shared" si="20"/>
        <v>0.5</v>
      </c>
      <c r="S370" s="2" t="s">
        <v>278</v>
      </c>
      <c r="W370" s="3">
        <v>129</v>
      </c>
      <c r="X370" s="36">
        <v>24</v>
      </c>
      <c r="Y370" s="4">
        <v>0.25366875999999999</v>
      </c>
      <c r="Z370" s="3">
        <v>44</v>
      </c>
      <c r="AA370" s="3">
        <v>14</v>
      </c>
      <c r="AB370" s="3">
        <v>52</v>
      </c>
      <c r="AC370" s="3">
        <v>522</v>
      </c>
      <c r="AD370" s="3">
        <v>34</v>
      </c>
      <c r="AE370" s="3">
        <v>112</v>
      </c>
      <c r="AF370" s="3">
        <v>22</v>
      </c>
      <c r="AG370" s="3">
        <v>2</v>
      </c>
      <c r="AH370" s="3">
        <v>-7</v>
      </c>
      <c r="AI370" s="49">
        <f t="shared" si="21"/>
        <v>0.96031250000000001</v>
      </c>
      <c r="AJ370" s="54">
        <v>0.83000004000000005</v>
      </c>
      <c r="AK370" s="15">
        <v>0.25696495000000003</v>
      </c>
      <c r="AL370" s="15">
        <v>1.08</v>
      </c>
      <c r="AM370" s="55">
        <v>0.84062499999999996</v>
      </c>
      <c r="AN370" s="1">
        <v>487</v>
      </c>
      <c r="AO370" s="3">
        <v>129</v>
      </c>
      <c r="AP370" s="1">
        <v>24</v>
      </c>
      <c r="AQ370" s="3">
        <v>44</v>
      </c>
      <c r="AR370" s="3">
        <v>14</v>
      </c>
      <c r="AS370" s="3">
        <v>52</v>
      </c>
      <c r="AT370" s="3">
        <v>522</v>
      </c>
      <c r="AU370" s="3">
        <v>34</v>
      </c>
      <c r="AV370" s="3">
        <v>112</v>
      </c>
      <c r="AW370" s="3">
        <v>22</v>
      </c>
      <c r="AX370" s="3">
        <v>2</v>
      </c>
      <c r="AY370" s="3">
        <v>-7</v>
      </c>
    </row>
    <row r="371" spans="1:51">
      <c r="A371" s="1" t="s">
        <v>397</v>
      </c>
      <c r="B371" s="1">
        <v>2013</v>
      </c>
      <c r="C371" s="20">
        <v>510000</v>
      </c>
      <c r="D371" s="17">
        <v>950000</v>
      </c>
      <c r="E371" s="1">
        <v>2.1480000000000001</v>
      </c>
      <c r="F371" s="1">
        <v>192</v>
      </c>
      <c r="G371" s="1">
        <v>28</v>
      </c>
      <c r="H371" s="38">
        <v>0.20037807999999999</v>
      </c>
      <c r="I371" s="1">
        <v>61</v>
      </c>
      <c r="J371" s="1">
        <v>22</v>
      </c>
      <c r="K371" s="1">
        <v>53</v>
      </c>
      <c r="L371" s="1">
        <v>592</v>
      </c>
      <c r="M371" s="1">
        <v>47</v>
      </c>
      <c r="N371" s="1">
        <v>201</v>
      </c>
      <c r="O371" s="1">
        <v>23</v>
      </c>
      <c r="P371" s="1">
        <v>2</v>
      </c>
      <c r="Q371" s="1">
        <v>18</v>
      </c>
      <c r="R371" s="29">
        <f t="shared" si="20"/>
        <v>2.5</v>
      </c>
      <c r="W371" s="3">
        <v>84</v>
      </c>
      <c r="X371" s="36">
        <v>28</v>
      </c>
      <c r="Y371" s="4">
        <v>0.1953125</v>
      </c>
      <c r="Z371" s="3">
        <v>24</v>
      </c>
      <c r="AA371" s="3">
        <v>10</v>
      </c>
      <c r="AB371" s="3">
        <v>24</v>
      </c>
      <c r="AC371" s="3">
        <v>275</v>
      </c>
      <c r="AD371" s="3">
        <v>14</v>
      </c>
      <c r="AE371" s="3">
        <v>94</v>
      </c>
      <c r="AF371" s="3">
        <v>11</v>
      </c>
      <c r="AG371" s="3">
        <v>0</v>
      </c>
      <c r="AH371" s="3">
        <v>1</v>
      </c>
      <c r="AI371" s="49">
        <f t="shared" si="21"/>
        <v>9.5478499999999994E-2</v>
      </c>
      <c r="AJ371" s="54">
        <v>1.64</v>
      </c>
      <c r="AK371" s="15">
        <v>3.4577040000000001</v>
      </c>
      <c r="AL371" s="15">
        <v>-0.11</v>
      </c>
      <c r="AM371" s="55">
        <v>0.30095699999999997</v>
      </c>
      <c r="AN371" s="1">
        <v>305</v>
      </c>
      <c r="AO371" s="3">
        <v>84</v>
      </c>
      <c r="AP371" s="1">
        <v>28</v>
      </c>
      <c r="AQ371" s="3">
        <v>24</v>
      </c>
      <c r="AR371" s="3">
        <v>10</v>
      </c>
      <c r="AS371" s="3">
        <v>24</v>
      </c>
      <c r="AT371" s="3">
        <v>275</v>
      </c>
      <c r="AU371" s="3">
        <v>14</v>
      </c>
      <c r="AV371" s="3">
        <v>94</v>
      </c>
      <c r="AW371" s="3">
        <v>11</v>
      </c>
      <c r="AX371" s="3">
        <v>0</v>
      </c>
      <c r="AY371" s="3">
        <v>1</v>
      </c>
    </row>
    <row r="372" spans="1:51">
      <c r="A372" s="1" t="s">
        <v>50</v>
      </c>
      <c r="B372" s="1">
        <v>2013</v>
      </c>
      <c r="C372" s="20">
        <v>501250</v>
      </c>
      <c r="D372" s="17">
        <v>2115000</v>
      </c>
      <c r="E372" s="1">
        <v>3.0470000000000002</v>
      </c>
      <c r="F372" s="1">
        <v>238</v>
      </c>
      <c r="G372" s="1">
        <v>208</v>
      </c>
      <c r="H372" s="38">
        <v>0.26968974000000001</v>
      </c>
      <c r="I372" s="1">
        <v>93</v>
      </c>
      <c r="J372" s="1">
        <v>35</v>
      </c>
      <c r="K372" s="1">
        <v>126</v>
      </c>
      <c r="L372" s="1">
        <v>916</v>
      </c>
      <c r="M372" s="1">
        <v>67</v>
      </c>
      <c r="N372" s="1">
        <v>149</v>
      </c>
      <c r="O372" s="1">
        <v>40</v>
      </c>
      <c r="P372" s="1">
        <v>0</v>
      </c>
      <c r="Q372" s="1">
        <v>22</v>
      </c>
      <c r="R372" s="29">
        <f t="shared" si="20"/>
        <v>6.3</v>
      </c>
      <c r="U372" s="1" t="s">
        <v>51</v>
      </c>
      <c r="W372" s="3">
        <v>78</v>
      </c>
      <c r="X372" s="36">
        <v>64</v>
      </c>
      <c r="Y372" s="4">
        <v>0.27177699999999999</v>
      </c>
      <c r="Z372" s="3">
        <v>29</v>
      </c>
      <c r="AA372" s="3">
        <v>16</v>
      </c>
      <c r="AB372" s="3">
        <v>59</v>
      </c>
      <c r="AC372" s="3">
        <v>303</v>
      </c>
      <c r="AD372" s="3">
        <v>15</v>
      </c>
      <c r="AE372" s="3">
        <v>42</v>
      </c>
      <c r="AF372" s="3">
        <v>9</v>
      </c>
      <c r="AG372" s="3">
        <v>0</v>
      </c>
      <c r="AH372" s="3">
        <v>10</v>
      </c>
      <c r="AI372" s="49">
        <f t="shared" si="21"/>
        <v>2.2753300000000003</v>
      </c>
      <c r="AJ372" s="54">
        <v>5.19</v>
      </c>
      <c r="AK372" s="15">
        <v>7.367572</v>
      </c>
      <c r="AL372" s="15">
        <v>2.54</v>
      </c>
      <c r="AM372" s="55">
        <v>2.0106600000000001</v>
      </c>
      <c r="AN372" s="1">
        <v>437</v>
      </c>
      <c r="AO372" s="3">
        <v>78</v>
      </c>
      <c r="AP372" s="1">
        <v>64</v>
      </c>
      <c r="AQ372" s="3">
        <v>29</v>
      </c>
      <c r="AR372" s="3">
        <v>16</v>
      </c>
      <c r="AS372" s="3">
        <v>59</v>
      </c>
      <c r="AT372" s="3">
        <v>303</v>
      </c>
      <c r="AU372" s="3">
        <v>15</v>
      </c>
      <c r="AV372" s="3">
        <v>42</v>
      </c>
      <c r="AW372" s="3">
        <v>9</v>
      </c>
      <c r="AX372" s="3">
        <v>0</v>
      </c>
      <c r="AY372" s="3">
        <v>10</v>
      </c>
    </row>
    <row r="373" spans="1:51">
      <c r="A373" s="1" t="s">
        <v>273</v>
      </c>
      <c r="B373" s="1">
        <v>2013</v>
      </c>
      <c r="C373" s="20">
        <v>505000</v>
      </c>
      <c r="D373" s="17">
        <v>850000</v>
      </c>
      <c r="E373" s="1">
        <v>3.1190000000000002</v>
      </c>
      <c r="F373" s="1">
        <v>335</v>
      </c>
      <c r="G373" s="1">
        <v>137</v>
      </c>
      <c r="H373" s="38">
        <v>0.25408617</v>
      </c>
      <c r="I373" s="1">
        <v>81</v>
      </c>
      <c r="J373" s="1">
        <v>12</v>
      </c>
      <c r="K373" s="1">
        <v>71</v>
      </c>
      <c r="L373" s="1">
        <v>746</v>
      </c>
      <c r="M373" s="1">
        <v>59</v>
      </c>
      <c r="N373" s="1">
        <v>161</v>
      </c>
      <c r="O373" s="1">
        <v>32</v>
      </c>
      <c r="P373" s="1">
        <v>23</v>
      </c>
      <c r="Q373" s="1">
        <v>-15</v>
      </c>
      <c r="R373" s="29">
        <f t="shared" si="20"/>
        <v>-0.4</v>
      </c>
      <c r="W373" s="3">
        <v>97</v>
      </c>
      <c r="X373" s="36">
        <v>0</v>
      </c>
      <c r="Y373" s="4">
        <v>0.24401914</v>
      </c>
      <c r="Z373" s="3">
        <v>24</v>
      </c>
      <c r="AA373" s="3">
        <v>7</v>
      </c>
      <c r="AB373" s="3">
        <v>32</v>
      </c>
      <c r="AC373" s="3">
        <v>239</v>
      </c>
      <c r="AD373" s="3">
        <v>27</v>
      </c>
      <c r="AE373" s="3">
        <v>53</v>
      </c>
      <c r="AF373" s="3">
        <v>12</v>
      </c>
      <c r="AG373" s="3">
        <v>0</v>
      </c>
      <c r="AH373" s="3">
        <v>-10</v>
      </c>
      <c r="AI373" s="49">
        <f t="shared" si="21"/>
        <v>-0.2470628</v>
      </c>
      <c r="AJ373" s="54">
        <v>-0.72</v>
      </c>
      <c r="AK373" s="15">
        <v>-3.9161090000000003E-2</v>
      </c>
      <c r="AL373" s="15">
        <v>-0.51</v>
      </c>
      <c r="AM373" s="55">
        <v>1.58744E-2</v>
      </c>
      <c r="AN373" s="1">
        <v>226</v>
      </c>
      <c r="AO373" s="3">
        <v>97</v>
      </c>
      <c r="AP373" s="1">
        <v>0</v>
      </c>
      <c r="AQ373" s="3">
        <v>24</v>
      </c>
      <c r="AR373" s="3">
        <v>7</v>
      </c>
      <c r="AS373" s="3">
        <v>32</v>
      </c>
      <c r="AT373" s="3">
        <v>239</v>
      </c>
      <c r="AU373" s="3">
        <v>27</v>
      </c>
      <c r="AV373" s="3">
        <v>53</v>
      </c>
      <c r="AW373" s="3">
        <v>12</v>
      </c>
      <c r="AX373" s="3">
        <v>0</v>
      </c>
      <c r="AY373" s="3">
        <v>-10</v>
      </c>
    </row>
    <row r="374" spans="1:51">
      <c r="A374" s="16" t="s">
        <v>118</v>
      </c>
      <c r="B374" s="1">
        <v>2013</v>
      </c>
      <c r="C374" s="20">
        <v>500000</v>
      </c>
      <c r="E374" s="1">
        <v>3.0449999999999999</v>
      </c>
      <c r="F374" s="1">
        <v>265</v>
      </c>
      <c r="G374" s="1">
        <v>229</v>
      </c>
      <c r="H374" s="38">
        <v>0.23960881000000001</v>
      </c>
      <c r="I374" s="1">
        <v>94</v>
      </c>
      <c r="J374" s="1">
        <v>4</v>
      </c>
      <c r="K374" s="1">
        <v>68</v>
      </c>
      <c r="L374" s="1">
        <v>894</v>
      </c>
      <c r="M374" s="1">
        <v>60</v>
      </c>
      <c r="N374" s="1">
        <v>160</v>
      </c>
      <c r="O374" s="1">
        <v>41</v>
      </c>
      <c r="P374" s="1">
        <v>35</v>
      </c>
      <c r="Q374" s="1">
        <v>8</v>
      </c>
      <c r="R374" s="29">
        <f t="shared" si="20"/>
        <v>-0.4</v>
      </c>
      <c r="W374" s="3">
        <v>60</v>
      </c>
      <c r="X374" s="36">
        <v>51</v>
      </c>
      <c r="Y374" s="4">
        <v>0.21818182</v>
      </c>
      <c r="Z374" s="3">
        <v>18</v>
      </c>
      <c r="AA374" s="3">
        <v>1</v>
      </c>
      <c r="AB374" s="3">
        <v>13</v>
      </c>
      <c r="AC374" s="3">
        <v>181</v>
      </c>
      <c r="AD374" s="3">
        <v>16</v>
      </c>
      <c r="AE374" s="3">
        <v>39</v>
      </c>
      <c r="AF374" s="3">
        <v>7</v>
      </c>
      <c r="AG374" s="3">
        <v>6</v>
      </c>
      <c r="AH374" s="3">
        <v>1</v>
      </c>
      <c r="AI374" s="49">
        <f t="shared" si="21"/>
        <v>-0.18833649999999999</v>
      </c>
      <c r="AJ374" s="54">
        <v>0.15000004</v>
      </c>
      <c r="AK374" s="15">
        <v>-0.85329869999999997</v>
      </c>
      <c r="AL374" s="15">
        <v>-0.06</v>
      </c>
      <c r="AM374" s="55">
        <v>-0.31667299999999998</v>
      </c>
      <c r="AN374" s="1">
        <v>461</v>
      </c>
      <c r="AO374" s="3">
        <v>60</v>
      </c>
      <c r="AP374" s="1">
        <v>51</v>
      </c>
      <c r="AQ374" s="3">
        <v>18</v>
      </c>
      <c r="AR374" s="3">
        <v>1</v>
      </c>
      <c r="AS374" s="3">
        <v>13</v>
      </c>
      <c r="AT374" s="3">
        <v>181</v>
      </c>
      <c r="AU374" s="3">
        <v>16</v>
      </c>
      <c r="AV374" s="3">
        <v>39</v>
      </c>
      <c r="AW374" s="3">
        <v>7</v>
      </c>
      <c r="AX374" s="3">
        <v>6</v>
      </c>
      <c r="AY374" s="3">
        <v>1</v>
      </c>
    </row>
    <row r="375" spans="1:51">
      <c r="A375" s="16" t="s">
        <v>282</v>
      </c>
      <c r="B375" s="1">
        <v>2012</v>
      </c>
      <c r="C375" s="20">
        <v>1000000</v>
      </c>
      <c r="D375" s="17">
        <v>3000000</v>
      </c>
      <c r="E375" s="1">
        <v>3.0819999999999999</v>
      </c>
      <c r="F375" s="1">
        <v>504</v>
      </c>
      <c r="G375" s="1">
        <v>0</v>
      </c>
      <c r="H375" s="38">
        <v>0.26565995999999997</v>
      </c>
      <c r="I375" s="1">
        <v>216</v>
      </c>
      <c r="J375" s="1">
        <v>14</v>
      </c>
      <c r="K375" s="1">
        <v>150</v>
      </c>
      <c r="L375" s="1">
        <v>1936</v>
      </c>
      <c r="M375" s="1">
        <v>92</v>
      </c>
      <c r="N375" s="1">
        <v>262</v>
      </c>
      <c r="O375" s="1">
        <v>68</v>
      </c>
      <c r="P375" s="1">
        <v>75</v>
      </c>
      <c r="Q375" s="1">
        <v>15</v>
      </c>
      <c r="R375" s="29">
        <f t="shared" si="20"/>
        <v>6.2</v>
      </c>
      <c r="S375" s="2" t="s">
        <v>168</v>
      </c>
      <c r="T375" s="1" t="s">
        <v>84</v>
      </c>
      <c r="W375" s="3">
        <v>155</v>
      </c>
      <c r="X375" s="36">
        <v>0</v>
      </c>
      <c r="Y375" s="4">
        <v>0.29256198</v>
      </c>
      <c r="Z375" s="3">
        <v>68</v>
      </c>
      <c r="AA375" s="3">
        <v>5</v>
      </c>
      <c r="AB375" s="3">
        <v>52</v>
      </c>
      <c r="AC375" s="3">
        <v>648</v>
      </c>
      <c r="AD375" s="3">
        <v>27</v>
      </c>
      <c r="AE375" s="3">
        <v>100</v>
      </c>
      <c r="AF375" s="3">
        <v>30</v>
      </c>
      <c r="AG375" s="3">
        <v>35</v>
      </c>
      <c r="AH375" s="3">
        <v>-2</v>
      </c>
      <c r="AI375" s="49">
        <f t="shared" si="21"/>
        <v>2.98549</v>
      </c>
      <c r="AJ375" s="54">
        <v>6.94</v>
      </c>
      <c r="AK375" s="15">
        <v>5.3689859999999996</v>
      </c>
      <c r="AL375" s="15">
        <v>3.4</v>
      </c>
      <c r="AM375" s="55">
        <v>2.57098</v>
      </c>
      <c r="AN375" s="1">
        <v>403</v>
      </c>
      <c r="AO375" s="3">
        <v>155</v>
      </c>
      <c r="AP375" s="1">
        <v>0</v>
      </c>
      <c r="AQ375" s="3">
        <v>68</v>
      </c>
      <c r="AR375" s="3">
        <v>5</v>
      </c>
      <c r="AS375" s="3">
        <v>52</v>
      </c>
      <c r="AT375" s="3">
        <v>648</v>
      </c>
      <c r="AU375" s="3">
        <v>27</v>
      </c>
      <c r="AV375" s="3">
        <v>100</v>
      </c>
      <c r="AW375" s="3">
        <v>30</v>
      </c>
      <c r="AX375" s="3">
        <v>35</v>
      </c>
      <c r="AY375" s="3">
        <v>-2</v>
      </c>
    </row>
    <row r="376" spans="1:51">
      <c r="A376" s="16" t="s">
        <v>456</v>
      </c>
      <c r="B376" s="1">
        <v>2012</v>
      </c>
      <c r="C376" s="20">
        <v>758333</v>
      </c>
      <c r="D376" s="17">
        <v>4866667</v>
      </c>
      <c r="E376" s="1">
        <v>3.1230000000000002</v>
      </c>
      <c r="F376" s="1">
        <v>577</v>
      </c>
      <c r="G376" s="1">
        <v>0</v>
      </c>
      <c r="H376" s="38">
        <v>0.29012915</v>
      </c>
      <c r="I376" s="1">
        <v>362</v>
      </c>
      <c r="J376" s="1">
        <v>82</v>
      </c>
      <c r="K376" s="1">
        <v>295</v>
      </c>
      <c r="L376" s="1">
        <v>2497</v>
      </c>
      <c r="M376" s="1">
        <v>283</v>
      </c>
      <c r="N376" s="1">
        <v>430</v>
      </c>
      <c r="O376" s="1">
        <v>124</v>
      </c>
      <c r="P376" s="1">
        <v>98</v>
      </c>
      <c r="Q376" s="1">
        <v>-10</v>
      </c>
      <c r="R376" s="29">
        <f t="shared" si="20"/>
        <v>19</v>
      </c>
      <c r="S376" s="2" t="s">
        <v>457</v>
      </c>
      <c r="T376" s="1" t="s">
        <v>458</v>
      </c>
      <c r="U376" s="1" t="s">
        <v>422</v>
      </c>
      <c r="V376" s="1" t="s">
        <v>459</v>
      </c>
      <c r="W376" s="3">
        <v>157</v>
      </c>
      <c r="X376" s="36">
        <v>0</v>
      </c>
      <c r="Y376" s="4">
        <v>0.32715008000000001</v>
      </c>
      <c r="Z376" s="3">
        <v>107</v>
      </c>
      <c r="AA376" s="3">
        <v>31</v>
      </c>
      <c r="AB376" s="3">
        <v>96</v>
      </c>
      <c r="AC376" s="3">
        <v>673</v>
      </c>
      <c r="AD376" s="3">
        <v>70</v>
      </c>
      <c r="AE376" s="3">
        <v>132</v>
      </c>
      <c r="AF376" s="3">
        <v>29</v>
      </c>
      <c r="AG376" s="3">
        <v>20</v>
      </c>
      <c r="AH376" s="3">
        <v>-6</v>
      </c>
      <c r="AI376" s="49">
        <f t="shared" si="21"/>
        <v>7.1369600000000002</v>
      </c>
      <c r="AJ376" s="54">
        <v>18.48</v>
      </c>
      <c r="AK376" s="15">
        <v>19.538239999999998</v>
      </c>
      <c r="AL376" s="15">
        <v>6.94</v>
      </c>
      <c r="AM376" s="55">
        <v>7.33392</v>
      </c>
      <c r="AN376" s="1">
        <v>301</v>
      </c>
      <c r="AO376" s="3">
        <v>157</v>
      </c>
      <c r="AP376" s="1">
        <v>0</v>
      </c>
      <c r="AQ376" s="3">
        <v>107</v>
      </c>
      <c r="AR376" s="3">
        <v>31</v>
      </c>
      <c r="AS376" s="3">
        <v>96</v>
      </c>
      <c r="AT376" s="3">
        <v>673</v>
      </c>
      <c r="AU376" s="3">
        <v>70</v>
      </c>
      <c r="AV376" s="3">
        <v>132</v>
      </c>
      <c r="AW376" s="3">
        <v>29</v>
      </c>
      <c r="AX376" s="3">
        <v>20</v>
      </c>
      <c r="AY376" s="3">
        <v>-6</v>
      </c>
    </row>
    <row r="377" spans="1:51">
      <c r="A377" s="33" t="s">
        <v>291</v>
      </c>
      <c r="B377" s="1">
        <v>2012</v>
      </c>
      <c r="C377" s="20">
        <v>487500</v>
      </c>
      <c r="D377" s="17">
        <v>675000</v>
      </c>
      <c r="E377" s="1">
        <v>3.0760000000000001</v>
      </c>
      <c r="F377" s="1">
        <v>181</v>
      </c>
      <c r="G377" s="1">
        <v>36</v>
      </c>
      <c r="H377" s="38">
        <v>0.20822621999999999</v>
      </c>
      <c r="I377" s="1">
        <v>36</v>
      </c>
      <c r="J377" s="1">
        <v>8</v>
      </c>
      <c r="K377" s="1">
        <v>37</v>
      </c>
      <c r="L377" s="1">
        <v>447</v>
      </c>
      <c r="M377" s="1">
        <v>34</v>
      </c>
      <c r="N377" s="1">
        <v>76</v>
      </c>
      <c r="O377" s="1">
        <v>20</v>
      </c>
      <c r="P377" s="1">
        <v>0</v>
      </c>
      <c r="Q377" s="1">
        <v>16</v>
      </c>
      <c r="R377" s="29">
        <f t="shared" si="20"/>
        <v>1.8</v>
      </c>
      <c r="W377" s="3">
        <v>75</v>
      </c>
      <c r="X377" s="36">
        <v>13</v>
      </c>
      <c r="Y377" s="4">
        <v>0.21052631999999999</v>
      </c>
      <c r="Z377" s="3">
        <v>19</v>
      </c>
      <c r="AA377" s="3">
        <v>3</v>
      </c>
      <c r="AB377" s="3">
        <v>13</v>
      </c>
      <c r="AC377" s="3">
        <v>201</v>
      </c>
      <c r="AD377" s="3">
        <v>15</v>
      </c>
      <c r="AE377" s="3">
        <v>33</v>
      </c>
      <c r="AF377" s="3">
        <v>5</v>
      </c>
      <c r="AG377" s="3">
        <v>0</v>
      </c>
      <c r="AH377" s="3">
        <v>10</v>
      </c>
      <c r="AI377" s="49">
        <f t="shared" si="21"/>
        <v>1.1788700000000001</v>
      </c>
      <c r="AJ377" s="54">
        <v>1.39</v>
      </c>
      <c r="AK377" s="15">
        <v>2.1639499999999998</v>
      </c>
      <c r="AL377" s="15">
        <v>0.84</v>
      </c>
      <c r="AM377" s="55">
        <v>1.5177400000000001</v>
      </c>
      <c r="AN377" s="11">
        <v>313</v>
      </c>
      <c r="AO377" s="3">
        <v>75</v>
      </c>
      <c r="AP377" s="1">
        <v>13</v>
      </c>
      <c r="AQ377" s="3">
        <v>19</v>
      </c>
      <c r="AR377" s="3">
        <v>3</v>
      </c>
      <c r="AS377" s="3">
        <v>13</v>
      </c>
      <c r="AT377" s="3">
        <v>201</v>
      </c>
      <c r="AU377" s="3">
        <v>15</v>
      </c>
      <c r="AV377" s="3">
        <v>33</v>
      </c>
      <c r="AW377" s="3">
        <v>5</v>
      </c>
      <c r="AX377" s="3">
        <v>0</v>
      </c>
      <c r="AY377" s="3">
        <v>10</v>
      </c>
    </row>
    <row r="378" spans="1:51">
      <c r="A378" s="34" t="s">
        <v>134</v>
      </c>
      <c r="B378" s="11">
        <v>2012</v>
      </c>
      <c r="C378" s="21">
        <v>510000</v>
      </c>
      <c r="D378" s="18"/>
      <c r="E378" s="11">
        <v>3.0019999999999998</v>
      </c>
      <c r="F378" s="1">
        <v>280</v>
      </c>
      <c r="G378" s="11">
        <v>0</v>
      </c>
      <c r="H378" s="39">
        <v>0.20697673999999999</v>
      </c>
      <c r="I378" s="11">
        <v>55</v>
      </c>
      <c r="J378" s="11">
        <v>18</v>
      </c>
      <c r="K378" s="11">
        <v>71</v>
      </c>
      <c r="L378" s="11">
        <v>481</v>
      </c>
      <c r="M378" s="11">
        <v>40</v>
      </c>
      <c r="N378" s="11">
        <v>152</v>
      </c>
      <c r="O378" s="11">
        <v>23</v>
      </c>
      <c r="P378" s="11">
        <v>7</v>
      </c>
      <c r="Q378" s="11">
        <v>-6</v>
      </c>
      <c r="R378" s="29">
        <f t="shared" si="20"/>
        <v>0.2</v>
      </c>
      <c r="S378" s="12"/>
      <c r="T378" s="12"/>
      <c r="U378" s="12"/>
      <c r="V378" s="12"/>
      <c r="W378" s="3">
        <v>49</v>
      </c>
      <c r="X378" s="37">
        <v>0</v>
      </c>
      <c r="Y378" s="14">
        <v>0.13265305999999999</v>
      </c>
      <c r="Z378" s="13">
        <v>6</v>
      </c>
      <c r="AA378" s="13">
        <v>4</v>
      </c>
      <c r="AB378" s="13">
        <v>15</v>
      </c>
      <c r="AC378" s="13">
        <v>105</v>
      </c>
      <c r="AD378" s="13">
        <v>6</v>
      </c>
      <c r="AE378" s="13">
        <v>43</v>
      </c>
      <c r="AF378" s="13">
        <v>5</v>
      </c>
      <c r="AG378" s="13">
        <v>0</v>
      </c>
      <c r="AH378" s="13">
        <v>2</v>
      </c>
      <c r="AI378" s="49">
        <f t="shared" si="21"/>
        <v>-0.55261035000000003</v>
      </c>
      <c r="AJ378" s="54">
        <v>-0.11</v>
      </c>
      <c r="AK378" s="15">
        <v>0.43465831999999999</v>
      </c>
      <c r="AL378" s="15">
        <v>-0.52</v>
      </c>
      <c r="AM378" s="55">
        <v>-0.58522070000000004</v>
      </c>
      <c r="AN378" s="1">
        <v>122</v>
      </c>
      <c r="AO378" s="3">
        <v>49</v>
      </c>
      <c r="AP378" s="1">
        <v>0</v>
      </c>
      <c r="AQ378" s="3">
        <v>6</v>
      </c>
      <c r="AR378" s="3">
        <v>4</v>
      </c>
      <c r="AS378" s="3">
        <v>15</v>
      </c>
      <c r="AT378" s="3">
        <v>105</v>
      </c>
      <c r="AU378" s="3">
        <v>6</v>
      </c>
      <c r="AV378" s="3">
        <v>43</v>
      </c>
      <c r="AW378" s="3">
        <v>5</v>
      </c>
      <c r="AX378" s="3">
        <v>0</v>
      </c>
      <c r="AY378" s="3">
        <v>2</v>
      </c>
    </row>
    <row r="379" spans="1:51">
      <c r="A379" s="16" t="s">
        <v>211</v>
      </c>
      <c r="B379" s="1">
        <v>2012</v>
      </c>
      <c r="C379" s="20">
        <v>598077</v>
      </c>
      <c r="D379" s="17">
        <v>3102000</v>
      </c>
      <c r="E379" s="1">
        <v>3.073</v>
      </c>
      <c r="F379" s="1">
        <v>452</v>
      </c>
      <c r="G379" s="1">
        <v>16</v>
      </c>
      <c r="H379" s="38">
        <v>0.25079565999999998</v>
      </c>
      <c r="I379" s="1">
        <v>242</v>
      </c>
      <c r="J379" s="1">
        <v>30</v>
      </c>
      <c r="K379" s="1">
        <v>130</v>
      </c>
      <c r="L379" s="1">
        <v>1739</v>
      </c>
      <c r="M379" s="1">
        <v>135</v>
      </c>
      <c r="N379" s="1">
        <v>407</v>
      </c>
      <c r="O379" s="1">
        <v>68</v>
      </c>
      <c r="P379" s="1">
        <v>85</v>
      </c>
      <c r="Q379" s="1">
        <v>23</v>
      </c>
      <c r="R379" s="29">
        <f t="shared" si="20"/>
        <v>8.4</v>
      </c>
      <c r="S379" s="2" t="s">
        <v>212</v>
      </c>
      <c r="T379" s="1" t="s">
        <v>213</v>
      </c>
      <c r="W379" s="3">
        <v>147</v>
      </c>
      <c r="X379" s="36">
        <v>0</v>
      </c>
      <c r="Y379" s="4">
        <v>0.24260356</v>
      </c>
      <c r="Z379" s="3">
        <v>67</v>
      </c>
      <c r="AA379" s="3">
        <v>8</v>
      </c>
      <c r="AB379" s="3">
        <v>45</v>
      </c>
      <c r="AC379" s="3">
        <v>561</v>
      </c>
      <c r="AD379" s="3">
        <v>44</v>
      </c>
      <c r="AE379" s="3">
        <v>110</v>
      </c>
      <c r="AF379" s="3">
        <v>20</v>
      </c>
      <c r="AG379" s="3">
        <v>26</v>
      </c>
      <c r="AH379" s="3">
        <v>7</v>
      </c>
      <c r="AI379" s="49">
        <f t="shared" si="21"/>
        <v>2.314565</v>
      </c>
      <c r="AJ379" s="54">
        <v>8.75</v>
      </c>
      <c r="AK379" s="15">
        <v>8.0803840000000005</v>
      </c>
      <c r="AL379" s="15">
        <v>2.79</v>
      </c>
      <c r="AM379" s="55">
        <v>1.8391299999999999</v>
      </c>
      <c r="AN379" s="1">
        <v>343</v>
      </c>
      <c r="AO379" s="3">
        <v>147</v>
      </c>
      <c r="AP379" s="1">
        <v>0</v>
      </c>
      <c r="AQ379" s="3">
        <v>67</v>
      </c>
      <c r="AR379" s="3">
        <v>8</v>
      </c>
      <c r="AS379" s="3">
        <v>45</v>
      </c>
      <c r="AT379" s="3">
        <v>561</v>
      </c>
      <c r="AU379" s="3">
        <v>44</v>
      </c>
      <c r="AV379" s="3">
        <v>110</v>
      </c>
      <c r="AW379" s="3">
        <v>20</v>
      </c>
      <c r="AX379" s="3">
        <v>26</v>
      </c>
      <c r="AY379" s="3">
        <v>7</v>
      </c>
    </row>
    <row r="380" spans="1:51">
      <c r="A380" s="16" t="s">
        <v>116</v>
      </c>
      <c r="B380" s="1">
        <v>2012</v>
      </c>
      <c r="C380" s="20">
        <v>490000</v>
      </c>
      <c r="D380" s="17">
        <v>1750000</v>
      </c>
      <c r="E380" s="1">
        <v>3.1139999999999999</v>
      </c>
      <c r="F380" s="1">
        <v>525</v>
      </c>
      <c r="G380" s="1">
        <v>18</v>
      </c>
      <c r="H380" s="38">
        <v>0.24885583</v>
      </c>
      <c r="I380" s="1">
        <v>212</v>
      </c>
      <c r="J380" s="1">
        <v>24</v>
      </c>
      <c r="K380" s="1">
        <v>162</v>
      </c>
      <c r="L380" s="1">
        <v>1954</v>
      </c>
      <c r="M380" s="1">
        <v>159</v>
      </c>
      <c r="N380" s="1">
        <v>354</v>
      </c>
      <c r="O380" s="1">
        <v>86</v>
      </c>
      <c r="P380" s="1">
        <v>69</v>
      </c>
      <c r="Q380" s="1">
        <v>-6</v>
      </c>
      <c r="R380" s="29">
        <f t="shared" si="20"/>
        <v>6.4</v>
      </c>
      <c r="U380" s="1" t="s">
        <v>117</v>
      </c>
      <c r="W380" s="3">
        <v>125</v>
      </c>
      <c r="X380" s="36">
        <v>18</v>
      </c>
      <c r="Y380" s="4">
        <v>0.215311</v>
      </c>
      <c r="Z380" s="3">
        <v>50</v>
      </c>
      <c r="AA380" s="3">
        <v>6</v>
      </c>
      <c r="AB380" s="3">
        <v>28</v>
      </c>
      <c r="AC380" s="3">
        <v>462</v>
      </c>
      <c r="AD380" s="3">
        <v>35</v>
      </c>
      <c r="AE380" s="3">
        <v>90</v>
      </c>
      <c r="AF380" s="3">
        <v>18</v>
      </c>
      <c r="AG380" s="3">
        <v>15</v>
      </c>
      <c r="AH380" s="3">
        <v>12</v>
      </c>
      <c r="AI380" s="49">
        <f t="shared" si="21"/>
        <v>1.5110649999999999</v>
      </c>
      <c r="AJ380" s="54">
        <v>6.5499996999999999</v>
      </c>
      <c r="AK380" s="15">
        <v>6.2516394000000002</v>
      </c>
      <c r="AL380" s="15">
        <v>2.0099999999999998</v>
      </c>
      <c r="AM380" s="55">
        <v>1.01213</v>
      </c>
      <c r="AN380" s="11">
        <v>223</v>
      </c>
      <c r="AO380" s="3">
        <v>125</v>
      </c>
      <c r="AP380" s="1">
        <v>18</v>
      </c>
      <c r="AQ380" s="3">
        <v>50</v>
      </c>
      <c r="AR380" s="3">
        <v>6</v>
      </c>
      <c r="AS380" s="3">
        <v>28</v>
      </c>
      <c r="AT380" s="3">
        <v>462</v>
      </c>
      <c r="AU380" s="3">
        <v>35</v>
      </c>
      <c r="AV380" s="3">
        <v>90</v>
      </c>
      <c r="AW380" s="3">
        <v>18</v>
      </c>
      <c r="AX380" s="3">
        <v>15</v>
      </c>
      <c r="AY380" s="3">
        <v>12</v>
      </c>
    </row>
    <row r="381" spans="1:51">
      <c r="A381" s="33" t="s">
        <v>141</v>
      </c>
      <c r="B381" s="1">
        <v>2012</v>
      </c>
      <c r="C381" s="20">
        <v>655000</v>
      </c>
      <c r="D381" s="17">
        <v>900000</v>
      </c>
      <c r="E381" s="1">
        <v>3.1269999999999998</v>
      </c>
      <c r="F381" s="1">
        <v>338</v>
      </c>
      <c r="G381" s="1">
        <v>49</v>
      </c>
      <c r="H381" s="38">
        <v>0.21361257</v>
      </c>
      <c r="I381" s="1">
        <v>109</v>
      </c>
      <c r="J381" s="1">
        <v>34</v>
      </c>
      <c r="K381" s="1">
        <v>102</v>
      </c>
      <c r="L381" s="1">
        <v>1071</v>
      </c>
      <c r="M381" s="1">
        <v>81</v>
      </c>
      <c r="N381" s="1">
        <v>263</v>
      </c>
      <c r="O381" s="1">
        <v>46</v>
      </c>
      <c r="P381" s="1">
        <v>22</v>
      </c>
      <c r="Q381" s="1">
        <v>11</v>
      </c>
      <c r="R381" s="29">
        <f t="shared" si="20"/>
        <v>1.7</v>
      </c>
      <c r="W381" s="3">
        <v>74</v>
      </c>
      <c r="X381" s="36">
        <v>0</v>
      </c>
      <c r="Y381" s="4">
        <v>0.24293785000000001</v>
      </c>
      <c r="Z381" s="3">
        <v>24</v>
      </c>
      <c r="AA381" s="3">
        <v>4</v>
      </c>
      <c r="AB381" s="3">
        <v>18</v>
      </c>
      <c r="AC381" s="3">
        <v>202</v>
      </c>
      <c r="AD381" s="3">
        <v>14</v>
      </c>
      <c r="AE381" s="3">
        <v>53</v>
      </c>
      <c r="AF381" s="3">
        <v>13</v>
      </c>
      <c r="AG381" s="3">
        <v>6</v>
      </c>
      <c r="AH381" s="3">
        <v>0</v>
      </c>
      <c r="AI381" s="49">
        <f t="shared" si="21"/>
        <v>0.38747300000000001</v>
      </c>
      <c r="AJ381" s="54">
        <v>1.9800001</v>
      </c>
      <c r="AK381" s="15">
        <v>1.4104989999999999</v>
      </c>
      <c r="AL381" s="15">
        <v>0.33</v>
      </c>
      <c r="AM381" s="55">
        <v>0.44494600000000001</v>
      </c>
      <c r="AN381" s="1">
        <v>151</v>
      </c>
      <c r="AO381" s="3">
        <v>74</v>
      </c>
      <c r="AP381" s="1">
        <v>0</v>
      </c>
      <c r="AQ381" s="3">
        <v>24</v>
      </c>
      <c r="AR381" s="3">
        <v>4</v>
      </c>
      <c r="AS381" s="3">
        <v>18</v>
      </c>
      <c r="AT381" s="3">
        <v>202</v>
      </c>
      <c r="AU381" s="3">
        <v>14</v>
      </c>
      <c r="AV381" s="3">
        <v>53</v>
      </c>
      <c r="AW381" s="3">
        <v>13</v>
      </c>
      <c r="AX381" s="3">
        <v>6</v>
      </c>
      <c r="AY381" s="3">
        <v>0</v>
      </c>
    </row>
    <row r="382" spans="1:51">
      <c r="A382" s="16" t="s">
        <v>436</v>
      </c>
      <c r="B382" s="1">
        <v>2012</v>
      </c>
      <c r="C382" s="20">
        <v>498920</v>
      </c>
      <c r="D382" s="17">
        <v>1250000</v>
      </c>
      <c r="E382" s="1">
        <v>2.1419999999999999</v>
      </c>
      <c r="F382" s="1">
        <v>308</v>
      </c>
      <c r="G382" s="1">
        <v>24</v>
      </c>
      <c r="H382" s="38">
        <v>0.26091703999999999</v>
      </c>
      <c r="I382" s="1">
        <v>65</v>
      </c>
      <c r="J382" s="1">
        <v>7</v>
      </c>
      <c r="K382" s="1">
        <v>87</v>
      </c>
      <c r="L382" s="1">
        <v>1026</v>
      </c>
      <c r="M382" s="1">
        <v>93</v>
      </c>
      <c r="N382" s="1">
        <v>127</v>
      </c>
      <c r="O382" s="1">
        <v>41</v>
      </c>
      <c r="P382" s="1">
        <v>2</v>
      </c>
      <c r="Q382" s="1">
        <v>5</v>
      </c>
      <c r="R382" s="29">
        <f t="shared" si="20"/>
        <v>1.6</v>
      </c>
      <c r="S382" s="2" t="s">
        <v>168</v>
      </c>
      <c r="W382" s="3">
        <v>104</v>
      </c>
      <c r="X382" s="36">
        <v>24</v>
      </c>
      <c r="Y382" s="4">
        <v>0.23364486000000001</v>
      </c>
      <c r="Z382" s="3">
        <v>24</v>
      </c>
      <c r="AA382" s="3">
        <v>1</v>
      </c>
      <c r="AB382" s="3">
        <v>21</v>
      </c>
      <c r="AC382" s="3">
        <v>354</v>
      </c>
      <c r="AD382" s="3">
        <v>27</v>
      </c>
      <c r="AE382" s="3">
        <v>50</v>
      </c>
      <c r="AF382" s="3">
        <v>15</v>
      </c>
      <c r="AG382" s="3">
        <v>0</v>
      </c>
      <c r="AH382" s="3">
        <v>10</v>
      </c>
      <c r="AI382" s="49">
        <f t="shared" si="21"/>
        <v>0.39476800000000001</v>
      </c>
      <c r="AJ382" s="54">
        <v>1.03</v>
      </c>
      <c r="AK382" s="15">
        <v>2.1516335</v>
      </c>
      <c r="AL382" s="15">
        <v>-0.14000000000000001</v>
      </c>
      <c r="AM382" s="55">
        <v>0.92953600000000003</v>
      </c>
      <c r="AN382" s="1">
        <v>364</v>
      </c>
      <c r="AO382" s="3">
        <v>104</v>
      </c>
      <c r="AP382" s="1">
        <v>24</v>
      </c>
      <c r="AQ382" s="3">
        <v>24</v>
      </c>
      <c r="AR382" s="3">
        <v>1</v>
      </c>
      <c r="AS382" s="3">
        <v>21</v>
      </c>
      <c r="AT382" s="3">
        <v>354</v>
      </c>
      <c r="AU382" s="3">
        <v>27</v>
      </c>
      <c r="AV382" s="3">
        <v>50</v>
      </c>
      <c r="AW382" s="3">
        <v>15</v>
      </c>
      <c r="AX382" s="3">
        <v>0</v>
      </c>
      <c r="AY382" s="3">
        <v>10</v>
      </c>
    </row>
    <row r="383" spans="1:51">
      <c r="A383" s="11" t="s">
        <v>258</v>
      </c>
      <c r="B383" s="11">
        <v>2012</v>
      </c>
      <c r="C383" s="21">
        <v>490000</v>
      </c>
      <c r="D383" s="18">
        <v>2000000</v>
      </c>
      <c r="E383" s="11">
        <v>2.1509999999999998</v>
      </c>
      <c r="F383" s="11">
        <v>220</v>
      </c>
      <c r="G383" s="11">
        <v>0</v>
      </c>
      <c r="H383" s="39">
        <v>0.26709062</v>
      </c>
      <c r="I383" s="11">
        <v>59</v>
      </c>
      <c r="J383" s="11">
        <v>15</v>
      </c>
      <c r="K383" s="11">
        <v>80</v>
      </c>
      <c r="L383" s="11">
        <v>749</v>
      </c>
      <c r="M383" s="11">
        <v>93</v>
      </c>
      <c r="N383" s="11">
        <v>144</v>
      </c>
      <c r="O383" s="11">
        <v>26</v>
      </c>
      <c r="P383" s="11">
        <v>0</v>
      </c>
      <c r="Q383" s="11">
        <v>-16</v>
      </c>
      <c r="R383" s="29">
        <f t="shared" si="20"/>
        <v>3</v>
      </c>
      <c r="S383" s="12"/>
      <c r="T383" s="12"/>
      <c r="U383" s="12"/>
      <c r="V383" s="12"/>
      <c r="W383" s="13">
        <v>133</v>
      </c>
      <c r="X383" s="37">
        <v>0</v>
      </c>
      <c r="Y383" s="14">
        <v>0.26950352999999999</v>
      </c>
      <c r="Z383" s="13">
        <v>44</v>
      </c>
      <c r="AA383" s="13">
        <v>13</v>
      </c>
      <c r="AB383" s="13">
        <v>52</v>
      </c>
      <c r="AC383" s="13">
        <v>505</v>
      </c>
      <c r="AD383" s="13">
        <v>65</v>
      </c>
      <c r="AE383" s="13">
        <v>107</v>
      </c>
      <c r="AF383" s="13">
        <v>20</v>
      </c>
      <c r="AG383" s="13">
        <v>0</v>
      </c>
      <c r="AH383" s="13">
        <v>-6</v>
      </c>
      <c r="AI383" s="49">
        <f t="shared" si="21"/>
        <v>2.93214</v>
      </c>
      <c r="AJ383" s="54">
        <v>3.97</v>
      </c>
      <c r="AK383" s="15">
        <v>1.9782909</v>
      </c>
      <c r="AL383" s="15">
        <v>3.39</v>
      </c>
      <c r="AM383" s="55">
        <v>2.4742799999999998</v>
      </c>
      <c r="AN383" s="1">
        <v>422</v>
      </c>
      <c r="AO383" s="3">
        <v>133</v>
      </c>
      <c r="AP383" s="1">
        <v>0</v>
      </c>
      <c r="AQ383" s="3">
        <v>44</v>
      </c>
      <c r="AR383" s="3">
        <v>13</v>
      </c>
      <c r="AS383" s="3">
        <v>52</v>
      </c>
      <c r="AT383" s="3">
        <v>505</v>
      </c>
      <c r="AU383" s="3">
        <v>65</v>
      </c>
      <c r="AV383" s="3">
        <v>107</v>
      </c>
      <c r="AW383" s="3">
        <v>20</v>
      </c>
      <c r="AX383" s="3">
        <v>0</v>
      </c>
      <c r="AY383" s="3">
        <v>-6</v>
      </c>
    </row>
    <row r="384" spans="1:51">
      <c r="A384" s="1" t="s">
        <v>112</v>
      </c>
      <c r="B384" s="1">
        <v>2012</v>
      </c>
      <c r="C384" s="20">
        <v>495000</v>
      </c>
      <c r="D384" s="17">
        <v>2075000</v>
      </c>
      <c r="E384" s="1">
        <v>3.1389999999999998</v>
      </c>
      <c r="F384" s="1">
        <v>271</v>
      </c>
      <c r="G384" s="1">
        <v>312</v>
      </c>
      <c r="H384" s="38">
        <v>0.28045976</v>
      </c>
      <c r="I384" s="1">
        <v>137</v>
      </c>
      <c r="J384" s="1">
        <v>13</v>
      </c>
      <c r="K384" s="1">
        <v>86</v>
      </c>
      <c r="L384" s="1">
        <v>973</v>
      </c>
      <c r="M384" s="1">
        <v>76</v>
      </c>
      <c r="N384" s="1">
        <v>189</v>
      </c>
      <c r="O384" s="1">
        <v>52</v>
      </c>
      <c r="P384" s="1">
        <v>42</v>
      </c>
      <c r="Q384" s="1">
        <v>3</v>
      </c>
      <c r="R384" s="29">
        <f t="shared" si="20"/>
        <v>5.0999999999999996</v>
      </c>
      <c r="W384" s="3">
        <v>131</v>
      </c>
      <c r="X384" s="36">
        <v>15</v>
      </c>
      <c r="Y384" s="4">
        <v>0.28053435999999998</v>
      </c>
      <c r="Z384" s="3">
        <v>81</v>
      </c>
      <c r="AA384" s="3">
        <v>9</v>
      </c>
      <c r="AB384" s="3">
        <v>50</v>
      </c>
      <c r="AC384" s="3">
        <v>585</v>
      </c>
      <c r="AD384" s="3">
        <v>47</v>
      </c>
      <c r="AE384" s="3">
        <v>109</v>
      </c>
      <c r="AF384" s="3">
        <v>29</v>
      </c>
      <c r="AG384" s="3">
        <v>26</v>
      </c>
      <c r="AH384" s="3">
        <v>-6</v>
      </c>
      <c r="AI384" s="49">
        <f t="shared" si="21"/>
        <v>2.4303699999999999</v>
      </c>
      <c r="AJ384" s="54">
        <v>5.25</v>
      </c>
      <c r="AK384" s="15">
        <v>4.9274076999999998</v>
      </c>
      <c r="AL384" s="15">
        <v>2.33</v>
      </c>
      <c r="AM384" s="55">
        <v>2.5307400000000002</v>
      </c>
      <c r="AN384" s="1">
        <v>293</v>
      </c>
      <c r="AO384" s="3">
        <v>131</v>
      </c>
      <c r="AP384" s="1">
        <v>15</v>
      </c>
      <c r="AQ384" s="3">
        <v>81</v>
      </c>
      <c r="AR384" s="3">
        <v>9</v>
      </c>
      <c r="AS384" s="3">
        <v>50</v>
      </c>
      <c r="AT384" s="3">
        <v>585</v>
      </c>
      <c r="AU384" s="3">
        <v>47</v>
      </c>
      <c r="AV384" s="3">
        <v>109</v>
      </c>
      <c r="AW384" s="3">
        <v>29</v>
      </c>
      <c r="AX384" s="3">
        <v>26</v>
      </c>
      <c r="AY384" s="3">
        <v>-6</v>
      </c>
    </row>
    <row r="385" spans="1:51">
      <c r="A385" s="1" t="s">
        <v>335</v>
      </c>
      <c r="B385" s="1">
        <v>2012</v>
      </c>
      <c r="C385" s="20">
        <v>510000</v>
      </c>
      <c r="D385" s="17">
        <v>2950000</v>
      </c>
      <c r="E385" s="1">
        <v>3.0609999999999999</v>
      </c>
      <c r="F385" s="1">
        <v>390</v>
      </c>
      <c r="G385" s="1">
        <v>15</v>
      </c>
      <c r="H385" s="38">
        <v>0.26138280000000003</v>
      </c>
      <c r="I385" s="1">
        <v>142</v>
      </c>
      <c r="J385" s="1">
        <v>40</v>
      </c>
      <c r="K385" s="1">
        <v>175</v>
      </c>
      <c r="L385" s="1">
        <v>1390</v>
      </c>
      <c r="M385" s="1">
        <v>180</v>
      </c>
      <c r="N385" s="1">
        <v>324</v>
      </c>
      <c r="O385" s="1">
        <v>70</v>
      </c>
      <c r="P385" s="1">
        <v>7</v>
      </c>
      <c r="Q385" s="1">
        <v>-1</v>
      </c>
      <c r="R385" s="29">
        <f t="shared" si="20"/>
        <v>7.9</v>
      </c>
      <c r="S385" s="2" t="s">
        <v>336</v>
      </c>
      <c r="T385" s="1" t="s">
        <v>337</v>
      </c>
      <c r="W385" s="3">
        <v>116</v>
      </c>
      <c r="X385" s="36">
        <v>15</v>
      </c>
      <c r="Y385" s="4">
        <v>0.24250682000000001</v>
      </c>
      <c r="Z385" s="3">
        <v>42</v>
      </c>
      <c r="AA385" s="3">
        <v>9</v>
      </c>
      <c r="AB385" s="3">
        <v>48</v>
      </c>
      <c r="AC385" s="3">
        <v>434</v>
      </c>
      <c r="AD385" s="3">
        <v>61</v>
      </c>
      <c r="AE385" s="3">
        <v>104</v>
      </c>
      <c r="AF385" s="3">
        <v>21</v>
      </c>
      <c r="AG385" s="3">
        <v>2</v>
      </c>
      <c r="AH385" s="3">
        <v>5</v>
      </c>
      <c r="AI385" s="49">
        <f t="shared" si="21"/>
        <v>2.545515</v>
      </c>
      <c r="AJ385" s="54">
        <v>7.94</v>
      </c>
      <c r="AK385" s="15">
        <v>7.9079366000000002</v>
      </c>
      <c r="AL385" s="15">
        <v>2.21</v>
      </c>
      <c r="AM385" s="55">
        <v>2.88103</v>
      </c>
      <c r="AN385" s="1">
        <v>168</v>
      </c>
      <c r="AO385" s="3">
        <v>116</v>
      </c>
      <c r="AP385" s="1">
        <v>15</v>
      </c>
      <c r="AQ385" s="3">
        <v>42</v>
      </c>
      <c r="AR385" s="3">
        <v>9</v>
      </c>
      <c r="AS385" s="3">
        <v>48</v>
      </c>
      <c r="AT385" s="3">
        <v>434</v>
      </c>
      <c r="AU385" s="3">
        <v>61</v>
      </c>
      <c r="AV385" s="3">
        <v>104</v>
      </c>
      <c r="AW385" s="3">
        <v>21</v>
      </c>
      <c r="AX385" s="3">
        <v>2</v>
      </c>
      <c r="AY385" s="3">
        <v>5</v>
      </c>
    </row>
    <row r="386" spans="1:51">
      <c r="A386" s="1" t="s">
        <v>460</v>
      </c>
      <c r="B386" s="1">
        <v>2012</v>
      </c>
      <c r="C386" s="20">
        <v>500000</v>
      </c>
      <c r="D386" s="17">
        <v>3500000</v>
      </c>
      <c r="E386" s="1">
        <v>3</v>
      </c>
      <c r="F386" s="1">
        <v>441</v>
      </c>
      <c r="G386" s="1">
        <v>23</v>
      </c>
      <c r="H386" s="38">
        <v>0.28025115</v>
      </c>
      <c r="I386" s="1">
        <v>296</v>
      </c>
      <c r="J386" s="1">
        <v>30</v>
      </c>
      <c r="K386" s="1">
        <v>152</v>
      </c>
      <c r="L386" s="1">
        <v>1960</v>
      </c>
      <c r="M386" s="1">
        <v>170</v>
      </c>
      <c r="N386" s="1">
        <v>485</v>
      </c>
      <c r="O386" s="1">
        <v>85</v>
      </c>
      <c r="P386" s="1">
        <v>61</v>
      </c>
      <c r="Q386" s="1">
        <v>44</v>
      </c>
      <c r="R386" s="29">
        <f t="shared" ref="R386:R449" si="22">ROUND(AVERAGE(AJ386,AK386),1)</f>
        <v>13.4</v>
      </c>
      <c r="S386" s="2" t="s">
        <v>461</v>
      </c>
      <c r="T386" s="1" t="s">
        <v>462</v>
      </c>
      <c r="U386" s="1" t="s">
        <v>463</v>
      </c>
      <c r="W386" s="3">
        <v>137</v>
      </c>
      <c r="X386" s="36">
        <v>23</v>
      </c>
      <c r="Y386" s="4">
        <v>0.30018415999999998</v>
      </c>
      <c r="Z386" s="3">
        <v>103</v>
      </c>
      <c r="AA386" s="3">
        <v>16</v>
      </c>
      <c r="AB386" s="3">
        <v>66</v>
      </c>
      <c r="AC386" s="3">
        <v>617</v>
      </c>
      <c r="AD386" s="3">
        <v>67</v>
      </c>
      <c r="AE386" s="3">
        <v>134</v>
      </c>
      <c r="AF386" s="3">
        <v>29</v>
      </c>
      <c r="AG386" s="3">
        <v>12</v>
      </c>
      <c r="AH386" s="3">
        <v>6</v>
      </c>
      <c r="AI386" s="49">
        <f t="shared" si="21"/>
        <v>5.2924050000000005</v>
      </c>
      <c r="AJ386" s="54">
        <v>15.16</v>
      </c>
      <c r="AK386" s="15">
        <v>11.67679</v>
      </c>
      <c r="AL386" s="15">
        <v>5.48</v>
      </c>
      <c r="AM386" s="55">
        <v>5.1048099999999996</v>
      </c>
      <c r="AN386" s="1">
        <v>309</v>
      </c>
      <c r="AO386" s="3">
        <v>137</v>
      </c>
      <c r="AP386" s="1">
        <v>23</v>
      </c>
      <c r="AQ386" s="3">
        <v>103</v>
      </c>
      <c r="AR386" s="3">
        <v>16</v>
      </c>
      <c r="AS386" s="3">
        <v>66</v>
      </c>
      <c r="AT386" s="3">
        <v>617</v>
      </c>
      <c r="AU386" s="3">
        <v>67</v>
      </c>
      <c r="AV386" s="3">
        <v>134</v>
      </c>
      <c r="AW386" s="3">
        <v>29</v>
      </c>
      <c r="AX386" s="3">
        <v>12</v>
      </c>
      <c r="AY386" s="3">
        <v>6</v>
      </c>
    </row>
    <row r="387" spans="1:51">
      <c r="A387" s="1" t="s">
        <v>172</v>
      </c>
      <c r="B387" s="1">
        <v>2012</v>
      </c>
      <c r="C387" s="20">
        <v>480000</v>
      </c>
      <c r="D387" s="17">
        <v>1650000</v>
      </c>
      <c r="E387" s="1">
        <v>2.16</v>
      </c>
      <c r="F387" s="1">
        <v>333</v>
      </c>
      <c r="G387" s="1">
        <v>20</v>
      </c>
      <c r="H387" s="38">
        <v>0.25132555000000001</v>
      </c>
      <c r="I387" s="1">
        <v>122</v>
      </c>
      <c r="J387" s="1">
        <v>36</v>
      </c>
      <c r="K387" s="1">
        <v>130</v>
      </c>
      <c r="L387" s="1">
        <v>1045</v>
      </c>
      <c r="M387" s="1">
        <v>86</v>
      </c>
      <c r="N387" s="1">
        <v>258</v>
      </c>
      <c r="O387" s="1">
        <v>56</v>
      </c>
      <c r="P387" s="1">
        <v>3</v>
      </c>
      <c r="Q387" s="1">
        <v>-1</v>
      </c>
      <c r="R387" s="29">
        <f t="shared" si="22"/>
        <v>1.8</v>
      </c>
      <c r="W387" s="3">
        <v>84</v>
      </c>
      <c r="X387" s="36">
        <v>0</v>
      </c>
      <c r="Y387" s="4">
        <v>0.29056602999999998</v>
      </c>
      <c r="Z387" s="3">
        <v>48</v>
      </c>
      <c r="AA387" s="3">
        <v>21</v>
      </c>
      <c r="AB387" s="3">
        <v>52</v>
      </c>
      <c r="AC387" s="3">
        <v>296</v>
      </c>
      <c r="AD387" s="3">
        <v>26</v>
      </c>
      <c r="AE387" s="3">
        <v>90</v>
      </c>
      <c r="AF387" s="3">
        <v>18</v>
      </c>
      <c r="AG387" s="3">
        <v>1</v>
      </c>
      <c r="AH387" s="3">
        <v>-5</v>
      </c>
      <c r="AI387" s="49">
        <f t="shared" si="21"/>
        <v>2.2557450000000001</v>
      </c>
      <c r="AJ387" s="54">
        <v>0.96000015999999999</v>
      </c>
      <c r="AK387" s="15">
        <v>2.6787019000000001</v>
      </c>
      <c r="AL387" s="15">
        <v>2.13</v>
      </c>
      <c r="AM387" s="55">
        <v>2.3814899999999999</v>
      </c>
      <c r="AN387" s="1">
        <v>389</v>
      </c>
      <c r="AO387" s="3">
        <v>84</v>
      </c>
      <c r="AP387" s="1">
        <v>0</v>
      </c>
      <c r="AQ387" s="3">
        <v>48</v>
      </c>
      <c r="AR387" s="3">
        <v>21</v>
      </c>
      <c r="AS387" s="3">
        <v>52</v>
      </c>
      <c r="AT387" s="3">
        <v>296</v>
      </c>
      <c r="AU387" s="3">
        <v>26</v>
      </c>
      <c r="AV387" s="3">
        <v>90</v>
      </c>
      <c r="AW387" s="3">
        <v>18</v>
      </c>
      <c r="AX387" s="3">
        <v>1</v>
      </c>
      <c r="AY387" s="3">
        <v>-5</v>
      </c>
    </row>
    <row r="388" spans="1:51">
      <c r="A388" s="1" t="s">
        <v>46</v>
      </c>
      <c r="B388" s="1">
        <v>2012</v>
      </c>
      <c r="C388" s="20">
        <v>502500</v>
      </c>
      <c r="D388" s="17">
        <v>2300000</v>
      </c>
      <c r="E388" s="1">
        <v>3</v>
      </c>
      <c r="F388" s="1">
        <v>380</v>
      </c>
      <c r="G388" s="1">
        <v>20</v>
      </c>
      <c r="H388" s="38">
        <v>0.25917768000000002</v>
      </c>
      <c r="I388" s="1">
        <v>176</v>
      </c>
      <c r="J388" s="1">
        <v>42</v>
      </c>
      <c r="K388" s="1">
        <v>175</v>
      </c>
      <c r="L388" s="1">
        <v>1487</v>
      </c>
      <c r="M388" s="1">
        <v>101</v>
      </c>
      <c r="N388" s="1">
        <v>286</v>
      </c>
      <c r="O388" s="1">
        <v>73</v>
      </c>
      <c r="P388" s="1">
        <v>18</v>
      </c>
      <c r="Q388" s="1">
        <v>-6</v>
      </c>
      <c r="R388" s="29">
        <f t="shared" si="22"/>
        <v>2</v>
      </c>
      <c r="U388" s="1" t="s">
        <v>47</v>
      </c>
      <c r="W388" s="3">
        <v>132</v>
      </c>
      <c r="X388" s="36">
        <v>0</v>
      </c>
      <c r="Y388" s="4">
        <v>0.24042553</v>
      </c>
      <c r="Z388" s="3">
        <v>52</v>
      </c>
      <c r="AA388" s="3">
        <v>12</v>
      </c>
      <c r="AB388" s="3">
        <v>54</v>
      </c>
      <c r="AC388" s="3">
        <v>503</v>
      </c>
      <c r="AD388" s="3">
        <v>26</v>
      </c>
      <c r="AE388" s="3">
        <v>104</v>
      </c>
      <c r="AF388" s="3">
        <v>22</v>
      </c>
      <c r="AG388" s="3">
        <v>6</v>
      </c>
      <c r="AH388" s="3">
        <v>-6</v>
      </c>
      <c r="AI388" s="49">
        <f t="shared" si="21"/>
        <v>-0.83246299999999995</v>
      </c>
      <c r="AJ388" s="54">
        <v>2.4</v>
      </c>
      <c r="AK388" s="15">
        <v>1.6338820000000001</v>
      </c>
      <c r="AL388" s="15">
        <v>-0.96</v>
      </c>
      <c r="AM388" s="55">
        <v>-0.70492600000000005</v>
      </c>
      <c r="AN388" s="1">
        <v>353</v>
      </c>
      <c r="AO388" s="3">
        <v>132</v>
      </c>
      <c r="AP388" s="1">
        <v>0</v>
      </c>
      <c r="AQ388" s="3">
        <v>52</v>
      </c>
      <c r="AR388" s="3">
        <v>12</v>
      </c>
      <c r="AS388" s="3">
        <v>54</v>
      </c>
      <c r="AT388" s="3">
        <v>503</v>
      </c>
      <c r="AU388" s="3">
        <v>26</v>
      </c>
      <c r="AV388" s="3">
        <v>104</v>
      </c>
      <c r="AW388" s="3">
        <v>22</v>
      </c>
      <c r="AX388" s="3">
        <v>6</v>
      </c>
      <c r="AY388" s="3">
        <v>-6</v>
      </c>
    </row>
    <row r="389" spans="1:51">
      <c r="A389" s="1" t="s">
        <v>126</v>
      </c>
      <c r="B389" s="1">
        <v>2012</v>
      </c>
      <c r="C389" s="20">
        <v>500000</v>
      </c>
      <c r="D389" s="17">
        <v>750000</v>
      </c>
      <c r="E389" s="1">
        <v>3.1150000000000002</v>
      </c>
      <c r="F389" s="1">
        <v>338</v>
      </c>
      <c r="G389" s="1">
        <v>20</v>
      </c>
      <c r="H389" s="38">
        <v>0.21263482</v>
      </c>
      <c r="I389" s="1">
        <v>100</v>
      </c>
      <c r="J389" s="1">
        <v>19</v>
      </c>
      <c r="K389" s="1">
        <v>66</v>
      </c>
      <c r="L389" s="1">
        <v>723</v>
      </c>
      <c r="M389" s="1">
        <v>48</v>
      </c>
      <c r="N389" s="1">
        <v>218</v>
      </c>
      <c r="O389" s="1">
        <v>24</v>
      </c>
      <c r="P389" s="1">
        <v>36</v>
      </c>
      <c r="Q389" s="1">
        <v>5</v>
      </c>
      <c r="R389" s="29">
        <f t="shared" si="22"/>
        <v>-0.3</v>
      </c>
      <c r="W389" s="3">
        <v>102</v>
      </c>
      <c r="X389" s="36">
        <v>0</v>
      </c>
      <c r="Y389" s="4">
        <v>0.19473683999999999</v>
      </c>
      <c r="Z389" s="3">
        <v>25</v>
      </c>
      <c r="AA389" s="3">
        <v>3</v>
      </c>
      <c r="AB389" s="3">
        <v>10</v>
      </c>
      <c r="AC389" s="3">
        <v>209</v>
      </c>
      <c r="AD389" s="3">
        <v>11</v>
      </c>
      <c r="AE389" s="3">
        <v>71</v>
      </c>
      <c r="AF389" s="3">
        <v>6</v>
      </c>
      <c r="AG389" s="3">
        <v>13</v>
      </c>
      <c r="AH389" s="3">
        <v>-1</v>
      </c>
      <c r="AI389" s="49">
        <f t="shared" si="21"/>
        <v>-0.55497300999999999</v>
      </c>
      <c r="AJ389" s="54">
        <v>-4.0000055E-2</v>
      </c>
      <c r="AK389" s="15">
        <v>-0.50783396000000003</v>
      </c>
      <c r="AL389" s="15">
        <v>-0.65000004</v>
      </c>
      <c r="AM389" s="55">
        <v>-0.45994597999999998</v>
      </c>
      <c r="AN389" s="1">
        <v>250</v>
      </c>
      <c r="AO389" s="3">
        <v>102</v>
      </c>
      <c r="AP389" s="1">
        <v>0</v>
      </c>
      <c r="AQ389" s="3">
        <v>25</v>
      </c>
      <c r="AR389" s="3">
        <v>3</v>
      </c>
      <c r="AS389" s="3">
        <v>10</v>
      </c>
      <c r="AT389" s="3">
        <v>209</v>
      </c>
      <c r="AU389" s="3">
        <v>11</v>
      </c>
      <c r="AV389" s="3">
        <v>71</v>
      </c>
      <c r="AW389" s="3">
        <v>6</v>
      </c>
      <c r="AX389" s="3">
        <v>13</v>
      </c>
      <c r="AY389" s="3">
        <v>-1</v>
      </c>
    </row>
    <row r="390" spans="1:51">
      <c r="A390" s="1" t="s">
        <v>162</v>
      </c>
      <c r="B390" s="1">
        <v>2012</v>
      </c>
      <c r="C390" s="20">
        <v>480000</v>
      </c>
      <c r="D390" s="17">
        <v>600000</v>
      </c>
      <c r="E390" s="1">
        <v>2.1480000000000001</v>
      </c>
      <c r="F390" s="1">
        <v>143</v>
      </c>
      <c r="G390" s="1">
        <v>15</v>
      </c>
      <c r="H390" s="38">
        <v>0.21686748</v>
      </c>
      <c r="I390" s="1">
        <v>37</v>
      </c>
      <c r="J390" s="1">
        <v>8</v>
      </c>
      <c r="K390" s="1">
        <v>27</v>
      </c>
      <c r="L390" s="1">
        <v>357</v>
      </c>
      <c r="M390" s="1">
        <v>21</v>
      </c>
      <c r="N390" s="1">
        <v>118</v>
      </c>
      <c r="O390" s="1">
        <v>22</v>
      </c>
      <c r="P390" s="1">
        <v>1</v>
      </c>
      <c r="Q390" s="1">
        <v>-9</v>
      </c>
      <c r="R390" s="29">
        <f t="shared" si="22"/>
        <v>-0.9</v>
      </c>
      <c r="W390" s="3">
        <v>39</v>
      </c>
      <c r="X390" s="36">
        <v>0</v>
      </c>
      <c r="Y390" s="4">
        <v>0.20175439000000001</v>
      </c>
      <c r="Z390" s="3">
        <v>7</v>
      </c>
      <c r="AA390" s="3">
        <v>0</v>
      </c>
      <c r="AB390" s="3">
        <v>3</v>
      </c>
      <c r="AC390" s="3">
        <v>118</v>
      </c>
      <c r="AD390" s="3">
        <v>4</v>
      </c>
      <c r="AE390" s="3">
        <v>49</v>
      </c>
      <c r="AF390" s="3">
        <v>6</v>
      </c>
      <c r="AG390" s="3">
        <v>1</v>
      </c>
      <c r="AH390" s="3">
        <v>-4</v>
      </c>
      <c r="AI390" s="49">
        <f t="shared" si="21"/>
        <v>-0.90826249999999997</v>
      </c>
      <c r="AJ390" s="54">
        <v>-0.36</v>
      </c>
      <c r="AK390" s="15">
        <v>-1.3472729999999999</v>
      </c>
      <c r="AL390" s="15">
        <v>-0.86</v>
      </c>
      <c r="AM390" s="55">
        <v>-0.95652499999999996</v>
      </c>
      <c r="AN390" s="1">
        <v>228</v>
      </c>
      <c r="AO390" s="3">
        <v>39</v>
      </c>
      <c r="AP390" s="1">
        <v>0</v>
      </c>
      <c r="AQ390" s="3">
        <v>7</v>
      </c>
      <c r="AR390" s="3">
        <v>0</v>
      </c>
      <c r="AS390" s="3">
        <v>3</v>
      </c>
      <c r="AT390" s="3">
        <v>118</v>
      </c>
      <c r="AU390" s="3">
        <v>4</v>
      </c>
      <c r="AV390" s="3">
        <v>49</v>
      </c>
      <c r="AW390" s="3">
        <v>6</v>
      </c>
      <c r="AX390" s="3">
        <v>1</v>
      </c>
      <c r="AY390" s="3">
        <v>-4</v>
      </c>
    </row>
    <row r="391" spans="1:51">
      <c r="A391" s="1" t="s">
        <v>398</v>
      </c>
      <c r="B391" s="1">
        <v>2012</v>
      </c>
      <c r="C391" s="20">
        <v>615000</v>
      </c>
      <c r="D391" s="17">
        <v>8000000</v>
      </c>
      <c r="E391" s="1">
        <v>2.161</v>
      </c>
      <c r="F391" s="1">
        <v>308</v>
      </c>
      <c r="G391" s="1">
        <v>126</v>
      </c>
      <c r="H391" s="38">
        <v>0.31390133999999997</v>
      </c>
      <c r="I391" s="1">
        <v>154</v>
      </c>
      <c r="J391" s="1">
        <v>46</v>
      </c>
      <c r="K391" s="1">
        <v>191</v>
      </c>
      <c r="L391" s="1">
        <v>1255</v>
      </c>
      <c r="M391" s="1">
        <v>117</v>
      </c>
      <c r="N391" s="1">
        <v>185</v>
      </c>
      <c r="O391" s="1">
        <v>67</v>
      </c>
      <c r="P391" s="1">
        <v>4</v>
      </c>
      <c r="Q391" s="1">
        <v>26</v>
      </c>
      <c r="R391" s="29">
        <f t="shared" si="22"/>
        <v>14.2</v>
      </c>
      <c r="S391" s="2" t="s">
        <v>399</v>
      </c>
      <c r="U391" s="1" t="s">
        <v>400</v>
      </c>
      <c r="W391" s="3">
        <v>148</v>
      </c>
      <c r="X391" s="36">
        <v>0</v>
      </c>
      <c r="Y391" s="4">
        <v>0.33584904999999998</v>
      </c>
      <c r="Z391" s="3">
        <v>78</v>
      </c>
      <c r="AA391" s="3">
        <v>24</v>
      </c>
      <c r="AB391" s="3">
        <v>103</v>
      </c>
      <c r="AC391" s="3">
        <v>610</v>
      </c>
      <c r="AD391" s="3">
        <v>69</v>
      </c>
      <c r="AE391" s="3">
        <v>96</v>
      </c>
      <c r="AF391" s="3">
        <v>39</v>
      </c>
      <c r="AG391" s="3">
        <v>1</v>
      </c>
      <c r="AH391" s="3">
        <v>15</v>
      </c>
      <c r="AI391" s="49">
        <f t="shared" si="21"/>
        <v>8.854099999999999</v>
      </c>
      <c r="AJ391" s="54">
        <v>12.65</v>
      </c>
      <c r="AK391" s="15">
        <v>15.779082000000001</v>
      </c>
      <c r="AL391" s="15">
        <v>7.56</v>
      </c>
      <c r="AM391" s="55">
        <v>10.148199999999999</v>
      </c>
      <c r="AN391" s="1">
        <v>396</v>
      </c>
      <c r="AO391" s="3">
        <v>148</v>
      </c>
      <c r="AP391" s="1">
        <v>0</v>
      </c>
      <c r="AQ391" s="3">
        <v>78</v>
      </c>
      <c r="AR391" s="3">
        <v>24</v>
      </c>
      <c r="AS391" s="3">
        <v>103</v>
      </c>
      <c r="AT391" s="3">
        <v>610</v>
      </c>
      <c r="AU391" s="3">
        <v>69</v>
      </c>
      <c r="AV391" s="3">
        <v>96</v>
      </c>
      <c r="AW391" s="3">
        <v>39</v>
      </c>
      <c r="AX391" s="3">
        <v>1</v>
      </c>
      <c r="AY391" s="3">
        <v>15</v>
      </c>
    </row>
    <row r="392" spans="1:51">
      <c r="A392" s="1" t="s">
        <v>417</v>
      </c>
      <c r="B392" s="1">
        <v>2012</v>
      </c>
      <c r="C392" s="20">
        <v>488000</v>
      </c>
      <c r="D392" s="17">
        <v>3400000</v>
      </c>
      <c r="E392" s="1">
        <v>3.0609999999999999</v>
      </c>
      <c r="F392" s="1">
        <v>436</v>
      </c>
      <c r="G392" s="1">
        <v>22</v>
      </c>
      <c r="H392" s="38">
        <v>0.25789472000000002</v>
      </c>
      <c r="I392" s="1">
        <v>206</v>
      </c>
      <c r="J392" s="1">
        <v>77</v>
      </c>
      <c r="K392" s="1">
        <v>222</v>
      </c>
      <c r="L392" s="1">
        <v>1644</v>
      </c>
      <c r="M392" s="1">
        <v>107</v>
      </c>
      <c r="N392" s="1">
        <v>510</v>
      </c>
      <c r="O392" s="1">
        <v>79</v>
      </c>
      <c r="P392" s="1">
        <v>7</v>
      </c>
      <c r="Q392" s="1">
        <v>-21</v>
      </c>
      <c r="R392" s="29">
        <f t="shared" si="22"/>
        <v>1.1000000000000001</v>
      </c>
      <c r="W392" s="3">
        <v>139</v>
      </c>
      <c r="X392" s="36">
        <v>0</v>
      </c>
      <c r="Y392" s="4">
        <v>0.2699029</v>
      </c>
      <c r="Z392" s="3">
        <v>75</v>
      </c>
      <c r="AA392" s="3">
        <v>33</v>
      </c>
      <c r="AB392" s="3">
        <v>85</v>
      </c>
      <c r="AC392" s="3">
        <v>562</v>
      </c>
      <c r="AD392" s="3">
        <v>37</v>
      </c>
      <c r="AE392" s="3">
        <v>169</v>
      </c>
      <c r="AF392" s="3">
        <v>20</v>
      </c>
      <c r="AG392" s="3">
        <v>2</v>
      </c>
      <c r="AH392" s="3">
        <v>-4</v>
      </c>
      <c r="AI392" s="49">
        <f t="shared" si="21"/>
        <v>1.76169</v>
      </c>
      <c r="AJ392" s="54">
        <v>1.28</v>
      </c>
      <c r="AK392" s="15">
        <v>0.88013600000000003</v>
      </c>
      <c r="AL392" s="15">
        <v>1.72</v>
      </c>
      <c r="AM392" s="55">
        <v>1.80338</v>
      </c>
      <c r="AN392" s="1">
        <v>215</v>
      </c>
      <c r="AO392" s="3">
        <v>139</v>
      </c>
      <c r="AP392" s="1">
        <v>0</v>
      </c>
      <c r="AQ392" s="3">
        <v>75</v>
      </c>
      <c r="AR392" s="3">
        <v>33</v>
      </c>
      <c r="AS392" s="3">
        <v>85</v>
      </c>
      <c r="AT392" s="3">
        <v>562</v>
      </c>
      <c r="AU392" s="3">
        <v>37</v>
      </c>
      <c r="AV392" s="3">
        <v>169</v>
      </c>
      <c r="AW392" s="3">
        <v>20</v>
      </c>
      <c r="AX392" s="3">
        <v>2</v>
      </c>
      <c r="AY392" s="3">
        <v>-4</v>
      </c>
    </row>
    <row r="393" spans="1:51">
      <c r="A393" s="1" t="s">
        <v>150</v>
      </c>
      <c r="B393" s="1">
        <v>2012</v>
      </c>
      <c r="C393" s="20">
        <v>495000</v>
      </c>
      <c r="D393" s="17">
        <v>1325000</v>
      </c>
      <c r="E393" s="1">
        <v>2.157</v>
      </c>
      <c r="F393" s="1">
        <v>337</v>
      </c>
      <c r="G393" s="1">
        <v>26</v>
      </c>
      <c r="H393" s="38">
        <v>0.25876662</v>
      </c>
      <c r="I393" s="1">
        <v>121</v>
      </c>
      <c r="J393" s="1">
        <v>33</v>
      </c>
      <c r="K393" s="1">
        <v>102</v>
      </c>
      <c r="L393" s="1">
        <v>909</v>
      </c>
      <c r="M393" s="1">
        <v>53</v>
      </c>
      <c r="N393" s="1">
        <v>216</v>
      </c>
      <c r="O393" s="1">
        <v>35</v>
      </c>
      <c r="P393" s="1">
        <v>13</v>
      </c>
      <c r="Q393" s="1">
        <v>3</v>
      </c>
      <c r="R393" s="29">
        <f t="shared" si="22"/>
        <v>3.2</v>
      </c>
      <c r="W393" s="3">
        <v>120</v>
      </c>
      <c r="X393" s="36">
        <v>0</v>
      </c>
      <c r="Y393" s="4">
        <v>0.26512970000000002</v>
      </c>
      <c r="Z393" s="3">
        <v>44</v>
      </c>
      <c r="AA393" s="3">
        <v>7</v>
      </c>
      <c r="AB393" s="3">
        <v>31</v>
      </c>
      <c r="AC393" s="3">
        <v>375</v>
      </c>
      <c r="AD393" s="3">
        <v>18</v>
      </c>
      <c r="AE393" s="3">
        <v>81</v>
      </c>
      <c r="AF393" s="3">
        <v>16</v>
      </c>
      <c r="AG393" s="3">
        <v>6</v>
      </c>
      <c r="AH393" s="3">
        <v>-3</v>
      </c>
      <c r="AI393" s="49">
        <f t="shared" si="21"/>
        <v>0.50837350000000003</v>
      </c>
      <c r="AJ393" s="54">
        <v>2.92</v>
      </c>
      <c r="AK393" s="15">
        <v>3.5763671000000001</v>
      </c>
      <c r="AL393" s="15">
        <v>0.2</v>
      </c>
      <c r="AM393" s="55">
        <v>0.816747</v>
      </c>
      <c r="AN393" s="1">
        <v>240</v>
      </c>
      <c r="AO393" s="3">
        <v>120</v>
      </c>
      <c r="AP393" s="1">
        <v>0</v>
      </c>
      <c r="AQ393" s="3">
        <v>44</v>
      </c>
      <c r="AR393" s="3">
        <v>7</v>
      </c>
      <c r="AS393" s="3">
        <v>31</v>
      </c>
      <c r="AT393" s="3">
        <v>375</v>
      </c>
      <c r="AU393" s="3">
        <v>18</v>
      </c>
      <c r="AV393" s="3">
        <v>81</v>
      </c>
      <c r="AW393" s="3">
        <v>16</v>
      </c>
      <c r="AX393" s="3">
        <v>6</v>
      </c>
      <c r="AY393" s="3">
        <v>-3</v>
      </c>
    </row>
    <row r="394" spans="1:51">
      <c r="A394" s="1" t="s">
        <v>49</v>
      </c>
      <c r="B394" s="1">
        <v>2012</v>
      </c>
      <c r="C394" s="20">
        <v>495000</v>
      </c>
      <c r="D394" s="17">
        <v>2287500</v>
      </c>
      <c r="E394" s="1">
        <v>2.1440000000000001</v>
      </c>
      <c r="F394" s="1">
        <v>348</v>
      </c>
      <c r="G394" s="1">
        <v>20</v>
      </c>
      <c r="H394" s="38">
        <v>0.27583402000000001</v>
      </c>
      <c r="I394" s="1">
        <v>121</v>
      </c>
      <c r="J394" s="1">
        <v>33</v>
      </c>
      <c r="K394" s="1">
        <v>171</v>
      </c>
      <c r="L394" s="1">
        <v>1318</v>
      </c>
      <c r="M394" s="1">
        <v>63</v>
      </c>
      <c r="N394" s="1">
        <v>326</v>
      </c>
      <c r="O394" s="1">
        <v>71</v>
      </c>
      <c r="P394" s="1">
        <v>10</v>
      </c>
      <c r="Q394" s="1">
        <v>-38</v>
      </c>
      <c r="R394" s="29">
        <f t="shared" si="22"/>
        <v>0.5</v>
      </c>
      <c r="W394" s="3">
        <v>136</v>
      </c>
      <c r="X394" s="36">
        <v>0</v>
      </c>
      <c r="Y394" s="4">
        <v>0.28073769999999998</v>
      </c>
      <c r="Z394" s="3">
        <v>48</v>
      </c>
      <c r="AA394" s="3">
        <v>15</v>
      </c>
      <c r="AB394" s="3">
        <v>76</v>
      </c>
      <c r="AC394" s="3">
        <v>528</v>
      </c>
      <c r="AD394" s="3">
        <v>31</v>
      </c>
      <c r="AE394" s="3">
        <v>132</v>
      </c>
      <c r="AF394" s="3">
        <v>28</v>
      </c>
      <c r="AG394" s="3">
        <v>5</v>
      </c>
      <c r="AH394" s="3">
        <v>-10</v>
      </c>
      <c r="AI394" s="49">
        <f t="shared" si="21"/>
        <v>1.16536952</v>
      </c>
      <c r="AJ394" s="54">
        <v>-9.9999993999999995E-2</v>
      </c>
      <c r="AK394" s="15">
        <v>1.0759160000000001</v>
      </c>
      <c r="AL394" s="15">
        <v>0.96000004000000005</v>
      </c>
      <c r="AM394" s="55">
        <v>1.3707389999999999</v>
      </c>
      <c r="AN394" s="1">
        <v>209</v>
      </c>
      <c r="AO394" s="3">
        <v>136</v>
      </c>
      <c r="AP394" s="1">
        <v>0</v>
      </c>
      <c r="AQ394" s="3">
        <v>48</v>
      </c>
      <c r="AR394" s="3">
        <v>15</v>
      </c>
      <c r="AS394" s="3">
        <v>76</v>
      </c>
      <c r="AT394" s="3">
        <v>528</v>
      </c>
      <c r="AU394" s="3">
        <v>31</v>
      </c>
      <c r="AV394" s="3">
        <v>132</v>
      </c>
      <c r="AW394" s="3">
        <v>28</v>
      </c>
      <c r="AX394" s="3">
        <v>5</v>
      </c>
      <c r="AY394" s="3">
        <v>-10</v>
      </c>
    </row>
    <row r="395" spans="1:51">
      <c r="A395" s="1" t="s">
        <v>167</v>
      </c>
      <c r="B395" s="1">
        <v>2012</v>
      </c>
      <c r="C395" s="20">
        <v>512196</v>
      </c>
      <c r="D395" s="17">
        <v>2925000</v>
      </c>
      <c r="E395" s="1">
        <v>3.109</v>
      </c>
      <c r="F395" s="1">
        <v>469</v>
      </c>
      <c r="G395" s="1">
        <v>102</v>
      </c>
      <c r="H395" s="38">
        <v>0.29169270000000003</v>
      </c>
      <c r="I395" s="1">
        <v>195</v>
      </c>
      <c r="J395" s="1">
        <v>26</v>
      </c>
      <c r="K395" s="1">
        <v>194</v>
      </c>
      <c r="L395" s="1">
        <v>1742</v>
      </c>
      <c r="M395" s="1">
        <v>116</v>
      </c>
      <c r="N395" s="1">
        <v>221</v>
      </c>
      <c r="O395" s="1">
        <v>115</v>
      </c>
      <c r="P395" s="1">
        <v>19</v>
      </c>
      <c r="Q395" s="1">
        <v>6</v>
      </c>
      <c r="R395" s="29">
        <f t="shared" si="22"/>
        <v>6.5</v>
      </c>
      <c r="T395" s="1" t="s">
        <v>168</v>
      </c>
      <c r="W395" s="3">
        <v>156</v>
      </c>
      <c r="X395" s="36">
        <v>0</v>
      </c>
      <c r="Y395" s="4">
        <v>0.29071805000000001</v>
      </c>
      <c r="Z395" s="3">
        <v>62</v>
      </c>
      <c r="AA395" s="3">
        <v>6</v>
      </c>
      <c r="AB395" s="3">
        <v>65</v>
      </c>
      <c r="AC395" s="3">
        <v>612</v>
      </c>
      <c r="AD395" s="3">
        <v>36</v>
      </c>
      <c r="AE395" s="3">
        <v>82</v>
      </c>
      <c r="AF395" s="3">
        <v>40</v>
      </c>
      <c r="AG395" s="3">
        <v>10</v>
      </c>
      <c r="AH395" s="3">
        <v>-10</v>
      </c>
      <c r="AI395" s="49">
        <f t="shared" si="21"/>
        <v>1.5702750000000001</v>
      </c>
      <c r="AJ395" s="54">
        <v>7.22</v>
      </c>
      <c r="AK395" s="15">
        <v>5.7901829999999999</v>
      </c>
      <c r="AL395" s="15">
        <v>1.53</v>
      </c>
      <c r="AM395" s="55">
        <v>1.6105499999999999</v>
      </c>
      <c r="AN395" s="1">
        <v>381</v>
      </c>
      <c r="AO395" s="3">
        <v>156</v>
      </c>
      <c r="AP395" s="1">
        <v>0</v>
      </c>
      <c r="AQ395" s="3">
        <v>62</v>
      </c>
      <c r="AR395" s="3">
        <v>6</v>
      </c>
      <c r="AS395" s="3">
        <v>65</v>
      </c>
      <c r="AT395" s="3">
        <v>612</v>
      </c>
      <c r="AU395" s="3">
        <v>36</v>
      </c>
      <c r="AV395" s="3">
        <v>82</v>
      </c>
      <c r="AW395" s="3">
        <v>40</v>
      </c>
      <c r="AX395" s="3">
        <v>10</v>
      </c>
      <c r="AY395" s="3">
        <v>-10</v>
      </c>
    </row>
    <row r="396" spans="1:51">
      <c r="A396" s="1" t="s">
        <v>53</v>
      </c>
      <c r="B396" s="1">
        <v>2012</v>
      </c>
      <c r="C396" s="20">
        <v>506500</v>
      </c>
      <c r="D396" s="17">
        <v>510000</v>
      </c>
      <c r="E396" s="1">
        <v>3.0790000000000002</v>
      </c>
      <c r="F396" s="1">
        <v>306</v>
      </c>
      <c r="G396" s="1">
        <v>43</v>
      </c>
      <c r="H396" s="38">
        <v>0.24613220999999999</v>
      </c>
      <c r="I396" s="1">
        <v>98</v>
      </c>
      <c r="J396" s="1">
        <v>19</v>
      </c>
      <c r="K396" s="1">
        <v>78</v>
      </c>
      <c r="L396" s="1">
        <v>797</v>
      </c>
      <c r="M396" s="1">
        <v>64</v>
      </c>
      <c r="N396" s="1">
        <v>177</v>
      </c>
      <c r="O396" s="1">
        <v>38</v>
      </c>
      <c r="P396" s="1">
        <v>14</v>
      </c>
      <c r="Q396" s="1">
        <v>4</v>
      </c>
      <c r="R396" s="29">
        <f t="shared" si="22"/>
        <v>1</v>
      </c>
      <c r="W396" s="3">
        <v>42</v>
      </c>
      <c r="X396" s="36">
        <v>24</v>
      </c>
      <c r="Y396" s="4">
        <v>0.20454544999999999</v>
      </c>
      <c r="Z396" s="3">
        <v>17</v>
      </c>
      <c r="AA396" s="3">
        <v>2</v>
      </c>
      <c r="AB396" s="3">
        <v>9</v>
      </c>
      <c r="AC396" s="3">
        <v>103</v>
      </c>
      <c r="AD396" s="3">
        <v>12</v>
      </c>
      <c r="AE396" s="3">
        <v>19</v>
      </c>
      <c r="AF396" s="3">
        <v>7</v>
      </c>
      <c r="AG396" s="3">
        <v>1</v>
      </c>
      <c r="AH396" s="3">
        <v>3</v>
      </c>
      <c r="AI396" s="49">
        <f t="shared" si="21"/>
        <v>0.22638915500000001</v>
      </c>
      <c r="AJ396" s="54">
        <v>1.25</v>
      </c>
      <c r="AK396" s="15">
        <v>0.70108300000000001</v>
      </c>
      <c r="AL396" s="15">
        <v>0.29000002000000003</v>
      </c>
      <c r="AM396" s="55">
        <v>0.16277828999999999</v>
      </c>
      <c r="AN396" s="1">
        <v>235</v>
      </c>
      <c r="AO396" s="3">
        <v>42</v>
      </c>
      <c r="AP396" s="1">
        <v>24</v>
      </c>
      <c r="AQ396" s="3">
        <v>17</v>
      </c>
      <c r="AR396" s="3">
        <v>2</v>
      </c>
      <c r="AS396" s="3">
        <v>9</v>
      </c>
      <c r="AT396" s="3">
        <v>103</v>
      </c>
      <c r="AU396" s="3">
        <v>12</v>
      </c>
      <c r="AV396" s="3">
        <v>19</v>
      </c>
      <c r="AW396" s="3">
        <v>7</v>
      </c>
      <c r="AX396" s="3">
        <v>1</v>
      </c>
      <c r="AY396" s="3">
        <v>3</v>
      </c>
    </row>
    <row r="397" spans="1:51">
      <c r="A397" s="1" t="s">
        <v>429</v>
      </c>
      <c r="B397" s="1">
        <v>2012</v>
      </c>
      <c r="C397" s="20">
        <v>518000</v>
      </c>
      <c r="D397" s="17">
        <v>3150000</v>
      </c>
      <c r="E397" s="1">
        <v>3.028</v>
      </c>
      <c r="F397" s="1">
        <v>328</v>
      </c>
      <c r="G397" s="1">
        <v>154</v>
      </c>
      <c r="H397" s="38">
        <v>0.29592760000000001</v>
      </c>
      <c r="I397" s="1">
        <v>142</v>
      </c>
      <c r="J397" s="1">
        <v>35</v>
      </c>
      <c r="K397" s="1">
        <v>177</v>
      </c>
      <c r="L397" s="1">
        <v>1234</v>
      </c>
      <c r="M397" s="1">
        <v>104</v>
      </c>
      <c r="N397" s="1">
        <v>263</v>
      </c>
      <c r="O397" s="1">
        <v>55</v>
      </c>
      <c r="P397" s="1">
        <v>5</v>
      </c>
      <c r="Q397" s="1">
        <v>-4</v>
      </c>
      <c r="R397" s="29">
        <f t="shared" si="22"/>
        <v>6.8</v>
      </c>
      <c r="S397" s="2" t="s">
        <v>104</v>
      </c>
      <c r="T397" s="1" t="s">
        <v>430</v>
      </c>
      <c r="W397" s="3">
        <v>144</v>
      </c>
      <c r="X397" s="36">
        <v>0</v>
      </c>
      <c r="Y397" s="4">
        <v>0.29341316000000001</v>
      </c>
      <c r="Z397" s="3">
        <v>70</v>
      </c>
      <c r="AA397" s="3">
        <v>20</v>
      </c>
      <c r="AB397" s="3">
        <v>79</v>
      </c>
      <c r="AC397" s="3">
        <v>567</v>
      </c>
      <c r="AD397" s="3">
        <v>57</v>
      </c>
      <c r="AE397" s="3">
        <v>122</v>
      </c>
      <c r="AF397" s="3">
        <v>25</v>
      </c>
      <c r="AG397" s="3">
        <v>3</v>
      </c>
      <c r="AH397" s="3">
        <v>2</v>
      </c>
      <c r="AI397" s="49">
        <f t="shared" si="21"/>
        <v>3.76084</v>
      </c>
      <c r="AJ397" s="54">
        <v>6.31</v>
      </c>
      <c r="AK397" s="15">
        <v>7.263433</v>
      </c>
      <c r="AL397" s="15">
        <v>3.78</v>
      </c>
      <c r="AM397" s="55">
        <v>3.7416800000000001</v>
      </c>
      <c r="AN397" s="1">
        <v>374</v>
      </c>
      <c r="AO397" s="3">
        <v>144</v>
      </c>
      <c r="AP397" s="1">
        <v>0</v>
      </c>
      <c r="AQ397" s="3">
        <v>70</v>
      </c>
      <c r="AR397" s="3">
        <v>20</v>
      </c>
      <c r="AS397" s="3">
        <v>79</v>
      </c>
      <c r="AT397" s="3">
        <v>567</v>
      </c>
      <c r="AU397" s="3">
        <v>57</v>
      </c>
      <c r="AV397" s="3">
        <v>122</v>
      </c>
      <c r="AW397" s="3">
        <v>25</v>
      </c>
      <c r="AX397" s="3">
        <v>3</v>
      </c>
      <c r="AY397" s="3">
        <v>2</v>
      </c>
    </row>
    <row r="398" spans="1:51">
      <c r="A398" s="1" t="s">
        <v>119</v>
      </c>
      <c r="B398" s="1">
        <v>2012</v>
      </c>
      <c r="C398" s="20">
        <v>490000</v>
      </c>
      <c r="D398" s="17">
        <v>700000</v>
      </c>
      <c r="E398" s="1">
        <v>2.1560000000000001</v>
      </c>
      <c r="F398" s="1">
        <v>184</v>
      </c>
      <c r="G398" s="1">
        <v>0</v>
      </c>
      <c r="H398" s="38">
        <v>0.18275153999999999</v>
      </c>
      <c r="I398" s="1">
        <v>38</v>
      </c>
      <c r="J398" s="1">
        <v>5</v>
      </c>
      <c r="K398" s="1">
        <v>41</v>
      </c>
      <c r="L398" s="1">
        <v>531</v>
      </c>
      <c r="M398" s="1">
        <v>24</v>
      </c>
      <c r="N398" s="1">
        <v>93</v>
      </c>
      <c r="O398" s="1">
        <v>21</v>
      </c>
      <c r="P398" s="1">
        <v>0</v>
      </c>
      <c r="Q398" s="1">
        <v>-7</v>
      </c>
      <c r="R398" s="29">
        <f t="shared" si="22"/>
        <v>-1.8</v>
      </c>
      <c r="W398" s="3">
        <v>42</v>
      </c>
      <c r="X398" s="36">
        <v>0</v>
      </c>
      <c r="Y398" s="4">
        <v>0.19819819999999999</v>
      </c>
      <c r="Z398" s="3">
        <v>7</v>
      </c>
      <c r="AA398" s="3">
        <v>1</v>
      </c>
      <c r="AB398" s="3">
        <v>5</v>
      </c>
      <c r="AC398" s="3">
        <v>122</v>
      </c>
      <c r="AD398" s="3">
        <v>9</v>
      </c>
      <c r="AE398" s="3">
        <v>26</v>
      </c>
      <c r="AF398" s="3">
        <v>6</v>
      </c>
      <c r="AG398" s="3">
        <v>0</v>
      </c>
      <c r="AH398" s="3">
        <v>-1</v>
      </c>
      <c r="AI398" s="49">
        <f t="shared" si="21"/>
        <v>-0.16311</v>
      </c>
      <c r="AJ398" s="54">
        <v>-1.41</v>
      </c>
      <c r="AK398" s="15">
        <v>-2.2185168000000002</v>
      </c>
      <c r="AL398" s="15">
        <v>0.05</v>
      </c>
      <c r="AM398" s="55">
        <v>-0.37622</v>
      </c>
      <c r="AN398" s="1">
        <v>425</v>
      </c>
      <c r="AO398" s="3">
        <v>42</v>
      </c>
      <c r="AP398" s="1">
        <v>0</v>
      </c>
      <c r="AQ398" s="3">
        <v>7</v>
      </c>
      <c r="AR398" s="3">
        <v>1</v>
      </c>
      <c r="AS398" s="3">
        <v>5</v>
      </c>
      <c r="AT398" s="3">
        <v>122</v>
      </c>
      <c r="AU398" s="3">
        <v>9</v>
      </c>
      <c r="AV398" s="3">
        <v>26</v>
      </c>
      <c r="AW398" s="3">
        <v>6</v>
      </c>
      <c r="AX398" s="3">
        <v>0</v>
      </c>
      <c r="AY398" s="3">
        <v>-1</v>
      </c>
    </row>
    <row r="399" spans="1:51">
      <c r="A399" s="1" t="s">
        <v>420</v>
      </c>
      <c r="B399" s="1">
        <v>2012</v>
      </c>
      <c r="C399" s="20">
        <v>527500</v>
      </c>
      <c r="D399" s="17">
        <v>2825000</v>
      </c>
      <c r="E399" s="1">
        <v>3.0470000000000002</v>
      </c>
      <c r="F399" s="1">
        <v>486</v>
      </c>
      <c r="G399" s="1">
        <v>19</v>
      </c>
      <c r="H399" s="38">
        <v>0.24064769</v>
      </c>
      <c r="I399" s="1">
        <v>285</v>
      </c>
      <c r="J399" s="1">
        <v>59</v>
      </c>
      <c r="K399" s="1">
        <v>178</v>
      </c>
      <c r="L399" s="1">
        <v>2004</v>
      </c>
      <c r="M399" s="1">
        <v>175</v>
      </c>
      <c r="N399" s="1">
        <v>588</v>
      </c>
      <c r="O399" s="1">
        <v>59</v>
      </c>
      <c r="P399" s="1">
        <v>110</v>
      </c>
      <c r="Q399" s="1">
        <v>0</v>
      </c>
      <c r="R399" s="29">
        <f t="shared" si="22"/>
        <v>7.2</v>
      </c>
      <c r="S399" s="2" t="s">
        <v>421</v>
      </c>
      <c r="T399" s="1" t="s">
        <v>422</v>
      </c>
      <c r="U399" s="1" t="s">
        <v>423</v>
      </c>
      <c r="W399" s="3">
        <v>136</v>
      </c>
      <c r="X399" s="36">
        <v>19</v>
      </c>
      <c r="Y399" s="4">
        <v>0.21298175</v>
      </c>
      <c r="Z399" s="3">
        <v>75</v>
      </c>
      <c r="AA399" s="3">
        <v>14</v>
      </c>
      <c r="AB399" s="3">
        <v>40</v>
      </c>
      <c r="AC399" s="3">
        <v>544</v>
      </c>
      <c r="AD399" s="3">
        <v>42</v>
      </c>
      <c r="AE399" s="3">
        <v>166</v>
      </c>
      <c r="AF399" s="3">
        <v>13</v>
      </c>
      <c r="AG399" s="3">
        <v>30</v>
      </c>
      <c r="AH399" s="3">
        <v>1</v>
      </c>
      <c r="AI399" s="49">
        <f t="shared" si="21"/>
        <v>0.70723500000000006</v>
      </c>
      <c r="AJ399" s="54">
        <v>6.13</v>
      </c>
      <c r="AK399" s="15">
        <v>8.2379800000000003</v>
      </c>
      <c r="AL399" s="15">
        <v>0.13</v>
      </c>
      <c r="AM399" s="55">
        <v>1.28447</v>
      </c>
      <c r="AN399" s="1">
        <v>484</v>
      </c>
      <c r="AO399" s="3">
        <v>136</v>
      </c>
      <c r="AP399" s="1">
        <v>19</v>
      </c>
      <c r="AQ399" s="3">
        <v>75</v>
      </c>
      <c r="AR399" s="3">
        <v>14</v>
      </c>
      <c r="AS399" s="3">
        <v>40</v>
      </c>
      <c r="AT399" s="3">
        <v>544</v>
      </c>
      <c r="AU399" s="3">
        <v>42</v>
      </c>
      <c r="AV399" s="3">
        <v>166</v>
      </c>
      <c r="AW399" s="3">
        <v>13</v>
      </c>
      <c r="AX399" s="3">
        <v>30</v>
      </c>
      <c r="AY399" s="3">
        <v>1</v>
      </c>
    </row>
    <row r="400" spans="1:51">
      <c r="A400" s="1" t="s">
        <v>360</v>
      </c>
      <c r="B400" s="1">
        <v>2012</v>
      </c>
      <c r="C400" s="20">
        <v>495600</v>
      </c>
      <c r="D400" s="17">
        <v>1275000</v>
      </c>
      <c r="E400" s="1">
        <v>2.1440000000000001</v>
      </c>
      <c r="F400" s="1">
        <v>296</v>
      </c>
      <c r="G400" s="1">
        <v>109</v>
      </c>
      <c r="H400" s="38">
        <v>0.24020100999999999</v>
      </c>
      <c r="I400" s="1">
        <v>131</v>
      </c>
      <c r="J400" s="1">
        <v>5</v>
      </c>
      <c r="K400" s="1">
        <v>77</v>
      </c>
      <c r="L400" s="1">
        <v>1137</v>
      </c>
      <c r="M400" s="1">
        <v>109</v>
      </c>
      <c r="N400" s="1">
        <v>255</v>
      </c>
      <c r="O400" s="1">
        <v>43</v>
      </c>
      <c r="P400" s="1">
        <v>81</v>
      </c>
      <c r="Q400" s="1">
        <v>-11</v>
      </c>
      <c r="R400" s="29">
        <f t="shared" si="22"/>
        <v>2.6</v>
      </c>
      <c r="V400" s="1" t="s">
        <v>154</v>
      </c>
      <c r="W400" s="3">
        <v>115</v>
      </c>
      <c r="X400" s="36">
        <v>0</v>
      </c>
      <c r="Y400" s="4">
        <v>0.24623115000000001</v>
      </c>
      <c r="Z400" s="3">
        <v>49</v>
      </c>
      <c r="AA400" s="3">
        <v>2</v>
      </c>
      <c r="AB400" s="3">
        <v>24</v>
      </c>
      <c r="AC400" s="3">
        <v>449</v>
      </c>
      <c r="AD400" s="3">
        <v>43</v>
      </c>
      <c r="AE400" s="3">
        <v>110</v>
      </c>
      <c r="AF400" s="3">
        <v>19</v>
      </c>
      <c r="AG400" s="3">
        <v>44</v>
      </c>
      <c r="AH400" s="3">
        <v>-4</v>
      </c>
      <c r="AI400" s="49">
        <f t="shared" si="21"/>
        <v>1.70235</v>
      </c>
      <c r="AJ400" s="54">
        <v>3.1599998</v>
      </c>
      <c r="AK400" s="15">
        <v>2.0457550000000002</v>
      </c>
      <c r="AL400" s="15">
        <v>1.78</v>
      </c>
      <c r="AM400" s="55">
        <v>1.6247</v>
      </c>
      <c r="AN400" s="1">
        <v>273</v>
      </c>
      <c r="AO400" s="3">
        <v>115</v>
      </c>
      <c r="AP400" s="1">
        <v>0</v>
      </c>
      <c r="AQ400" s="3">
        <v>49</v>
      </c>
      <c r="AR400" s="3">
        <v>2</v>
      </c>
      <c r="AS400" s="3">
        <v>24</v>
      </c>
      <c r="AT400" s="3">
        <v>449</v>
      </c>
      <c r="AU400" s="3">
        <v>43</v>
      </c>
      <c r="AV400" s="3">
        <v>110</v>
      </c>
      <c r="AW400" s="3">
        <v>19</v>
      </c>
      <c r="AX400" s="3">
        <v>44</v>
      </c>
      <c r="AY400" s="3">
        <v>-4</v>
      </c>
    </row>
    <row r="401" spans="1:51">
      <c r="A401" s="1" t="s">
        <v>109</v>
      </c>
      <c r="B401" s="1">
        <v>2012</v>
      </c>
      <c r="C401" s="20">
        <v>483000</v>
      </c>
      <c r="D401" s="17">
        <v>1750000</v>
      </c>
      <c r="E401" s="1">
        <v>3.0249999999999999</v>
      </c>
      <c r="F401" s="1">
        <v>441</v>
      </c>
      <c r="G401" s="1">
        <v>0</v>
      </c>
      <c r="H401" s="38">
        <v>0.25883152999999998</v>
      </c>
      <c r="I401" s="1">
        <v>176</v>
      </c>
      <c r="J401" s="1">
        <v>47</v>
      </c>
      <c r="K401" s="1">
        <v>197</v>
      </c>
      <c r="L401" s="1">
        <v>1661</v>
      </c>
      <c r="M401" s="1">
        <v>158</v>
      </c>
      <c r="N401" s="1">
        <v>259</v>
      </c>
      <c r="O401" s="1">
        <v>90</v>
      </c>
      <c r="P401" s="1">
        <v>9</v>
      </c>
      <c r="Q401" s="1">
        <v>1</v>
      </c>
      <c r="R401" s="29">
        <f t="shared" si="22"/>
        <v>3.5</v>
      </c>
      <c r="T401" s="1" t="s">
        <v>110</v>
      </c>
      <c r="U401" s="1" t="s">
        <v>111</v>
      </c>
      <c r="W401" s="3">
        <v>105</v>
      </c>
      <c r="X401" s="36">
        <v>0</v>
      </c>
      <c r="Y401" s="4">
        <v>0.21739130000000001</v>
      </c>
      <c r="Z401" s="3">
        <v>30</v>
      </c>
      <c r="AA401" s="3">
        <v>7</v>
      </c>
      <c r="AB401" s="3">
        <v>30</v>
      </c>
      <c r="AC401" s="3">
        <v>326</v>
      </c>
      <c r="AD401" s="3">
        <v>25</v>
      </c>
      <c r="AE401" s="3">
        <v>56</v>
      </c>
      <c r="AF401" s="3">
        <v>16</v>
      </c>
      <c r="AG401" s="3">
        <v>1</v>
      </c>
      <c r="AH401" s="3">
        <v>6</v>
      </c>
      <c r="AI401" s="49">
        <f t="shared" si="21"/>
        <v>-0.42175152500000002</v>
      </c>
      <c r="AJ401" s="54">
        <v>2.66</v>
      </c>
      <c r="AK401" s="15">
        <v>4.3302874999999998</v>
      </c>
      <c r="AL401" s="15">
        <v>-0.57000004999999998</v>
      </c>
      <c r="AM401" s="55">
        <v>-0.273503</v>
      </c>
      <c r="AN401" s="1">
        <v>358</v>
      </c>
      <c r="AO401" s="3">
        <v>105</v>
      </c>
      <c r="AP401" s="1">
        <v>0</v>
      </c>
      <c r="AQ401" s="3">
        <v>30</v>
      </c>
      <c r="AR401" s="3">
        <v>7</v>
      </c>
      <c r="AS401" s="3">
        <v>30</v>
      </c>
      <c r="AT401" s="3">
        <v>326</v>
      </c>
      <c r="AU401" s="3">
        <v>25</v>
      </c>
      <c r="AV401" s="3">
        <v>56</v>
      </c>
      <c r="AW401" s="3">
        <v>16</v>
      </c>
      <c r="AX401" s="3">
        <v>1</v>
      </c>
      <c r="AY401" s="3">
        <v>6</v>
      </c>
    </row>
    <row r="402" spans="1:51">
      <c r="A402" s="1" t="s">
        <v>377</v>
      </c>
      <c r="B402" s="1">
        <v>2012</v>
      </c>
      <c r="C402" s="20">
        <v>502000</v>
      </c>
      <c r="D402" s="17">
        <v>2350000</v>
      </c>
      <c r="E402" s="1">
        <v>3.145</v>
      </c>
      <c r="F402" s="1">
        <v>527</v>
      </c>
      <c r="G402" s="1">
        <v>0</v>
      </c>
      <c r="H402" s="38">
        <v>0.28016978999999997</v>
      </c>
      <c r="I402" s="1">
        <v>203</v>
      </c>
      <c r="J402" s="1">
        <v>23</v>
      </c>
      <c r="K402" s="1">
        <v>172</v>
      </c>
      <c r="L402" s="1">
        <v>1807</v>
      </c>
      <c r="M402" s="1">
        <v>124</v>
      </c>
      <c r="N402" s="1">
        <v>324</v>
      </c>
      <c r="O402" s="1">
        <v>81</v>
      </c>
      <c r="P402" s="1">
        <v>36</v>
      </c>
      <c r="Q402" s="1">
        <v>34</v>
      </c>
      <c r="R402" s="29">
        <f t="shared" si="22"/>
        <v>5.2</v>
      </c>
      <c r="S402" s="2" t="s">
        <v>378</v>
      </c>
      <c r="T402" s="1" t="s">
        <v>379</v>
      </c>
      <c r="U402" s="1" t="s">
        <v>177</v>
      </c>
      <c r="V402" s="1" t="s">
        <v>154</v>
      </c>
      <c r="W402" s="3">
        <v>133</v>
      </c>
      <c r="X402" s="36">
        <v>0</v>
      </c>
      <c r="Y402" s="4">
        <v>0.27272728000000002</v>
      </c>
      <c r="Z402" s="3">
        <v>58</v>
      </c>
      <c r="AA402" s="3">
        <v>7</v>
      </c>
      <c r="AB402" s="3">
        <v>36</v>
      </c>
      <c r="AC402" s="3">
        <v>430</v>
      </c>
      <c r="AD402" s="3">
        <v>33</v>
      </c>
      <c r="AE402" s="3">
        <v>77</v>
      </c>
      <c r="AF402" s="3">
        <v>21</v>
      </c>
      <c r="AG402" s="3">
        <v>15</v>
      </c>
      <c r="AH402" s="3">
        <v>9</v>
      </c>
      <c r="AI402" s="49">
        <f t="shared" si="21"/>
        <v>1.752775</v>
      </c>
      <c r="AJ402" s="54">
        <v>5.75</v>
      </c>
      <c r="AK402" s="15">
        <v>4.6250289999999996</v>
      </c>
      <c r="AL402" s="15">
        <v>2</v>
      </c>
      <c r="AM402" s="55">
        <v>1.5055499999999999</v>
      </c>
      <c r="AN402" s="1">
        <v>240</v>
      </c>
      <c r="AO402" s="3">
        <v>133</v>
      </c>
      <c r="AP402" s="1">
        <v>0</v>
      </c>
      <c r="AQ402" s="3">
        <v>58</v>
      </c>
      <c r="AR402" s="3">
        <v>7</v>
      </c>
      <c r="AS402" s="3">
        <v>36</v>
      </c>
      <c r="AT402" s="3">
        <v>430</v>
      </c>
      <c r="AU402" s="3">
        <v>33</v>
      </c>
      <c r="AV402" s="3">
        <v>77</v>
      </c>
      <c r="AW402" s="3">
        <v>21</v>
      </c>
      <c r="AX402" s="3">
        <v>15</v>
      </c>
      <c r="AY402" s="3">
        <v>9</v>
      </c>
    </row>
    <row r="403" spans="1:51">
      <c r="A403" s="1" t="s">
        <v>388</v>
      </c>
      <c r="B403" s="1">
        <v>2012</v>
      </c>
      <c r="C403" s="20">
        <v>520000</v>
      </c>
      <c r="D403" s="17">
        <v>2925000</v>
      </c>
      <c r="E403" s="1">
        <v>3.1230000000000002</v>
      </c>
      <c r="F403" s="1">
        <v>535</v>
      </c>
      <c r="G403" s="1">
        <v>0</v>
      </c>
      <c r="H403" s="38">
        <v>0.24485372999999999</v>
      </c>
      <c r="I403" s="1">
        <v>238</v>
      </c>
      <c r="J403" s="1">
        <v>49</v>
      </c>
      <c r="K403" s="1">
        <v>216</v>
      </c>
      <c r="L403" s="1">
        <v>2067</v>
      </c>
      <c r="M403" s="1">
        <v>153</v>
      </c>
      <c r="N403" s="1">
        <v>357</v>
      </c>
      <c r="O403" s="1">
        <v>100</v>
      </c>
      <c r="P403" s="1">
        <v>21</v>
      </c>
      <c r="Q403" s="1">
        <v>-6</v>
      </c>
      <c r="R403" s="29">
        <f t="shared" si="22"/>
        <v>4.9000000000000004</v>
      </c>
      <c r="S403" s="2" t="s">
        <v>341</v>
      </c>
      <c r="T403" s="1" t="s">
        <v>389</v>
      </c>
      <c r="V403" s="1" t="s">
        <v>47</v>
      </c>
      <c r="W403" s="3">
        <v>151</v>
      </c>
      <c r="X403" s="36">
        <v>0</v>
      </c>
      <c r="Y403" s="4">
        <v>0.23428571000000001</v>
      </c>
      <c r="Z403" s="3">
        <v>62</v>
      </c>
      <c r="AA403" s="3">
        <v>16</v>
      </c>
      <c r="AB403" s="3">
        <v>60</v>
      </c>
      <c r="AC403" s="3">
        <v>582</v>
      </c>
      <c r="AD403" s="3">
        <v>40</v>
      </c>
      <c r="AE403" s="3">
        <v>89</v>
      </c>
      <c r="AF403" s="3">
        <v>24</v>
      </c>
      <c r="AG403" s="3">
        <v>5</v>
      </c>
      <c r="AH403" s="3">
        <v>-6</v>
      </c>
      <c r="AI403" s="49">
        <f t="shared" si="21"/>
        <v>0.90797000000000005</v>
      </c>
      <c r="AJ403" s="54">
        <v>4.96</v>
      </c>
      <c r="AK403" s="15">
        <v>4.9263870000000001</v>
      </c>
      <c r="AL403" s="15">
        <v>0.79</v>
      </c>
      <c r="AM403" s="55">
        <v>1.0259400000000001</v>
      </c>
      <c r="AN403" s="1">
        <v>213</v>
      </c>
      <c r="AO403" s="3">
        <v>151</v>
      </c>
      <c r="AP403" s="1">
        <v>0</v>
      </c>
      <c r="AQ403" s="3">
        <v>62</v>
      </c>
      <c r="AR403" s="3">
        <v>16</v>
      </c>
      <c r="AS403" s="3">
        <v>60</v>
      </c>
      <c r="AT403" s="3">
        <v>582</v>
      </c>
      <c r="AU403" s="3">
        <v>40</v>
      </c>
      <c r="AV403" s="3">
        <v>89</v>
      </c>
      <c r="AW403" s="3">
        <v>24</v>
      </c>
      <c r="AX403" s="3">
        <v>5</v>
      </c>
      <c r="AY403" s="3">
        <v>-6</v>
      </c>
    </row>
    <row r="404" spans="1:51">
      <c r="A404" s="1" t="s">
        <v>100</v>
      </c>
      <c r="B404" s="1">
        <v>2012</v>
      </c>
      <c r="C404" s="20">
        <v>516000</v>
      </c>
      <c r="D404" s="17">
        <v>1350000</v>
      </c>
      <c r="E404" s="1">
        <v>2.1640000000000001</v>
      </c>
      <c r="F404" s="1">
        <v>394</v>
      </c>
      <c r="G404" s="1">
        <v>0</v>
      </c>
      <c r="H404" s="38">
        <v>0.25294650000000002</v>
      </c>
      <c r="I404" s="1">
        <v>144</v>
      </c>
      <c r="J404" s="1">
        <v>7</v>
      </c>
      <c r="K404" s="1">
        <v>87</v>
      </c>
      <c r="L404" s="1">
        <v>1289</v>
      </c>
      <c r="M404" s="1">
        <v>158</v>
      </c>
      <c r="N404" s="1">
        <v>262</v>
      </c>
      <c r="O404" s="1">
        <v>37</v>
      </c>
      <c r="P404" s="1">
        <v>52</v>
      </c>
      <c r="Q404" s="1">
        <v>7</v>
      </c>
      <c r="R404" s="29">
        <f t="shared" si="22"/>
        <v>3.8</v>
      </c>
      <c r="W404" s="3">
        <v>141</v>
      </c>
      <c r="X404" s="36">
        <v>0</v>
      </c>
      <c r="Y404" s="4">
        <v>0.24427481000000001</v>
      </c>
      <c r="Z404" s="3">
        <v>56</v>
      </c>
      <c r="AA404" s="3">
        <v>5</v>
      </c>
      <c r="AB404" s="3">
        <v>34</v>
      </c>
      <c r="AC404" s="3">
        <v>453</v>
      </c>
      <c r="AD404" s="3">
        <v>51</v>
      </c>
      <c r="AE404" s="3">
        <v>104</v>
      </c>
      <c r="AF404" s="3">
        <v>14</v>
      </c>
      <c r="AG404" s="3">
        <v>26</v>
      </c>
      <c r="AH404" s="3">
        <v>7</v>
      </c>
      <c r="AI404" s="49">
        <f t="shared" si="21"/>
        <v>1.952375</v>
      </c>
      <c r="AJ404" s="54">
        <v>3.9499998000000001</v>
      </c>
      <c r="AK404" s="15">
        <v>3.7358380000000002</v>
      </c>
      <c r="AL404" s="15">
        <v>2.09</v>
      </c>
      <c r="AM404" s="55">
        <v>1.8147500000000001</v>
      </c>
      <c r="AN404" s="1">
        <v>402</v>
      </c>
      <c r="AO404" s="3">
        <v>141</v>
      </c>
      <c r="AP404" s="1">
        <v>0</v>
      </c>
      <c r="AQ404" s="3">
        <v>56</v>
      </c>
      <c r="AR404" s="3">
        <v>5</v>
      </c>
      <c r="AS404" s="3">
        <v>34</v>
      </c>
      <c r="AT404" s="3">
        <v>453</v>
      </c>
      <c r="AU404" s="3">
        <v>51</v>
      </c>
      <c r="AV404" s="3">
        <v>104</v>
      </c>
      <c r="AW404" s="3">
        <v>14</v>
      </c>
      <c r="AX404" s="3">
        <v>26</v>
      </c>
      <c r="AY404" s="3">
        <v>7</v>
      </c>
    </row>
    <row r="405" spans="1:51">
      <c r="A405" s="33" t="s">
        <v>131</v>
      </c>
      <c r="B405" s="1">
        <v>2012</v>
      </c>
      <c r="C405" s="20">
        <v>500000</v>
      </c>
      <c r="D405" s="17">
        <v>550000</v>
      </c>
      <c r="E405" s="1">
        <v>3.077</v>
      </c>
      <c r="F405" s="1">
        <v>310</v>
      </c>
      <c r="G405" s="1">
        <v>0</v>
      </c>
      <c r="H405" s="38">
        <v>0.22891565999999999</v>
      </c>
      <c r="I405" s="1">
        <v>111</v>
      </c>
      <c r="J405" s="1">
        <v>41</v>
      </c>
      <c r="K405" s="1">
        <v>138</v>
      </c>
      <c r="L405" s="1">
        <v>933</v>
      </c>
      <c r="M405" s="1">
        <v>88</v>
      </c>
      <c r="N405" s="1">
        <v>229</v>
      </c>
      <c r="O405" s="1">
        <v>41</v>
      </c>
      <c r="P405" s="1">
        <v>2</v>
      </c>
      <c r="Q405" s="1">
        <v>0</v>
      </c>
      <c r="R405" s="29">
        <f t="shared" si="22"/>
        <v>1.5</v>
      </c>
      <c r="W405" s="3">
        <v>81</v>
      </c>
      <c r="X405" s="36">
        <v>0</v>
      </c>
      <c r="Y405" s="4">
        <v>0.20258619999999999</v>
      </c>
      <c r="Z405" s="3">
        <v>29</v>
      </c>
      <c r="AA405" s="3">
        <v>11</v>
      </c>
      <c r="AB405" s="3">
        <v>31</v>
      </c>
      <c r="AC405" s="3">
        <v>264</v>
      </c>
      <c r="AD405" s="3">
        <v>28</v>
      </c>
      <c r="AE405" s="3">
        <v>59</v>
      </c>
      <c r="AF405" s="3">
        <v>10</v>
      </c>
      <c r="AG405" s="3">
        <v>1</v>
      </c>
      <c r="AH405" s="3">
        <v>-3</v>
      </c>
      <c r="AI405" s="49">
        <f t="shared" si="21"/>
        <v>-0.24529714999999999</v>
      </c>
      <c r="AJ405" s="54">
        <v>1.32</v>
      </c>
      <c r="AK405" s="15">
        <v>1.6858317</v>
      </c>
      <c r="AL405" s="15">
        <v>-0.43</v>
      </c>
      <c r="AM405" s="55">
        <v>-6.0594299999999997E-2</v>
      </c>
      <c r="AN405" s="1">
        <v>328</v>
      </c>
      <c r="AO405" s="3">
        <v>81</v>
      </c>
      <c r="AP405" s="1">
        <v>0</v>
      </c>
      <c r="AQ405" s="3">
        <v>29</v>
      </c>
      <c r="AR405" s="3">
        <v>11</v>
      </c>
      <c r="AS405" s="3">
        <v>31</v>
      </c>
      <c r="AT405" s="3">
        <v>264</v>
      </c>
      <c r="AU405" s="3">
        <v>28</v>
      </c>
      <c r="AV405" s="3">
        <v>59</v>
      </c>
      <c r="AW405" s="3">
        <v>10</v>
      </c>
      <c r="AX405" s="3">
        <v>1</v>
      </c>
      <c r="AY405" s="3">
        <v>-3</v>
      </c>
    </row>
    <row r="406" spans="1:51">
      <c r="A406" s="16" t="s">
        <v>173</v>
      </c>
      <c r="B406" s="1">
        <v>2012</v>
      </c>
      <c r="C406" s="20">
        <v>567000</v>
      </c>
      <c r="D406" s="17">
        <v>5966574</v>
      </c>
      <c r="E406" s="1">
        <v>2.15</v>
      </c>
      <c r="F406" s="1">
        <v>445</v>
      </c>
      <c r="G406" s="1">
        <v>0</v>
      </c>
      <c r="H406" s="38">
        <v>0.29669097</v>
      </c>
      <c r="I406" s="1">
        <v>222</v>
      </c>
      <c r="J406" s="1">
        <v>27</v>
      </c>
      <c r="K406" s="1">
        <v>185</v>
      </c>
      <c r="L406" s="1">
        <v>1912</v>
      </c>
      <c r="M406" s="1">
        <v>100</v>
      </c>
      <c r="N406" s="1">
        <v>267</v>
      </c>
      <c r="O406" s="1">
        <v>96</v>
      </c>
      <c r="P406" s="1">
        <v>57</v>
      </c>
      <c r="Q406" s="1">
        <v>-8</v>
      </c>
      <c r="R406" s="29">
        <f t="shared" si="22"/>
        <v>8</v>
      </c>
      <c r="S406" s="2" t="s">
        <v>174</v>
      </c>
      <c r="T406" s="1" t="s">
        <v>175</v>
      </c>
      <c r="U406" s="1" t="s">
        <v>47</v>
      </c>
      <c r="W406" s="3">
        <v>162</v>
      </c>
      <c r="X406" s="36">
        <v>0</v>
      </c>
      <c r="Y406" s="4">
        <v>0.28328174</v>
      </c>
      <c r="Z406" s="3">
        <v>78</v>
      </c>
      <c r="AA406" s="3">
        <v>14</v>
      </c>
      <c r="AB406" s="3">
        <v>78</v>
      </c>
      <c r="AC406" s="3">
        <v>691</v>
      </c>
      <c r="AD406" s="3">
        <v>36</v>
      </c>
      <c r="AE406" s="3">
        <v>100</v>
      </c>
      <c r="AF406" s="3">
        <v>29</v>
      </c>
      <c r="AG406" s="3">
        <v>25</v>
      </c>
      <c r="AH406" s="3">
        <v>3</v>
      </c>
      <c r="AI406" s="49">
        <f t="shared" si="21"/>
        <v>3.2988999999999997</v>
      </c>
      <c r="AJ406" s="54">
        <v>8.27</v>
      </c>
      <c r="AK406" s="15">
        <v>7.6442500000000004</v>
      </c>
      <c r="AL406" s="15">
        <v>3.46</v>
      </c>
      <c r="AM406" s="55">
        <v>3.1377999999999999</v>
      </c>
      <c r="AN406" s="1">
        <v>441</v>
      </c>
      <c r="AO406" s="3">
        <v>162</v>
      </c>
      <c r="AP406" s="1">
        <v>0</v>
      </c>
      <c r="AQ406" s="3">
        <v>78</v>
      </c>
      <c r="AR406" s="3">
        <v>14</v>
      </c>
      <c r="AS406" s="3">
        <v>78</v>
      </c>
      <c r="AT406" s="3">
        <v>691</v>
      </c>
      <c r="AU406" s="3">
        <v>36</v>
      </c>
      <c r="AV406" s="3">
        <v>100</v>
      </c>
      <c r="AW406" s="3">
        <v>29</v>
      </c>
      <c r="AX406" s="3">
        <v>25</v>
      </c>
      <c r="AY406" s="3">
        <v>3</v>
      </c>
    </row>
    <row r="407" spans="1:51">
      <c r="A407" s="1" t="s">
        <v>306</v>
      </c>
      <c r="B407" s="1">
        <v>2012</v>
      </c>
      <c r="C407" s="20">
        <v>512500</v>
      </c>
      <c r="D407" s="17">
        <v>3800000</v>
      </c>
      <c r="E407" s="1">
        <v>3.0270000000000001</v>
      </c>
      <c r="F407" s="1">
        <v>459</v>
      </c>
      <c r="G407" s="1">
        <v>26</v>
      </c>
      <c r="H407" s="38">
        <v>0.27112675000000003</v>
      </c>
      <c r="I407" s="1">
        <v>205</v>
      </c>
      <c r="J407" s="1">
        <v>47</v>
      </c>
      <c r="K407" s="1">
        <v>199</v>
      </c>
      <c r="L407" s="1">
        <v>1849</v>
      </c>
      <c r="M407" s="1">
        <v>98</v>
      </c>
      <c r="N407" s="1">
        <v>375</v>
      </c>
      <c r="O407" s="1">
        <v>94</v>
      </c>
      <c r="P407" s="1">
        <v>64</v>
      </c>
      <c r="Q407" s="1">
        <v>-22</v>
      </c>
      <c r="R407" s="29">
        <f t="shared" si="22"/>
        <v>6.2</v>
      </c>
      <c r="S407" s="2" t="s">
        <v>307</v>
      </c>
      <c r="W407" s="3">
        <v>130</v>
      </c>
      <c r="X407" s="36">
        <v>26</v>
      </c>
      <c r="Y407" s="4">
        <v>0.29239765000000001</v>
      </c>
      <c r="Z407" s="3">
        <v>72</v>
      </c>
      <c r="AA407" s="3">
        <v>25</v>
      </c>
      <c r="AB407" s="3">
        <v>73</v>
      </c>
      <c r="AC407" s="3">
        <v>547</v>
      </c>
      <c r="AD407" s="3">
        <v>30</v>
      </c>
      <c r="AE407" s="3">
        <v>113</v>
      </c>
      <c r="AF407" s="3">
        <v>33</v>
      </c>
      <c r="AG407" s="3">
        <v>21</v>
      </c>
      <c r="AH407" s="3">
        <v>-6</v>
      </c>
      <c r="AI407" s="49">
        <f t="shared" si="21"/>
        <v>3.7963299999999998</v>
      </c>
      <c r="AJ407" s="54">
        <v>5.9700002999999997</v>
      </c>
      <c r="AK407" s="15">
        <v>6.3802985999999997</v>
      </c>
      <c r="AL407" s="15">
        <v>3.38</v>
      </c>
      <c r="AM407" s="55">
        <v>4.2126599999999996</v>
      </c>
      <c r="AN407" s="1">
        <v>392</v>
      </c>
      <c r="AO407" s="3">
        <v>130</v>
      </c>
      <c r="AP407" s="1">
        <v>26</v>
      </c>
      <c r="AQ407" s="3">
        <v>72</v>
      </c>
      <c r="AR407" s="3">
        <v>25</v>
      </c>
      <c r="AS407" s="3">
        <v>73</v>
      </c>
      <c r="AT407" s="3">
        <v>547</v>
      </c>
      <c r="AU407" s="3">
        <v>30</v>
      </c>
      <c r="AV407" s="3">
        <v>113</v>
      </c>
      <c r="AW407" s="3">
        <v>33</v>
      </c>
      <c r="AX407" s="3">
        <v>21</v>
      </c>
      <c r="AY407" s="3">
        <v>-6</v>
      </c>
    </row>
    <row r="408" spans="1:51">
      <c r="A408" s="1" t="s">
        <v>374</v>
      </c>
      <c r="B408" s="1">
        <v>2012</v>
      </c>
      <c r="C408" s="20">
        <v>506690</v>
      </c>
      <c r="D408" s="17">
        <v>3125000</v>
      </c>
      <c r="E408" s="1">
        <v>2.1680000000000001</v>
      </c>
      <c r="F408" s="1">
        <v>339</v>
      </c>
      <c r="G408" s="1">
        <v>141</v>
      </c>
      <c r="H408" s="38">
        <v>0.25192144999999999</v>
      </c>
      <c r="I408" s="1">
        <v>159</v>
      </c>
      <c r="J408" s="1">
        <v>58</v>
      </c>
      <c r="K408" s="1">
        <v>186</v>
      </c>
      <c r="L408" s="1">
        <v>1334</v>
      </c>
      <c r="M408" s="1">
        <v>150</v>
      </c>
      <c r="N408" s="1">
        <v>310</v>
      </c>
      <c r="O408" s="1">
        <v>67</v>
      </c>
      <c r="P408" s="1">
        <v>3</v>
      </c>
      <c r="Q408" s="1">
        <v>11</v>
      </c>
      <c r="R408" s="29">
        <f t="shared" si="22"/>
        <v>5.3</v>
      </c>
      <c r="U408" s="1" t="s">
        <v>375</v>
      </c>
      <c r="W408" s="3">
        <v>156</v>
      </c>
      <c r="X408" s="36">
        <v>0</v>
      </c>
      <c r="Y408" s="4">
        <v>0.22736031000000001</v>
      </c>
      <c r="Z408" s="3">
        <v>66</v>
      </c>
      <c r="AA408" s="3">
        <v>32</v>
      </c>
      <c r="AB408" s="3">
        <v>90</v>
      </c>
      <c r="AC408" s="3">
        <v>584</v>
      </c>
      <c r="AD408" s="3">
        <v>61</v>
      </c>
      <c r="AE408" s="3">
        <v>141</v>
      </c>
      <c r="AF408" s="3">
        <v>26</v>
      </c>
      <c r="AG408" s="3">
        <v>0</v>
      </c>
      <c r="AH408" s="3">
        <v>-3</v>
      </c>
      <c r="AI408" s="49">
        <f t="shared" si="21"/>
        <v>0.982707</v>
      </c>
      <c r="AJ408" s="54">
        <v>5.55</v>
      </c>
      <c r="AK408" s="15">
        <v>5.1259540000000001</v>
      </c>
      <c r="AL408" s="15">
        <v>1</v>
      </c>
      <c r="AM408" s="55">
        <v>0.96541399999999999</v>
      </c>
      <c r="AN408" s="1">
        <v>435</v>
      </c>
      <c r="AO408" s="3">
        <v>156</v>
      </c>
      <c r="AP408" s="1">
        <v>0</v>
      </c>
      <c r="AQ408" s="3">
        <v>66</v>
      </c>
      <c r="AR408" s="3">
        <v>32</v>
      </c>
      <c r="AS408" s="3">
        <v>90</v>
      </c>
      <c r="AT408" s="3">
        <v>584</v>
      </c>
      <c r="AU408" s="3">
        <v>61</v>
      </c>
      <c r="AV408" s="3">
        <v>141</v>
      </c>
      <c r="AW408" s="3">
        <v>26</v>
      </c>
      <c r="AX408" s="3">
        <v>0</v>
      </c>
      <c r="AY408" s="3">
        <v>-3</v>
      </c>
    </row>
    <row r="409" spans="1:51">
      <c r="A409" s="1" t="s">
        <v>194</v>
      </c>
      <c r="B409" s="1">
        <v>2012</v>
      </c>
      <c r="C409" s="20">
        <v>565000</v>
      </c>
      <c r="D409" s="17">
        <v>3650000</v>
      </c>
      <c r="E409" s="1">
        <v>3</v>
      </c>
      <c r="F409" s="1">
        <v>428</v>
      </c>
      <c r="G409" s="1">
        <v>42</v>
      </c>
      <c r="H409" s="38">
        <v>0.26081172000000002</v>
      </c>
      <c r="I409" s="1">
        <v>226</v>
      </c>
      <c r="J409" s="1">
        <v>59</v>
      </c>
      <c r="K409" s="1">
        <v>196</v>
      </c>
      <c r="L409" s="1">
        <v>1730</v>
      </c>
      <c r="M409" s="1">
        <v>200</v>
      </c>
      <c r="N409" s="1">
        <v>373</v>
      </c>
      <c r="O409" s="1">
        <v>77</v>
      </c>
      <c r="P409" s="1">
        <v>41</v>
      </c>
      <c r="Q409" s="1">
        <v>38</v>
      </c>
      <c r="R409" s="29">
        <f t="shared" si="22"/>
        <v>12.8</v>
      </c>
      <c r="S409" s="2" t="s">
        <v>195</v>
      </c>
      <c r="T409" s="1" t="s">
        <v>196</v>
      </c>
      <c r="U409" s="1" t="s">
        <v>197</v>
      </c>
      <c r="W409" s="3">
        <v>158</v>
      </c>
      <c r="X409" s="36">
        <v>0</v>
      </c>
      <c r="Y409" s="4">
        <v>0.26916525000000002</v>
      </c>
      <c r="Z409" s="3">
        <v>93</v>
      </c>
      <c r="AA409" s="3">
        <v>27</v>
      </c>
      <c r="AB409" s="3">
        <v>82</v>
      </c>
      <c r="AC409" s="3">
        <v>651</v>
      </c>
      <c r="AD409" s="3">
        <v>58</v>
      </c>
      <c r="AE409" s="3">
        <v>152</v>
      </c>
      <c r="AF409" s="3">
        <v>30</v>
      </c>
      <c r="AG409" s="3">
        <v>21</v>
      </c>
      <c r="AH409" s="3">
        <v>17</v>
      </c>
      <c r="AI409" s="49">
        <f t="shared" si="21"/>
        <v>5.38171</v>
      </c>
      <c r="AJ409" s="54">
        <v>13.88</v>
      </c>
      <c r="AK409" s="15">
        <v>11.782209999999999</v>
      </c>
      <c r="AL409" s="15">
        <v>5.51</v>
      </c>
      <c r="AM409" s="55">
        <v>5.2534200000000002</v>
      </c>
      <c r="AN409" s="1">
        <v>398</v>
      </c>
      <c r="AO409" s="3">
        <v>158</v>
      </c>
      <c r="AP409" s="1">
        <v>0</v>
      </c>
      <c r="AQ409" s="3">
        <v>93</v>
      </c>
      <c r="AR409" s="3">
        <v>27</v>
      </c>
      <c r="AS409" s="3">
        <v>82</v>
      </c>
      <c r="AT409" s="3">
        <v>651</v>
      </c>
      <c r="AU409" s="3">
        <v>58</v>
      </c>
      <c r="AV409" s="3">
        <v>152</v>
      </c>
      <c r="AW409" s="3">
        <v>30</v>
      </c>
      <c r="AX409" s="3">
        <v>21</v>
      </c>
      <c r="AY409" s="3">
        <v>17</v>
      </c>
    </row>
    <row r="410" spans="1:51">
      <c r="A410" s="1" t="s">
        <v>142</v>
      </c>
      <c r="B410" s="1">
        <v>2012</v>
      </c>
      <c r="C410" s="20">
        <v>525000</v>
      </c>
      <c r="D410" s="17">
        <v>925000</v>
      </c>
      <c r="E410" s="1">
        <v>3.0710000000000002</v>
      </c>
      <c r="F410" s="1">
        <v>225</v>
      </c>
      <c r="G410" s="1">
        <v>215</v>
      </c>
      <c r="H410" s="38">
        <v>0.27256944999999999</v>
      </c>
      <c r="I410" s="1">
        <v>72</v>
      </c>
      <c r="J410" s="1">
        <v>5</v>
      </c>
      <c r="K410" s="1">
        <v>57</v>
      </c>
      <c r="L410" s="1">
        <v>619</v>
      </c>
      <c r="M410" s="1">
        <v>25</v>
      </c>
      <c r="N410" s="1">
        <v>82</v>
      </c>
      <c r="O410" s="1">
        <v>27</v>
      </c>
      <c r="P410" s="1">
        <v>10</v>
      </c>
      <c r="Q410" s="1">
        <v>-14</v>
      </c>
      <c r="R410" s="29">
        <f t="shared" si="22"/>
        <v>0.4</v>
      </c>
      <c r="W410" s="3">
        <v>112</v>
      </c>
      <c r="X410" s="36">
        <v>0</v>
      </c>
      <c r="Y410" s="4">
        <v>0.26959245999999998</v>
      </c>
      <c r="Z410" s="3">
        <v>30</v>
      </c>
      <c r="AA410" s="3">
        <v>5</v>
      </c>
      <c r="AB410" s="3">
        <v>34</v>
      </c>
      <c r="AC410" s="3">
        <v>344</v>
      </c>
      <c r="AD410" s="3">
        <v>13</v>
      </c>
      <c r="AE410" s="3">
        <v>44</v>
      </c>
      <c r="AF410" s="3">
        <v>13</v>
      </c>
      <c r="AG410" s="3">
        <v>5</v>
      </c>
      <c r="AH410" s="3">
        <v>-5</v>
      </c>
      <c r="AI410" s="49">
        <f t="shared" si="21"/>
        <v>0.80231750000000002</v>
      </c>
      <c r="AJ410" s="54">
        <v>0.68</v>
      </c>
      <c r="AK410" s="15">
        <v>0.17970876</v>
      </c>
      <c r="AL410" s="15">
        <v>0.97</v>
      </c>
      <c r="AM410" s="55">
        <v>0.63463499999999995</v>
      </c>
      <c r="AN410" s="1">
        <v>231</v>
      </c>
      <c r="AO410" s="3">
        <v>112</v>
      </c>
      <c r="AP410" s="1">
        <v>0</v>
      </c>
      <c r="AQ410" s="3">
        <v>30</v>
      </c>
      <c r="AR410" s="3">
        <v>5</v>
      </c>
      <c r="AS410" s="3">
        <v>34</v>
      </c>
      <c r="AT410" s="3">
        <v>344</v>
      </c>
      <c r="AU410" s="3">
        <v>13</v>
      </c>
      <c r="AV410" s="3">
        <v>44</v>
      </c>
      <c r="AW410" s="3">
        <v>13</v>
      </c>
      <c r="AX410" s="3">
        <v>5</v>
      </c>
      <c r="AY410" s="3">
        <v>-5</v>
      </c>
    </row>
    <row r="411" spans="1:51">
      <c r="A411" s="1" t="s">
        <v>265</v>
      </c>
      <c r="B411" s="1">
        <v>2012</v>
      </c>
      <c r="C411" s="20">
        <v>495200</v>
      </c>
      <c r="D411" s="17">
        <v>1800000</v>
      </c>
      <c r="E411" s="1">
        <v>3.032</v>
      </c>
      <c r="F411" s="1">
        <v>311</v>
      </c>
      <c r="G411" s="1">
        <v>39</v>
      </c>
      <c r="H411" s="38">
        <v>0.25534308</v>
      </c>
      <c r="I411" s="1">
        <v>126</v>
      </c>
      <c r="J411" s="1">
        <v>20</v>
      </c>
      <c r="K411" s="1">
        <v>121</v>
      </c>
      <c r="L411" s="1">
        <v>1048</v>
      </c>
      <c r="M411" s="1">
        <v>140</v>
      </c>
      <c r="N411" s="1">
        <v>128</v>
      </c>
      <c r="O411" s="1">
        <v>52</v>
      </c>
      <c r="P411" s="1">
        <v>10</v>
      </c>
      <c r="Q411" s="1">
        <v>-23</v>
      </c>
      <c r="R411" s="29">
        <f t="shared" si="22"/>
        <v>4</v>
      </c>
      <c r="U411" s="1" t="s">
        <v>47</v>
      </c>
      <c r="W411" s="3">
        <v>108</v>
      </c>
      <c r="X411" s="36">
        <v>0</v>
      </c>
      <c r="Y411" s="4">
        <v>0.27551019999999998</v>
      </c>
      <c r="Z411" s="3">
        <v>41</v>
      </c>
      <c r="AA411" s="3">
        <v>10</v>
      </c>
      <c r="AB411" s="3">
        <v>50</v>
      </c>
      <c r="AC411" s="3">
        <v>361</v>
      </c>
      <c r="AD411" s="3">
        <v>56</v>
      </c>
      <c r="AE411" s="3">
        <v>51</v>
      </c>
      <c r="AF411" s="3">
        <v>19</v>
      </c>
      <c r="AG411" s="3">
        <v>5</v>
      </c>
      <c r="AH411" s="3">
        <v>-4</v>
      </c>
      <c r="AI411" s="49">
        <f t="shared" si="21"/>
        <v>2.6983449999999998</v>
      </c>
      <c r="AJ411" s="54">
        <v>6.35</v>
      </c>
      <c r="AK411" s="15">
        <v>1.6281418999999999</v>
      </c>
      <c r="AL411" s="15">
        <v>3.35</v>
      </c>
      <c r="AM411" s="55">
        <v>2.0466899999999999</v>
      </c>
      <c r="AN411" s="1">
        <v>331</v>
      </c>
      <c r="AO411" s="3">
        <v>108</v>
      </c>
      <c r="AP411" s="1">
        <v>0</v>
      </c>
      <c r="AQ411" s="3">
        <v>41</v>
      </c>
      <c r="AR411" s="3">
        <v>10</v>
      </c>
      <c r="AS411" s="3">
        <v>50</v>
      </c>
      <c r="AT411" s="3">
        <v>361</v>
      </c>
      <c r="AU411" s="3">
        <v>56</v>
      </c>
      <c r="AV411" s="3">
        <v>51</v>
      </c>
      <c r="AW411" s="3">
        <v>19</v>
      </c>
      <c r="AX411" s="3">
        <v>5</v>
      </c>
      <c r="AY411" s="3">
        <v>-4</v>
      </c>
    </row>
    <row r="412" spans="1:51">
      <c r="A412" s="1" t="s">
        <v>160</v>
      </c>
      <c r="B412" s="1">
        <v>2012</v>
      </c>
      <c r="C412" s="20">
        <v>482000</v>
      </c>
      <c r="D412" s="17">
        <v>900000</v>
      </c>
      <c r="E412" s="1">
        <v>3.0009999999999999</v>
      </c>
      <c r="F412" s="1">
        <v>294</v>
      </c>
      <c r="G412" s="1">
        <v>68</v>
      </c>
      <c r="H412" s="38">
        <v>0.25855514000000002</v>
      </c>
      <c r="I412" s="1">
        <v>96</v>
      </c>
      <c r="J412" s="1">
        <v>7</v>
      </c>
      <c r="K412" s="1">
        <v>50</v>
      </c>
      <c r="L412" s="1">
        <v>894</v>
      </c>
      <c r="M412" s="1">
        <v>73</v>
      </c>
      <c r="N412" s="1">
        <v>125</v>
      </c>
      <c r="O412" s="1">
        <v>21</v>
      </c>
      <c r="P412" s="1">
        <v>11</v>
      </c>
      <c r="Q412" s="1">
        <v>10</v>
      </c>
      <c r="R412" s="29">
        <f t="shared" si="22"/>
        <v>0.7</v>
      </c>
      <c r="W412" s="3">
        <v>86</v>
      </c>
      <c r="X412" s="36">
        <v>45</v>
      </c>
      <c r="Y412" s="4">
        <v>0.26222223</v>
      </c>
      <c r="Z412" s="3">
        <v>29</v>
      </c>
      <c r="AA412" s="3">
        <v>3</v>
      </c>
      <c r="AB412" s="3">
        <v>12</v>
      </c>
      <c r="AC412" s="3">
        <v>251</v>
      </c>
      <c r="AD412" s="3">
        <v>16</v>
      </c>
      <c r="AE412" s="3">
        <v>39</v>
      </c>
      <c r="AF412" s="3">
        <v>9</v>
      </c>
      <c r="AG412" s="3">
        <v>4</v>
      </c>
      <c r="AH412" s="3">
        <v>-6</v>
      </c>
      <c r="AI412" s="49">
        <f t="shared" si="21"/>
        <v>-0.12743099999999999</v>
      </c>
      <c r="AJ412" s="54">
        <v>1.37</v>
      </c>
      <c r="AK412" s="15">
        <v>7.0010050000000002E-3</v>
      </c>
      <c r="AL412" s="15">
        <v>-0.37</v>
      </c>
      <c r="AM412" s="55">
        <v>0.115138</v>
      </c>
      <c r="AN412" s="1">
        <v>410</v>
      </c>
      <c r="AO412" s="3">
        <v>86</v>
      </c>
      <c r="AP412" s="1">
        <v>45</v>
      </c>
      <c r="AQ412" s="3">
        <v>29</v>
      </c>
      <c r="AR412" s="3">
        <v>3</v>
      </c>
      <c r="AS412" s="3">
        <v>12</v>
      </c>
      <c r="AT412" s="3">
        <v>251</v>
      </c>
      <c r="AU412" s="3">
        <v>16</v>
      </c>
      <c r="AV412" s="3">
        <v>39</v>
      </c>
      <c r="AW412" s="3">
        <v>9</v>
      </c>
      <c r="AX412" s="3">
        <v>4</v>
      </c>
      <c r="AY412" s="3">
        <v>-6</v>
      </c>
    </row>
    <row r="413" spans="1:51">
      <c r="A413" s="1" t="s">
        <v>344</v>
      </c>
      <c r="B413" s="1">
        <v>2012</v>
      </c>
      <c r="C413" s="20">
        <v>491700</v>
      </c>
      <c r="D413" s="17">
        <v>1000000</v>
      </c>
      <c r="E413" s="1">
        <v>3.036</v>
      </c>
      <c r="F413" s="1">
        <v>258</v>
      </c>
      <c r="G413" s="1">
        <v>0</v>
      </c>
      <c r="H413" s="38">
        <v>0.21960784</v>
      </c>
      <c r="I413" s="1">
        <v>93</v>
      </c>
      <c r="J413" s="1">
        <v>5</v>
      </c>
      <c r="K413" s="1">
        <v>60</v>
      </c>
      <c r="L413" s="1">
        <v>877</v>
      </c>
      <c r="M413" s="1">
        <v>96</v>
      </c>
      <c r="N413" s="1">
        <v>190</v>
      </c>
      <c r="O413" s="1">
        <v>39</v>
      </c>
      <c r="P413" s="1">
        <v>16</v>
      </c>
      <c r="Q413" s="1">
        <v>-24</v>
      </c>
      <c r="R413" s="29">
        <f t="shared" si="22"/>
        <v>-0.6</v>
      </c>
      <c r="T413" s="1" t="s">
        <v>137</v>
      </c>
      <c r="W413" s="3">
        <v>70</v>
      </c>
      <c r="X413" s="36">
        <v>0</v>
      </c>
      <c r="Y413" s="4">
        <v>0.22564102999999999</v>
      </c>
      <c r="Z413" s="3">
        <v>27</v>
      </c>
      <c r="AA413" s="3">
        <v>0</v>
      </c>
      <c r="AB413" s="3">
        <v>13</v>
      </c>
      <c r="AC413" s="3">
        <v>235</v>
      </c>
      <c r="AD413" s="3">
        <v>36</v>
      </c>
      <c r="AE413" s="3">
        <v>44</v>
      </c>
      <c r="AF413" s="3">
        <v>8</v>
      </c>
      <c r="AG413" s="3">
        <v>4</v>
      </c>
      <c r="AH413" s="3">
        <v>-12</v>
      </c>
      <c r="AI413" s="49">
        <f t="shared" si="21"/>
        <v>-0.25272800000000001</v>
      </c>
      <c r="AJ413" s="54">
        <v>1.77</v>
      </c>
      <c r="AK413" s="15">
        <v>-2.8702462</v>
      </c>
      <c r="AL413" s="15">
        <v>0.25</v>
      </c>
      <c r="AM413" s="55">
        <v>-0.75545600000000002</v>
      </c>
      <c r="AN413" s="1">
        <v>423</v>
      </c>
      <c r="AO413" s="3">
        <v>70</v>
      </c>
      <c r="AP413" s="1">
        <v>0</v>
      </c>
      <c r="AQ413" s="3">
        <v>27</v>
      </c>
      <c r="AR413" s="3">
        <v>0</v>
      </c>
      <c r="AS413" s="3">
        <v>13</v>
      </c>
      <c r="AT413" s="3">
        <v>235</v>
      </c>
      <c r="AU413" s="3">
        <v>36</v>
      </c>
      <c r="AV413" s="3">
        <v>44</v>
      </c>
      <c r="AW413" s="3">
        <v>8</v>
      </c>
      <c r="AX413" s="3">
        <v>4</v>
      </c>
      <c r="AY413" s="3">
        <v>-12</v>
      </c>
    </row>
    <row r="414" spans="1:51">
      <c r="A414" s="1" t="s">
        <v>202</v>
      </c>
      <c r="B414" s="1">
        <v>2012</v>
      </c>
      <c r="C414" s="20">
        <v>495200</v>
      </c>
      <c r="D414" s="17">
        <v>930000</v>
      </c>
      <c r="E414" s="1">
        <v>2.1480000000000001</v>
      </c>
      <c r="F414" s="1">
        <v>319</v>
      </c>
      <c r="G414" s="1">
        <v>0</v>
      </c>
      <c r="H414" s="38">
        <v>0.224</v>
      </c>
      <c r="I414" s="1">
        <v>110</v>
      </c>
      <c r="J414" s="1">
        <v>17</v>
      </c>
      <c r="K414" s="1">
        <v>85</v>
      </c>
      <c r="L414" s="1">
        <v>1109</v>
      </c>
      <c r="M414" s="1">
        <v>95</v>
      </c>
      <c r="N414" s="1">
        <v>219</v>
      </c>
      <c r="O414" s="1">
        <v>62</v>
      </c>
      <c r="P414" s="1">
        <v>4</v>
      </c>
      <c r="Q414" s="1">
        <v>-1</v>
      </c>
      <c r="R414" s="29">
        <f t="shared" si="22"/>
        <v>0.2</v>
      </c>
      <c r="W414" s="3">
        <v>90</v>
      </c>
      <c r="X414" s="36">
        <v>0</v>
      </c>
      <c r="Y414" s="4">
        <v>0.21886792999999999</v>
      </c>
      <c r="Z414" s="3">
        <v>26</v>
      </c>
      <c r="AA414" s="3">
        <v>4</v>
      </c>
      <c r="AB414" s="3">
        <v>28</v>
      </c>
      <c r="AC414" s="3">
        <v>303</v>
      </c>
      <c r="AD414" s="3">
        <v>36</v>
      </c>
      <c r="AE414" s="3">
        <v>55</v>
      </c>
      <c r="AF414" s="3">
        <v>20</v>
      </c>
      <c r="AG414" s="3">
        <v>0</v>
      </c>
      <c r="AH414" s="3">
        <v>4</v>
      </c>
      <c r="AI414" s="49">
        <f t="shared" si="21"/>
        <v>0.73056499999999991</v>
      </c>
      <c r="AJ414" s="54">
        <v>0.85999994999999996</v>
      </c>
      <c r="AK414" s="15">
        <v>-0.43472855999999999</v>
      </c>
      <c r="AL414" s="15">
        <v>0.39</v>
      </c>
      <c r="AM414" s="55">
        <v>1.0711299999999999</v>
      </c>
      <c r="AN414" s="1">
        <v>403</v>
      </c>
      <c r="AO414" s="3">
        <v>90</v>
      </c>
      <c r="AP414" s="1">
        <v>0</v>
      </c>
      <c r="AQ414" s="3">
        <v>26</v>
      </c>
      <c r="AR414" s="3">
        <v>4</v>
      </c>
      <c r="AS414" s="3">
        <v>28</v>
      </c>
      <c r="AT414" s="3">
        <v>303</v>
      </c>
      <c r="AU414" s="3">
        <v>36</v>
      </c>
      <c r="AV414" s="3">
        <v>55</v>
      </c>
      <c r="AW414" s="3">
        <v>20</v>
      </c>
      <c r="AX414" s="3">
        <v>0</v>
      </c>
      <c r="AY414" s="3">
        <v>4</v>
      </c>
    </row>
    <row r="415" spans="1:51">
      <c r="A415" s="1" t="s">
        <v>108</v>
      </c>
      <c r="B415" s="1">
        <v>2012</v>
      </c>
      <c r="C415" s="20">
        <v>499400</v>
      </c>
      <c r="D415" s="17">
        <v>2450000</v>
      </c>
      <c r="E415" s="1">
        <v>3.1230000000000002</v>
      </c>
      <c r="F415" s="1">
        <v>445</v>
      </c>
      <c r="G415" s="1">
        <v>84</v>
      </c>
      <c r="H415" s="38">
        <v>0.253886</v>
      </c>
      <c r="I415" s="1">
        <v>197</v>
      </c>
      <c r="J415" s="1">
        <v>61</v>
      </c>
      <c r="K415" s="1">
        <v>214</v>
      </c>
      <c r="L415" s="1">
        <v>1559</v>
      </c>
      <c r="M415" s="1">
        <v>178</v>
      </c>
      <c r="N415" s="1">
        <v>335</v>
      </c>
      <c r="O415" s="1">
        <v>82</v>
      </c>
      <c r="P415" s="1">
        <v>20</v>
      </c>
      <c r="Q415" s="1">
        <v>9</v>
      </c>
      <c r="R415" s="29">
        <f t="shared" si="22"/>
        <v>8.8000000000000007</v>
      </c>
      <c r="T415" s="1" t="s">
        <v>104</v>
      </c>
      <c r="W415" s="3">
        <v>124</v>
      </c>
      <c r="X415" s="36">
        <v>27</v>
      </c>
      <c r="Y415" s="4">
        <v>0.24060150999999999</v>
      </c>
      <c r="Z415" s="3">
        <v>55</v>
      </c>
      <c r="AA415" s="3">
        <v>17</v>
      </c>
      <c r="AB415" s="3">
        <v>59</v>
      </c>
      <c r="AC415" s="3">
        <v>462</v>
      </c>
      <c r="AD415" s="3">
        <v>55</v>
      </c>
      <c r="AE415" s="3">
        <v>102</v>
      </c>
      <c r="AF415" s="3">
        <v>18</v>
      </c>
      <c r="AG415" s="3">
        <v>4</v>
      </c>
      <c r="AH415" s="3">
        <v>4</v>
      </c>
      <c r="AI415" s="49">
        <f t="shared" si="21"/>
        <v>2.0335549999999998</v>
      </c>
      <c r="AJ415" s="54">
        <v>8.8699999999999992</v>
      </c>
      <c r="AK415" s="15">
        <v>8.7896000000000001</v>
      </c>
      <c r="AL415" s="15">
        <v>2.13</v>
      </c>
      <c r="AM415" s="55">
        <v>1.9371100000000001</v>
      </c>
      <c r="AN415" s="1">
        <v>405</v>
      </c>
      <c r="AO415" s="3">
        <v>124</v>
      </c>
      <c r="AP415" s="1">
        <v>27</v>
      </c>
      <c r="AQ415" s="3">
        <v>55</v>
      </c>
      <c r="AR415" s="3">
        <v>17</v>
      </c>
      <c r="AS415" s="3">
        <v>59</v>
      </c>
      <c r="AT415" s="3">
        <v>462</v>
      </c>
      <c r="AU415" s="3">
        <v>55</v>
      </c>
      <c r="AV415" s="3">
        <v>102</v>
      </c>
      <c r="AW415" s="3">
        <v>18</v>
      </c>
      <c r="AX415" s="3">
        <v>4</v>
      </c>
      <c r="AY415" s="3">
        <v>4</v>
      </c>
    </row>
    <row r="416" spans="1:51">
      <c r="A416" s="1" t="s">
        <v>163</v>
      </c>
      <c r="B416" s="1">
        <v>2012</v>
      </c>
      <c r="C416" s="20">
        <v>500000</v>
      </c>
      <c r="D416" s="17">
        <v>5500000</v>
      </c>
      <c r="E416" s="1">
        <v>3.129</v>
      </c>
      <c r="F416" s="1">
        <v>509</v>
      </c>
      <c r="G416" s="1">
        <v>15</v>
      </c>
      <c r="H416" s="38">
        <v>0.26013144999999999</v>
      </c>
      <c r="I416" s="1">
        <v>211</v>
      </c>
      <c r="J416" s="1">
        <v>65</v>
      </c>
      <c r="K416" s="1">
        <v>249</v>
      </c>
      <c r="L416" s="1">
        <v>2031</v>
      </c>
      <c r="M416" s="1">
        <v>183</v>
      </c>
      <c r="N416" s="1">
        <v>376</v>
      </c>
      <c r="O416" s="1">
        <v>92</v>
      </c>
      <c r="P416" s="1">
        <v>4</v>
      </c>
      <c r="Q416" s="1">
        <v>53</v>
      </c>
      <c r="R416" s="29">
        <f t="shared" si="22"/>
        <v>13.8</v>
      </c>
      <c r="S416" s="2" t="s">
        <v>164</v>
      </c>
      <c r="T416" s="1" t="s">
        <v>165</v>
      </c>
      <c r="U416" s="1" t="s">
        <v>166</v>
      </c>
      <c r="W416" s="3">
        <v>144</v>
      </c>
      <c r="X416" s="36">
        <v>0</v>
      </c>
      <c r="Y416" s="4">
        <v>0.24904942999999999</v>
      </c>
      <c r="Z416" s="3">
        <v>67</v>
      </c>
      <c r="AA416" s="3">
        <v>23</v>
      </c>
      <c r="AB416" s="3">
        <v>83</v>
      </c>
      <c r="AC416" s="3">
        <v>593</v>
      </c>
      <c r="AD416" s="3">
        <v>60</v>
      </c>
      <c r="AE416" s="3">
        <v>112</v>
      </c>
      <c r="AF416" s="3">
        <v>27</v>
      </c>
      <c r="AG416" s="3">
        <v>3</v>
      </c>
      <c r="AH416" s="3">
        <v>13</v>
      </c>
      <c r="AI416" s="49">
        <f t="shared" si="21"/>
        <v>4.2573399999999992</v>
      </c>
      <c r="AJ416" s="54">
        <v>13.28</v>
      </c>
      <c r="AK416" s="15">
        <v>14.34868</v>
      </c>
      <c r="AL416" s="15">
        <v>4.0599999999999996</v>
      </c>
      <c r="AM416" s="55">
        <v>4.4546799999999998</v>
      </c>
      <c r="AN416" s="1">
        <v>255</v>
      </c>
      <c r="AO416" s="3">
        <v>144</v>
      </c>
      <c r="AP416" s="1">
        <v>0</v>
      </c>
      <c r="AQ416" s="3">
        <v>67</v>
      </c>
      <c r="AR416" s="3">
        <v>23</v>
      </c>
      <c r="AS416" s="3">
        <v>83</v>
      </c>
      <c r="AT416" s="3">
        <v>593</v>
      </c>
      <c r="AU416" s="3">
        <v>60</v>
      </c>
      <c r="AV416" s="3">
        <v>112</v>
      </c>
      <c r="AW416" s="3">
        <v>27</v>
      </c>
      <c r="AX416" s="3">
        <v>3</v>
      </c>
      <c r="AY416" s="3">
        <v>13</v>
      </c>
    </row>
    <row r="417" spans="1:51">
      <c r="A417" s="1" t="s">
        <v>340</v>
      </c>
      <c r="B417" s="1">
        <v>2012</v>
      </c>
      <c r="C417" s="20">
        <v>500000</v>
      </c>
      <c r="D417" s="17">
        <v>3300000</v>
      </c>
      <c r="E417" s="1">
        <v>2.1659999999999999</v>
      </c>
      <c r="F417" s="1">
        <v>415</v>
      </c>
      <c r="G417" s="1">
        <v>0</v>
      </c>
      <c r="H417" s="38">
        <v>0.27973858000000001</v>
      </c>
      <c r="I417" s="1">
        <v>200</v>
      </c>
      <c r="J417" s="1">
        <v>38</v>
      </c>
      <c r="K417" s="1">
        <v>218</v>
      </c>
      <c r="L417" s="1">
        <v>1701</v>
      </c>
      <c r="M417" s="1">
        <v>139</v>
      </c>
      <c r="N417" s="1">
        <v>310</v>
      </c>
      <c r="O417" s="1">
        <v>93</v>
      </c>
      <c r="P417" s="1">
        <v>19</v>
      </c>
      <c r="Q417" s="1">
        <v>-17</v>
      </c>
      <c r="R417" s="29">
        <f t="shared" si="22"/>
        <v>6.6</v>
      </c>
      <c r="S417" s="2" t="s">
        <v>341</v>
      </c>
      <c r="T417" s="1" t="s">
        <v>342</v>
      </c>
      <c r="U417" s="1" t="s">
        <v>47</v>
      </c>
      <c r="W417" s="3">
        <v>129</v>
      </c>
      <c r="X417" s="36">
        <v>0</v>
      </c>
      <c r="Y417" s="4">
        <v>0.27966102999999998</v>
      </c>
      <c r="Z417" s="3">
        <v>62</v>
      </c>
      <c r="AA417" s="3">
        <v>14</v>
      </c>
      <c r="AB417" s="3">
        <v>69</v>
      </c>
      <c r="AC417" s="3">
        <v>530</v>
      </c>
      <c r="AD417" s="3">
        <v>47</v>
      </c>
      <c r="AE417" s="3">
        <v>104</v>
      </c>
      <c r="AF417" s="3">
        <v>27</v>
      </c>
      <c r="AG417" s="3">
        <v>7</v>
      </c>
      <c r="AH417" s="3">
        <v>-4</v>
      </c>
      <c r="AI417" s="49">
        <f t="shared" si="21"/>
        <v>2.4800500000000003</v>
      </c>
      <c r="AJ417" s="54">
        <v>6.7</v>
      </c>
      <c r="AK417" s="15">
        <v>6.4112067000000001</v>
      </c>
      <c r="AL417" s="15">
        <v>2.56</v>
      </c>
      <c r="AM417" s="55">
        <v>2.4001000000000001</v>
      </c>
      <c r="AN417" s="1">
        <v>363</v>
      </c>
      <c r="AO417" s="3">
        <v>129</v>
      </c>
      <c r="AP417" s="1">
        <v>0</v>
      </c>
      <c r="AQ417" s="3">
        <v>62</v>
      </c>
      <c r="AR417" s="3">
        <v>14</v>
      </c>
      <c r="AS417" s="3">
        <v>69</v>
      </c>
      <c r="AT417" s="3">
        <v>530</v>
      </c>
      <c r="AU417" s="3">
        <v>47</v>
      </c>
      <c r="AV417" s="3">
        <v>104</v>
      </c>
      <c r="AW417" s="3">
        <v>27</v>
      </c>
      <c r="AX417" s="3">
        <v>7</v>
      </c>
      <c r="AY417" s="3">
        <v>-4</v>
      </c>
    </row>
    <row r="418" spans="1:51">
      <c r="A418" s="1" t="s">
        <v>285</v>
      </c>
      <c r="B418" s="1">
        <v>2012</v>
      </c>
      <c r="C418" s="20">
        <v>493500</v>
      </c>
      <c r="D418" s="17">
        <v>1212500</v>
      </c>
      <c r="E418" s="31">
        <v>3.1459999999999999</v>
      </c>
      <c r="F418" s="1">
        <v>383</v>
      </c>
      <c r="G418" s="1">
        <v>169</v>
      </c>
      <c r="H418" s="38">
        <v>0.25242720000000002</v>
      </c>
      <c r="I418" s="1">
        <v>128</v>
      </c>
      <c r="J418" s="1">
        <v>23</v>
      </c>
      <c r="K418" s="1">
        <v>101</v>
      </c>
      <c r="L418" s="1">
        <v>1150</v>
      </c>
      <c r="M418" s="1">
        <v>95</v>
      </c>
      <c r="N418" s="1">
        <v>231</v>
      </c>
      <c r="O418" s="1">
        <v>43</v>
      </c>
      <c r="P418" s="1">
        <v>53</v>
      </c>
      <c r="Q418" s="1">
        <v>1</v>
      </c>
      <c r="R418" s="29">
        <f t="shared" si="22"/>
        <v>1.9</v>
      </c>
      <c r="W418" s="3">
        <v>129</v>
      </c>
      <c r="X418" s="36">
        <v>0</v>
      </c>
      <c r="Y418" s="4">
        <v>0.29074889999999998</v>
      </c>
      <c r="Z418" s="3">
        <v>25</v>
      </c>
      <c r="AA418" s="3">
        <v>5</v>
      </c>
      <c r="AB418" s="3">
        <v>25</v>
      </c>
      <c r="AC418" s="3">
        <v>261</v>
      </c>
      <c r="AD418" s="3">
        <v>28</v>
      </c>
      <c r="AE418" s="3">
        <v>53</v>
      </c>
      <c r="AF418" s="3">
        <v>11</v>
      </c>
      <c r="AG418" s="3">
        <v>15</v>
      </c>
      <c r="AH418" s="3">
        <v>-1</v>
      </c>
      <c r="AI418" s="49">
        <f t="shared" si="21"/>
        <v>1.2407300000000001</v>
      </c>
      <c r="AJ418" s="54">
        <v>2</v>
      </c>
      <c r="AK418" s="15">
        <v>1.7211088999999999</v>
      </c>
      <c r="AL418" s="15">
        <v>0.98</v>
      </c>
      <c r="AM418" s="55">
        <v>1.50146</v>
      </c>
      <c r="AN418" s="1">
        <v>509</v>
      </c>
      <c r="AO418" s="3">
        <v>129</v>
      </c>
      <c r="AP418" s="1">
        <v>0</v>
      </c>
      <c r="AQ418" s="3">
        <v>25</v>
      </c>
      <c r="AR418" s="3">
        <v>5</v>
      </c>
      <c r="AS418" s="3">
        <v>25</v>
      </c>
      <c r="AT418" s="3">
        <v>261</v>
      </c>
      <c r="AU418" s="3">
        <v>28</v>
      </c>
      <c r="AV418" s="3">
        <v>53</v>
      </c>
      <c r="AW418" s="3">
        <v>11</v>
      </c>
      <c r="AX418" s="3">
        <v>15</v>
      </c>
      <c r="AY418" s="3">
        <v>-1</v>
      </c>
    </row>
    <row r="419" spans="1:51">
      <c r="A419" s="1" t="s">
        <v>366</v>
      </c>
      <c r="B419" s="1">
        <v>2012</v>
      </c>
      <c r="C419" s="20">
        <v>489400</v>
      </c>
      <c r="D419" s="17">
        <v>725000</v>
      </c>
      <c r="E419" s="1">
        <v>2.14</v>
      </c>
      <c r="F419" s="1">
        <v>247</v>
      </c>
      <c r="G419" s="1">
        <v>111</v>
      </c>
      <c r="H419" s="38">
        <v>0.24581006</v>
      </c>
      <c r="I419" s="1">
        <v>78</v>
      </c>
      <c r="J419" s="1">
        <v>4</v>
      </c>
      <c r="K419" s="1">
        <v>37</v>
      </c>
      <c r="L419" s="1">
        <v>608</v>
      </c>
      <c r="M419" s="1">
        <v>63</v>
      </c>
      <c r="N419" s="1">
        <v>81</v>
      </c>
      <c r="O419" s="1">
        <v>28</v>
      </c>
      <c r="P419" s="1">
        <v>29</v>
      </c>
      <c r="Q419" s="1">
        <v>18</v>
      </c>
      <c r="R419" s="29">
        <f t="shared" si="22"/>
        <v>2.8</v>
      </c>
      <c r="T419" s="1" t="s">
        <v>367</v>
      </c>
      <c r="W419" s="3">
        <v>44</v>
      </c>
      <c r="X419" s="36">
        <v>111</v>
      </c>
      <c r="Y419" s="4">
        <v>0.25510203999999997</v>
      </c>
      <c r="Z419" s="3">
        <v>14</v>
      </c>
      <c r="AA419" s="3">
        <v>0</v>
      </c>
      <c r="AB419" s="3">
        <v>5</v>
      </c>
      <c r="AC419" s="3">
        <v>107</v>
      </c>
      <c r="AD419" s="3">
        <v>8</v>
      </c>
      <c r="AE419" s="3">
        <v>14</v>
      </c>
      <c r="AF419" s="3">
        <v>3</v>
      </c>
      <c r="AG419" s="3">
        <v>7</v>
      </c>
      <c r="AH419" s="3">
        <v>5</v>
      </c>
      <c r="AI419" s="49">
        <f t="shared" si="21"/>
        <v>0.55158499999999999</v>
      </c>
      <c r="AJ419" s="54">
        <v>2.9899998000000001</v>
      </c>
      <c r="AK419" s="15">
        <v>2.6619470000000001</v>
      </c>
      <c r="AL419" s="15">
        <v>0.63</v>
      </c>
      <c r="AM419" s="55">
        <v>0.47316999999999998</v>
      </c>
      <c r="AN419" s="1">
        <v>375</v>
      </c>
      <c r="AO419" s="3">
        <v>44</v>
      </c>
      <c r="AP419" s="1">
        <v>111</v>
      </c>
      <c r="AQ419" s="3">
        <v>14</v>
      </c>
      <c r="AR419" s="3">
        <v>0</v>
      </c>
      <c r="AS419" s="3">
        <v>5</v>
      </c>
      <c r="AT419" s="3">
        <v>107</v>
      </c>
      <c r="AU419" s="3">
        <v>8</v>
      </c>
      <c r="AV419" s="3">
        <v>14</v>
      </c>
      <c r="AW419" s="3">
        <v>3</v>
      </c>
      <c r="AX419" s="3">
        <v>7</v>
      </c>
      <c r="AY419" s="3">
        <v>5</v>
      </c>
    </row>
    <row r="420" spans="1:51">
      <c r="A420" s="1" t="s">
        <v>292</v>
      </c>
      <c r="B420" s="1">
        <v>2012</v>
      </c>
      <c r="C420" s="20">
        <v>492800</v>
      </c>
      <c r="D420" s="17">
        <v>1000000</v>
      </c>
      <c r="E420" s="1">
        <v>3.133</v>
      </c>
      <c r="F420" s="1">
        <v>432</v>
      </c>
      <c r="G420" s="1">
        <v>15</v>
      </c>
      <c r="H420" s="38">
        <v>0.22497933000000001</v>
      </c>
      <c r="I420" s="1">
        <v>156</v>
      </c>
      <c r="J420" s="1">
        <v>28</v>
      </c>
      <c r="K420" s="1">
        <v>122</v>
      </c>
      <c r="L420" s="1">
        <v>1372</v>
      </c>
      <c r="M420" s="1">
        <v>103</v>
      </c>
      <c r="N420" s="1">
        <v>321</v>
      </c>
      <c r="O420" s="1">
        <v>61</v>
      </c>
      <c r="P420" s="1">
        <v>32</v>
      </c>
      <c r="Q420" s="1">
        <v>24</v>
      </c>
      <c r="R420" s="29">
        <f t="shared" si="22"/>
        <v>5.7</v>
      </c>
      <c r="U420" s="1" t="s">
        <v>77</v>
      </c>
      <c r="W420" s="3">
        <v>112</v>
      </c>
      <c r="X420" s="36">
        <v>15</v>
      </c>
      <c r="Y420" s="4">
        <v>0.21262458000000001</v>
      </c>
      <c r="Z420" s="3">
        <v>36</v>
      </c>
      <c r="AA420" s="3">
        <v>6</v>
      </c>
      <c r="AB420" s="3">
        <v>32</v>
      </c>
      <c r="AC420" s="3">
        <v>342</v>
      </c>
      <c r="AD420" s="3">
        <v>27</v>
      </c>
      <c r="AE420" s="3">
        <v>75</v>
      </c>
      <c r="AF420" s="3">
        <v>14</v>
      </c>
      <c r="AG420" s="3">
        <v>5</v>
      </c>
      <c r="AH420" s="3">
        <v>5</v>
      </c>
      <c r="AI420" s="49">
        <f t="shared" si="21"/>
        <v>0.67747049999999998</v>
      </c>
      <c r="AJ420" s="54">
        <v>6.94</v>
      </c>
      <c r="AK420" s="15">
        <v>4.5280430000000003</v>
      </c>
      <c r="AL420" s="15">
        <v>1.1299999999999999</v>
      </c>
      <c r="AM420" s="55">
        <v>0.224941</v>
      </c>
      <c r="AN420" s="1">
        <v>258</v>
      </c>
      <c r="AO420" s="3">
        <v>112</v>
      </c>
      <c r="AP420" s="1">
        <v>15</v>
      </c>
      <c r="AQ420" s="3">
        <v>36</v>
      </c>
      <c r="AR420" s="3">
        <v>6</v>
      </c>
      <c r="AS420" s="3">
        <v>32</v>
      </c>
      <c r="AT420" s="3">
        <v>342</v>
      </c>
      <c r="AU420" s="3">
        <v>27</v>
      </c>
      <c r="AV420" s="3">
        <v>75</v>
      </c>
      <c r="AW420" s="3">
        <v>14</v>
      </c>
      <c r="AX420" s="3">
        <v>5</v>
      </c>
      <c r="AY420" s="3">
        <v>5</v>
      </c>
    </row>
    <row r="421" spans="1:51">
      <c r="A421" s="1" t="s">
        <v>180</v>
      </c>
      <c r="B421" s="1">
        <v>2012</v>
      </c>
      <c r="C421" s="20">
        <v>525000</v>
      </c>
      <c r="D421" s="17">
        <v>800000</v>
      </c>
      <c r="E421" s="1">
        <v>3.0720000000000001</v>
      </c>
      <c r="F421" s="1">
        <v>375</v>
      </c>
      <c r="G421" s="1">
        <v>28</v>
      </c>
      <c r="H421" s="38">
        <v>0.26357615000000001</v>
      </c>
      <c r="I421" s="1">
        <v>99</v>
      </c>
      <c r="J421" s="1">
        <v>19</v>
      </c>
      <c r="K421" s="1">
        <v>110</v>
      </c>
      <c r="L421" s="1">
        <v>839</v>
      </c>
      <c r="M421" s="1">
        <v>66</v>
      </c>
      <c r="N421" s="1">
        <v>193</v>
      </c>
      <c r="O421" s="1">
        <v>42</v>
      </c>
      <c r="P421" s="1">
        <v>3</v>
      </c>
      <c r="Q421" s="1">
        <v>19</v>
      </c>
      <c r="R421" s="29">
        <f t="shared" si="22"/>
        <v>1.7</v>
      </c>
      <c r="V421" s="1" t="s">
        <v>137</v>
      </c>
      <c r="W421" s="3">
        <v>94</v>
      </c>
      <c r="X421" s="36">
        <v>28</v>
      </c>
      <c r="Y421" s="4">
        <v>0.25657894999999997</v>
      </c>
      <c r="Z421" s="3">
        <v>19</v>
      </c>
      <c r="AA421" s="3">
        <v>4</v>
      </c>
      <c r="AB421" s="3">
        <v>30</v>
      </c>
      <c r="AC421" s="3">
        <v>174</v>
      </c>
      <c r="AD421" s="3">
        <v>13</v>
      </c>
      <c r="AE421" s="3">
        <v>42</v>
      </c>
      <c r="AF421" s="3">
        <v>12</v>
      </c>
      <c r="AG421" s="3">
        <v>0</v>
      </c>
      <c r="AH421" s="3">
        <v>5</v>
      </c>
      <c r="AI421" s="49">
        <f t="shared" si="21"/>
        <v>0.30376399999999998</v>
      </c>
      <c r="AJ421" s="54">
        <v>1.84</v>
      </c>
      <c r="AK421" s="15">
        <v>1.6319847999999999</v>
      </c>
      <c r="AL421" s="15">
        <v>0.49</v>
      </c>
      <c r="AM421" s="55">
        <v>0.11752799999999999</v>
      </c>
      <c r="AN421" s="1">
        <v>296</v>
      </c>
      <c r="AO421" s="3">
        <v>94</v>
      </c>
      <c r="AP421" s="1">
        <v>28</v>
      </c>
      <c r="AQ421" s="3">
        <v>19</v>
      </c>
      <c r="AR421" s="3">
        <v>4</v>
      </c>
      <c r="AS421" s="3">
        <v>30</v>
      </c>
      <c r="AT421" s="3">
        <v>174</v>
      </c>
      <c r="AU421" s="3">
        <v>13</v>
      </c>
      <c r="AV421" s="3">
        <v>42</v>
      </c>
      <c r="AW421" s="3">
        <v>12</v>
      </c>
      <c r="AX421" s="3">
        <v>0</v>
      </c>
      <c r="AY421" s="3">
        <v>5</v>
      </c>
    </row>
    <row r="422" spans="1:51">
      <c r="A422" s="1" t="s">
        <v>224</v>
      </c>
      <c r="B422" s="1">
        <v>2012</v>
      </c>
      <c r="C422" s="20">
        <v>481000</v>
      </c>
      <c r="D422" s="17">
        <v>2275000</v>
      </c>
      <c r="E422" s="1">
        <v>2.1389999999999998</v>
      </c>
      <c r="F422" s="1">
        <v>357</v>
      </c>
      <c r="G422" s="1">
        <v>14</v>
      </c>
      <c r="H422" s="38">
        <v>0.24675325000000001</v>
      </c>
      <c r="I422" s="1">
        <v>140</v>
      </c>
      <c r="J422" s="1">
        <v>44</v>
      </c>
      <c r="K422" s="1">
        <v>150</v>
      </c>
      <c r="L422" s="1">
        <v>1089</v>
      </c>
      <c r="M422" s="1">
        <v>67</v>
      </c>
      <c r="N422" s="1">
        <v>280</v>
      </c>
      <c r="O422" s="1">
        <v>53</v>
      </c>
      <c r="P422" s="1">
        <v>13</v>
      </c>
      <c r="Q422" s="1">
        <v>6</v>
      </c>
      <c r="R422" s="29">
        <f t="shared" si="22"/>
        <v>2.4</v>
      </c>
      <c r="W422" s="3">
        <v>136</v>
      </c>
      <c r="X422" s="36">
        <v>0</v>
      </c>
      <c r="Y422" s="4">
        <v>0.29047620000000002</v>
      </c>
      <c r="Z422" s="3">
        <v>62</v>
      </c>
      <c r="AA422" s="3">
        <v>18</v>
      </c>
      <c r="AB422" s="3">
        <v>72</v>
      </c>
      <c r="AC422" s="3">
        <v>452</v>
      </c>
      <c r="AD422" s="3">
        <v>21</v>
      </c>
      <c r="AE422" s="3">
        <v>117</v>
      </c>
      <c r="AF422" s="3">
        <v>27</v>
      </c>
      <c r="AG422" s="3">
        <v>7</v>
      </c>
      <c r="AH422" s="3">
        <v>3</v>
      </c>
      <c r="AI422" s="49">
        <f t="shared" si="21"/>
        <v>2.1107849999999999</v>
      </c>
      <c r="AJ422" s="54">
        <v>2.08</v>
      </c>
      <c r="AK422" s="15">
        <v>2.6952162</v>
      </c>
      <c r="AL422" s="15">
        <v>2.0699999999999998</v>
      </c>
      <c r="AM422" s="55">
        <v>2.15157</v>
      </c>
      <c r="AN422" s="1">
        <v>339</v>
      </c>
      <c r="AO422" s="3">
        <v>136</v>
      </c>
      <c r="AP422" s="1">
        <v>0</v>
      </c>
      <c r="AQ422" s="3">
        <v>62</v>
      </c>
      <c r="AR422" s="3">
        <v>18</v>
      </c>
      <c r="AS422" s="3">
        <v>72</v>
      </c>
      <c r="AT422" s="3">
        <v>452</v>
      </c>
      <c r="AU422" s="3">
        <v>21</v>
      </c>
      <c r="AV422" s="3">
        <v>117</v>
      </c>
      <c r="AW422" s="3">
        <v>27</v>
      </c>
      <c r="AX422" s="3">
        <v>7</v>
      </c>
      <c r="AY422" s="3">
        <v>3</v>
      </c>
    </row>
    <row r="423" spans="1:51">
      <c r="A423" s="34" t="s">
        <v>293</v>
      </c>
      <c r="B423" s="11">
        <v>2011</v>
      </c>
      <c r="C423" s="21">
        <v>420000</v>
      </c>
      <c r="D423" s="18"/>
      <c r="E423" s="11">
        <v>3.0150000000000001</v>
      </c>
      <c r="F423" s="11">
        <v>272</v>
      </c>
      <c r="G423" s="11">
        <v>22</v>
      </c>
      <c r="H423" s="39">
        <v>0.18571429</v>
      </c>
      <c r="I423" s="11">
        <v>65</v>
      </c>
      <c r="J423" s="11">
        <v>18</v>
      </c>
      <c r="K423" s="11">
        <v>64</v>
      </c>
      <c r="L423" s="11">
        <v>751</v>
      </c>
      <c r="M423" s="11">
        <v>32</v>
      </c>
      <c r="N423" s="11">
        <v>218</v>
      </c>
      <c r="O423" s="11">
        <v>18</v>
      </c>
      <c r="P423" s="11">
        <v>5</v>
      </c>
      <c r="Q423" s="11">
        <v>-11</v>
      </c>
      <c r="R423" s="29">
        <f t="shared" si="22"/>
        <v>-3.4</v>
      </c>
      <c r="S423" s="12"/>
      <c r="T423" s="12"/>
      <c r="U423" s="12"/>
      <c r="V423" s="12"/>
      <c r="W423" s="13">
        <v>105</v>
      </c>
      <c r="X423" s="37">
        <v>0</v>
      </c>
      <c r="Y423" s="14">
        <v>0.216</v>
      </c>
      <c r="Z423" s="13">
        <v>26</v>
      </c>
      <c r="AA423" s="13">
        <v>7</v>
      </c>
      <c r="AB423" s="13">
        <v>31</v>
      </c>
      <c r="AC423" s="13">
        <v>272</v>
      </c>
      <c r="AD423" s="13">
        <v>19</v>
      </c>
      <c r="AE423" s="13">
        <v>73</v>
      </c>
      <c r="AF423" s="13">
        <v>10</v>
      </c>
      <c r="AG423" s="13">
        <v>0</v>
      </c>
      <c r="AH423" s="13">
        <v>-9</v>
      </c>
      <c r="AI423" s="49">
        <f t="shared" si="21"/>
        <v>-0.60872300000000001</v>
      </c>
      <c r="AJ423" s="54">
        <v>-3.8</v>
      </c>
      <c r="AK423" s="15">
        <v>-3.005395</v>
      </c>
      <c r="AL423" s="15">
        <v>-0.92</v>
      </c>
      <c r="AM423" s="55">
        <v>-0.29744599999999999</v>
      </c>
      <c r="AN423" s="1">
        <v>318</v>
      </c>
      <c r="AO423" s="3">
        <v>105</v>
      </c>
      <c r="AP423" s="1">
        <v>0</v>
      </c>
      <c r="AQ423" s="3">
        <v>26</v>
      </c>
      <c r="AR423" s="3">
        <v>7</v>
      </c>
      <c r="AS423" s="3">
        <v>31</v>
      </c>
      <c r="AT423" s="3">
        <v>272</v>
      </c>
      <c r="AU423" s="3">
        <v>19</v>
      </c>
      <c r="AV423" s="3">
        <v>73</v>
      </c>
      <c r="AW423" s="3">
        <v>10</v>
      </c>
      <c r="AX423" s="3">
        <v>0</v>
      </c>
      <c r="AY423" s="3">
        <v>-9</v>
      </c>
    </row>
    <row r="424" spans="1:51">
      <c r="A424" s="16" t="s">
        <v>322</v>
      </c>
      <c r="B424" s="1">
        <v>2011</v>
      </c>
      <c r="C424" s="20">
        <v>1428571</v>
      </c>
      <c r="D424" s="17">
        <v>5495714</v>
      </c>
      <c r="E424" s="1">
        <v>3.0590000000000002</v>
      </c>
      <c r="F424" s="1">
        <v>446</v>
      </c>
      <c r="G424" s="1">
        <v>15</v>
      </c>
      <c r="H424" s="38">
        <v>0.2979369</v>
      </c>
      <c r="I424" s="1">
        <v>287</v>
      </c>
      <c r="J424" s="1">
        <v>77</v>
      </c>
      <c r="K424" s="1">
        <v>264</v>
      </c>
      <c r="L424" s="1">
        <v>1811</v>
      </c>
      <c r="M424" s="1">
        <v>129</v>
      </c>
      <c r="N424" s="1">
        <v>391</v>
      </c>
      <c r="O424" s="1">
        <v>97</v>
      </c>
      <c r="P424" s="1">
        <v>66</v>
      </c>
      <c r="Q424" s="1">
        <v>25</v>
      </c>
      <c r="R424" s="29">
        <f t="shared" si="22"/>
        <v>12.6</v>
      </c>
      <c r="S424" s="2" t="s">
        <v>323</v>
      </c>
      <c r="T424" s="1" t="s">
        <v>324</v>
      </c>
      <c r="W424" s="3">
        <v>127</v>
      </c>
      <c r="X424" s="36">
        <v>15</v>
      </c>
      <c r="Y424" s="4">
        <v>0.29521829999999999</v>
      </c>
      <c r="Z424" s="3">
        <v>92</v>
      </c>
      <c r="AA424" s="3">
        <v>26</v>
      </c>
      <c r="AB424" s="3">
        <v>92</v>
      </c>
      <c r="AC424" s="3">
        <v>542</v>
      </c>
      <c r="AD424" s="3">
        <v>48</v>
      </c>
      <c r="AE424" s="3">
        <v>105</v>
      </c>
      <c r="AF424" s="3">
        <v>27</v>
      </c>
      <c r="AG424" s="3">
        <v>20</v>
      </c>
      <c r="AH424" s="3">
        <v>8</v>
      </c>
      <c r="AI424" s="49">
        <f t="shared" si="21"/>
        <v>3.8915299999999999</v>
      </c>
      <c r="AJ424" s="54">
        <v>13.12</v>
      </c>
      <c r="AK424" s="15">
        <v>12.129360999999999</v>
      </c>
      <c r="AL424" s="15">
        <v>4.3</v>
      </c>
      <c r="AM424" s="55">
        <v>3.48306</v>
      </c>
      <c r="AN424" s="1">
        <v>310</v>
      </c>
      <c r="AO424" s="3">
        <v>127</v>
      </c>
      <c r="AP424" s="1">
        <v>15</v>
      </c>
      <c r="AQ424" s="3">
        <v>92</v>
      </c>
      <c r="AR424" s="3">
        <v>26</v>
      </c>
      <c r="AS424" s="3">
        <v>92</v>
      </c>
      <c r="AT424" s="3">
        <v>542</v>
      </c>
      <c r="AU424" s="3">
        <v>48</v>
      </c>
      <c r="AV424" s="3">
        <v>105</v>
      </c>
      <c r="AW424" s="3">
        <v>27</v>
      </c>
      <c r="AX424" s="3">
        <v>20</v>
      </c>
      <c r="AY424" s="3">
        <v>8</v>
      </c>
    </row>
    <row r="425" spans="1:51">
      <c r="A425" s="34" t="s">
        <v>368</v>
      </c>
      <c r="B425" s="11">
        <v>2011</v>
      </c>
      <c r="C425" s="21">
        <v>1000000</v>
      </c>
      <c r="D425" s="18">
        <v>3000000</v>
      </c>
      <c r="E425" s="11">
        <v>3.1110000000000002</v>
      </c>
      <c r="F425" s="1">
        <v>461</v>
      </c>
      <c r="G425" s="11">
        <v>107</v>
      </c>
      <c r="H425" s="39">
        <v>0.28454843000000002</v>
      </c>
      <c r="I425" s="11">
        <v>289</v>
      </c>
      <c r="J425" s="11">
        <v>19</v>
      </c>
      <c r="K425" s="11">
        <v>189</v>
      </c>
      <c r="L425" s="11">
        <v>2103</v>
      </c>
      <c r="M425" s="11">
        <v>207</v>
      </c>
      <c r="N425" s="11">
        <v>259</v>
      </c>
      <c r="O425" s="11">
        <v>67</v>
      </c>
      <c r="P425" s="11">
        <v>73</v>
      </c>
      <c r="Q425" s="11">
        <v>23</v>
      </c>
      <c r="R425" s="29">
        <f t="shared" si="22"/>
        <v>12.1</v>
      </c>
      <c r="S425" s="12" t="s">
        <v>75</v>
      </c>
      <c r="T425" s="11" t="s">
        <v>369</v>
      </c>
      <c r="U425" s="11" t="s">
        <v>370</v>
      </c>
      <c r="V425" s="11" t="s">
        <v>371</v>
      </c>
      <c r="W425" s="3">
        <v>70</v>
      </c>
      <c r="X425" s="37">
        <v>92</v>
      </c>
      <c r="Y425" s="14">
        <v>0.26408451999999999</v>
      </c>
      <c r="Z425" s="13">
        <v>37</v>
      </c>
      <c r="AA425" s="13">
        <v>2</v>
      </c>
      <c r="AB425" s="13">
        <v>16</v>
      </c>
      <c r="AC425" s="13">
        <v>311</v>
      </c>
      <c r="AD425" s="13">
        <v>27</v>
      </c>
      <c r="AE425" s="13">
        <v>36</v>
      </c>
      <c r="AF425" s="13">
        <v>11</v>
      </c>
      <c r="AG425" s="13">
        <v>6</v>
      </c>
      <c r="AH425" s="13">
        <v>9</v>
      </c>
      <c r="AI425" s="49">
        <f t="shared" si="21"/>
        <v>2.1332949999999999</v>
      </c>
      <c r="AJ425" s="54">
        <v>12.26</v>
      </c>
      <c r="AK425" s="15">
        <v>11.84674</v>
      </c>
      <c r="AL425" s="15">
        <v>2.38</v>
      </c>
      <c r="AM425" s="55">
        <v>1.88659</v>
      </c>
      <c r="AN425" s="1">
        <v>191</v>
      </c>
      <c r="AO425" s="3">
        <v>70</v>
      </c>
      <c r="AP425" s="1">
        <v>92</v>
      </c>
      <c r="AQ425" s="3">
        <v>37</v>
      </c>
      <c r="AR425" s="3">
        <v>2</v>
      </c>
      <c r="AS425" s="3">
        <v>16</v>
      </c>
      <c r="AT425" s="3">
        <v>311</v>
      </c>
      <c r="AU425" s="3">
        <v>27</v>
      </c>
      <c r="AV425" s="3">
        <v>36</v>
      </c>
      <c r="AW425" s="3">
        <v>11</v>
      </c>
      <c r="AX425" s="3">
        <v>6</v>
      </c>
      <c r="AY425" s="3">
        <v>9</v>
      </c>
    </row>
    <row r="426" spans="1:51">
      <c r="A426" s="33" t="s">
        <v>130</v>
      </c>
      <c r="B426" s="1">
        <v>2011</v>
      </c>
      <c r="C426" s="20">
        <v>425000</v>
      </c>
      <c r="D426" s="17">
        <v>600000</v>
      </c>
      <c r="E426" s="1">
        <v>3.012</v>
      </c>
      <c r="F426" s="1">
        <v>196</v>
      </c>
      <c r="G426" s="1">
        <v>7</v>
      </c>
      <c r="H426" s="38">
        <v>0.21757323000000001</v>
      </c>
      <c r="I426" s="1">
        <v>49</v>
      </c>
      <c r="J426" s="1">
        <v>10</v>
      </c>
      <c r="K426" s="1">
        <v>41</v>
      </c>
      <c r="L426" s="1">
        <v>523</v>
      </c>
      <c r="M426" s="1">
        <v>30</v>
      </c>
      <c r="N426" s="1">
        <v>126</v>
      </c>
      <c r="O426" s="1">
        <v>20</v>
      </c>
      <c r="P426" s="1">
        <v>3</v>
      </c>
      <c r="Q426" s="1">
        <v>6</v>
      </c>
      <c r="R426" s="29">
        <f t="shared" si="22"/>
        <v>0.9</v>
      </c>
      <c r="W426" s="3">
        <v>82</v>
      </c>
      <c r="X426" s="36">
        <v>7</v>
      </c>
      <c r="Y426" s="4">
        <v>0.1971831</v>
      </c>
      <c r="Z426" s="3">
        <v>14</v>
      </c>
      <c r="AA426" s="3">
        <v>4</v>
      </c>
      <c r="AB426" s="3">
        <v>17</v>
      </c>
      <c r="AC426" s="3">
        <v>236</v>
      </c>
      <c r="AD426" s="3">
        <v>18</v>
      </c>
      <c r="AE426" s="3">
        <v>59</v>
      </c>
      <c r="AF426" s="3">
        <v>8</v>
      </c>
      <c r="AG426" s="3">
        <v>2</v>
      </c>
      <c r="AH426" s="3">
        <v>5</v>
      </c>
      <c r="AI426" s="49">
        <f t="shared" si="21"/>
        <v>0.30601500000000004</v>
      </c>
      <c r="AJ426" s="54">
        <v>-0.25000002999999998</v>
      </c>
      <c r="AK426" s="15">
        <v>2.0918443</v>
      </c>
      <c r="AL426" s="15">
        <v>-0.54</v>
      </c>
      <c r="AM426" s="55">
        <v>1.1520300000000001</v>
      </c>
      <c r="AN426" s="1">
        <v>448</v>
      </c>
      <c r="AO426" s="3">
        <v>82</v>
      </c>
      <c r="AP426" s="1">
        <v>7</v>
      </c>
      <c r="AQ426" s="3">
        <v>14</v>
      </c>
      <c r="AR426" s="3">
        <v>4</v>
      </c>
      <c r="AS426" s="3">
        <v>17</v>
      </c>
      <c r="AT426" s="3">
        <v>236</v>
      </c>
      <c r="AU426" s="3">
        <v>18</v>
      </c>
      <c r="AV426" s="3">
        <v>59</v>
      </c>
      <c r="AW426" s="3">
        <v>8</v>
      </c>
      <c r="AX426" s="3">
        <v>2</v>
      </c>
      <c r="AY426" s="3">
        <v>5</v>
      </c>
    </row>
    <row r="427" spans="1:51">
      <c r="A427" s="16" t="s">
        <v>380</v>
      </c>
      <c r="B427" s="1">
        <v>2011</v>
      </c>
      <c r="C427" s="20">
        <v>452180</v>
      </c>
      <c r="D427" s="17">
        <v>2650000</v>
      </c>
      <c r="E427" s="1">
        <v>3</v>
      </c>
      <c r="F427" s="1">
        <v>443</v>
      </c>
      <c r="G427" s="1">
        <v>0</v>
      </c>
      <c r="H427" s="38">
        <v>0.27069484999999999</v>
      </c>
      <c r="I427" s="1">
        <v>256</v>
      </c>
      <c r="J427" s="1">
        <v>11</v>
      </c>
      <c r="K427" s="1">
        <v>135</v>
      </c>
      <c r="L427" s="1">
        <v>1880</v>
      </c>
      <c r="M427" s="1">
        <v>160</v>
      </c>
      <c r="N427" s="1">
        <v>247</v>
      </c>
      <c r="O427" s="1">
        <v>59</v>
      </c>
      <c r="P427" s="1">
        <v>102</v>
      </c>
      <c r="Q427" s="1">
        <v>13</v>
      </c>
      <c r="R427" s="29">
        <f t="shared" si="22"/>
        <v>9.1999999999999993</v>
      </c>
      <c r="S427" s="2" t="s">
        <v>381</v>
      </c>
      <c r="T427" s="1" t="s">
        <v>382</v>
      </c>
      <c r="U427" s="1" t="s">
        <v>383</v>
      </c>
      <c r="W427" s="3">
        <v>150</v>
      </c>
      <c r="X427" s="36">
        <v>0</v>
      </c>
      <c r="Y427" s="4">
        <v>0.27938669999999999</v>
      </c>
      <c r="Z427" s="3">
        <v>96</v>
      </c>
      <c r="AA427" s="3">
        <v>5</v>
      </c>
      <c r="AB427" s="3">
        <v>60</v>
      </c>
      <c r="AC427" s="3">
        <v>665</v>
      </c>
      <c r="AD427" s="3">
        <v>56</v>
      </c>
      <c r="AE427" s="3">
        <v>74</v>
      </c>
      <c r="AF427" s="3">
        <v>27</v>
      </c>
      <c r="AG427" s="3">
        <v>37</v>
      </c>
      <c r="AH427" s="3">
        <v>6</v>
      </c>
      <c r="AI427" s="49">
        <f t="shared" si="21"/>
        <v>4.0904249999999998</v>
      </c>
      <c r="AJ427" s="54">
        <v>8.8800000000000008</v>
      </c>
      <c r="AK427" s="15">
        <v>9.4431899999999995</v>
      </c>
      <c r="AL427" s="15">
        <v>4.16</v>
      </c>
      <c r="AM427" s="55">
        <v>4.0208500000000003</v>
      </c>
      <c r="AN427" s="1">
        <v>408</v>
      </c>
      <c r="AO427" s="3">
        <v>150</v>
      </c>
      <c r="AP427" s="1">
        <v>0</v>
      </c>
      <c r="AQ427" s="3">
        <v>96</v>
      </c>
      <c r="AR427" s="3">
        <v>5</v>
      </c>
      <c r="AS427" s="3">
        <v>60</v>
      </c>
      <c r="AT427" s="3">
        <v>665</v>
      </c>
      <c r="AU427" s="3">
        <v>56</v>
      </c>
      <c r="AV427" s="3">
        <v>74</v>
      </c>
      <c r="AW427" s="3">
        <v>27</v>
      </c>
      <c r="AX427" s="3">
        <v>37</v>
      </c>
      <c r="AY427" s="3">
        <v>6</v>
      </c>
    </row>
    <row r="428" spans="1:51">
      <c r="A428" s="35" t="s">
        <v>94</v>
      </c>
      <c r="B428" s="11">
        <v>2011</v>
      </c>
      <c r="C428" s="21">
        <v>416500</v>
      </c>
      <c r="D428" s="18">
        <v>625000</v>
      </c>
      <c r="E428" s="11">
        <v>2.1520000000000001</v>
      </c>
      <c r="F428" s="11">
        <v>220</v>
      </c>
      <c r="G428" s="11">
        <v>116</v>
      </c>
      <c r="H428" s="39">
        <v>0.25</v>
      </c>
      <c r="I428" s="11">
        <v>72</v>
      </c>
      <c r="J428" s="11">
        <v>1</v>
      </c>
      <c r="K428" s="11">
        <v>35</v>
      </c>
      <c r="L428" s="11">
        <v>651</v>
      </c>
      <c r="M428" s="11">
        <v>43</v>
      </c>
      <c r="N428" s="11">
        <v>76</v>
      </c>
      <c r="O428" s="11">
        <v>13</v>
      </c>
      <c r="P428" s="11">
        <v>35</v>
      </c>
      <c r="Q428" s="11">
        <v>-9</v>
      </c>
      <c r="R428" s="29">
        <f t="shared" si="22"/>
        <v>-0.7</v>
      </c>
      <c r="S428" s="12"/>
      <c r="T428" s="12"/>
      <c r="U428" s="12"/>
      <c r="V428" s="12"/>
      <c r="W428" s="13">
        <v>59</v>
      </c>
      <c r="X428" s="37">
        <v>0</v>
      </c>
      <c r="Y428" s="14">
        <v>0.20437955999999999</v>
      </c>
      <c r="Z428" s="13">
        <v>14</v>
      </c>
      <c r="AA428" s="13">
        <v>0</v>
      </c>
      <c r="AB428" s="13">
        <v>4</v>
      </c>
      <c r="AC428" s="13">
        <v>152</v>
      </c>
      <c r="AD428" s="13">
        <v>6</v>
      </c>
      <c r="AE428" s="13">
        <v>17</v>
      </c>
      <c r="AF428" s="13">
        <v>1</v>
      </c>
      <c r="AG428" s="13">
        <v>11</v>
      </c>
      <c r="AH428" s="13">
        <v>0</v>
      </c>
      <c r="AI428" s="49">
        <f t="shared" si="21"/>
        <v>-0.36719950000000001</v>
      </c>
      <c r="AJ428" s="54">
        <v>-1.0900000000000001</v>
      </c>
      <c r="AK428" s="15">
        <v>-0.28278235000000002</v>
      </c>
      <c r="AL428" s="15">
        <v>-0.18</v>
      </c>
      <c r="AM428" s="55">
        <v>-0.55439899999999998</v>
      </c>
      <c r="AN428" s="1">
        <v>233</v>
      </c>
      <c r="AO428" s="3">
        <v>59</v>
      </c>
      <c r="AP428" s="1">
        <v>0</v>
      </c>
      <c r="AQ428" s="3">
        <v>14</v>
      </c>
      <c r="AR428" s="3">
        <v>0</v>
      </c>
      <c r="AS428" s="3">
        <v>4</v>
      </c>
      <c r="AT428" s="3">
        <v>152</v>
      </c>
      <c r="AU428" s="3">
        <v>6</v>
      </c>
      <c r="AV428" s="3">
        <v>17</v>
      </c>
      <c r="AW428" s="3">
        <v>1</v>
      </c>
      <c r="AX428" s="3">
        <v>11</v>
      </c>
      <c r="AY428" s="3">
        <v>0</v>
      </c>
    </row>
    <row r="429" spans="1:51">
      <c r="A429" s="33" t="s">
        <v>331</v>
      </c>
      <c r="B429" s="1">
        <v>2011</v>
      </c>
      <c r="C429" s="20">
        <v>425000</v>
      </c>
      <c r="D429" s="17">
        <v>625000</v>
      </c>
      <c r="E429" s="1">
        <v>3.0569999999999999</v>
      </c>
      <c r="F429" s="1">
        <v>247</v>
      </c>
      <c r="G429" s="1">
        <v>155</v>
      </c>
      <c r="H429" s="38">
        <v>0.22975206000000001</v>
      </c>
      <c r="I429" s="1">
        <v>76</v>
      </c>
      <c r="J429" s="1">
        <v>3</v>
      </c>
      <c r="K429" s="1">
        <v>54</v>
      </c>
      <c r="L429" s="1">
        <v>680</v>
      </c>
      <c r="M429" s="1">
        <v>48</v>
      </c>
      <c r="N429" s="1">
        <v>105</v>
      </c>
      <c r="O429" s="1">
        <v>27</v>
      </c>
      <c r="P429" s="1">
        <v>17</v>
      </c>
      <c r="Q429" s="1">
        <v>0</v>
      </c>
      <c r="R429" s="29">
        <f t="shared" si="22"/>
        <v>0.5</v>
      </c>
      <c r="W429" s="3">
        <v>87</v>
      </c>
      <c r="X429" s="36">
        <v>0</v>
      </c>
      <c r="Y429" s="4">
        <v>0.19806763999999999</v>
      </c>
      <c r="Z429" s="3">
        <v>22</v>
      </c>
      <c r="AA429" s="3">
        <v>0</v>
      </c>
      <c r="AB429" s="3">
        <v>11</v>
      </c>
      <c r="AC429" s="3">
        <v>226</v>
      </c>
      <c r="AD429" s="3">
        <v>11</v>
      </c>
      <c r="AE429" s="3">
        <v>31</v>
      </c>
      <c r="AF429" s="3">
        <v>10</v>
      </c>
      <c r="AG429" s="3">
        <v>3</v>
      </c>
      <c r="AH429" s="3">
        <v>4</v>
      </c>
      <c r="AI429" s="49">
        <f t="shared" ref="AI429:AI458" si="23">AVERAGE(AL429,AM429)</f>
        <v>-0.32069200000000003</v>
      </c>
      <c r="AJ429" s="54">
        <v>0.75</v>
      </c>
      <c r="AK429" s="15">
        <v>0.15621652999999999</v>
      </c>
      <c r="AL429" s="15">
        <v>-0.03</v>
      </c>
      <c r="AM429" s="55">
        <v>-0.61138400000000004</v>
      </c>
      <c r="AN429" s="1">
        <v>254</v>
      </c>
      <c r="AO429" s="3">
        <v>87</v>
      </c>
      <c r="AP429" s="1">
        <v>0</v>
      </c>
      <c r="AQ429" s="3">
        <v>22</v>
      </c>
      <c r="AR429" s="3">
        <v>0</v>
      </c>
      <c r="AS429" s="3">
        <v>11</v>
      </c>
      <c r="AT429" s="3">
        <v>226</v>
      </c>
      <c r="AU429" s="3">
        <v>11</v>
      </c>
      <c r="AV429" s="3">
        <v>31</v>
      </c>
      <c r="AW429" s="3">
        <v>10</v>
      </c>
      <c r="AX429" s="3">
        <v>3</v>
      </c>
      <c r="AY429" s="3">
        <v>4</v>
      </c>
    </row>
    <row r="430" spans="1:51">
      <c r="A430" s="16" t="s">
        <v>237</v>
      </c>
      <c r="B430" s="1">
        <v>2011</v>
      </c>
      <c r="C430" s="20">
        <v>500000</v>
      </c>
      <c r="D430" s="17">
        <v>3350000</v>
      </c>
      <c r="E430" s="1">
        <v>3.0470000000000002</v>
      </c>
      <c r="F430" s="1">
        <v>463</v>
      </c>
      <c r="G430" s="1">
        <v>45</v>
      </c>
      <c r="H430" s="38">
        <v>0.30715123</v>
      </c>
      <c r="I430" s="1">
        <v>219</v>
      </c>
      <c r="J430" s="1">
        <v>64</v>
      </c>
      <c r="K430" s="1">
        <v>247</v>
      </c>
      <c r="L430" s="1">
        <v>1869</v>
      </c>
      <c r="M430" s="1">
        <v>135</v>
      </c>
      <c r="N430" s="1">
        <v>241</v>
      </c>
      <c r="O430" s="1">
        <v>114</v>
      </c>
      <c r="P430" s="1">
        <v>10</v>
      </c>
      <c r="Q430" s="1">
        <v>4</v>
      </c>
      <c r="R430" s="29">
        <f t="shared" si="22"/>
        <v>12.7</v>
      </c>
      <c r="S430" s="2" t="s">
        <v>238</v>
      </c>
      <c r="U430" s="1" t="s">
        <v>239</v>
      </c>
      <c r="W430" s="3">
        <v>117</v>
      </c>
      <c r="X430" s="36">
        <v>45</v>
      </c>
      <c r="Y430" s="4">
        <v>0.31455398000000001</v>
      </c>
      <c r="Z430" s="3">
        <v>55</v>
      </c>
      <c r="AA430" s="3">
        <v>23</v>
      </c>
      <c r="AB430" s="3">
        <v>70</v>
      </c>
      <c r="AC430" s="3">
        <v>466</v>
      </c>
      <c r="AD430" s="3">
        <v>32</v>
      </c>
      <c r="AE430" s="3">
        <v>63</v>
      </c>
      <c r="AF430" s="3">
        <v>26</v>
      </c>
      <c r="AG430" s="3">
        <v>2</v>
      </c>
      <c r="AH430" s="3">
        <v>14</v>
      </c>
      <c r="AI430" s="49">
        <f t="shared" si="23"/>
        <v>5.6274700000000006</v>
      </c>
      <c r="AJ430" s="54">
        <v>12.9</v>
      </c>
      <c r="AK430" s="15">
        <v>12.505749</v>
      </c>
      <c r="AL430" s="15">
        <v>6</v>
      </c>
      <c r="AM430" s="55">
        <v>5.2549400000000004</v>
      </c>
      <c r="AN430" s="1">
        <v>425</v>
      </c>
      <c r="AO430" s="3">
        <v>117</v>
      </c>
      <c r="AP430" s="1">
        <v>45</v>
      </c>
      <c r="AQ430" s="3">
        <v>55</v>
      </c>
      <c r="AR430" s="3">
        <v>23</v>
      </c>
      <c r="AS430" s="3">
        <v>70</v>
      </c>
      <c r="AT430" s="3">
        <v>466</v>
      </c>
      <c r="AU430" s="3">
        <v>32</v>
      </c>
      <c r="AV430" s="3">
        <v>63</v>
      </c>
      <c r="AW430" s="3">
        <v>26</v>
      </c>
      <c r="AX430" s="3">
        <v>2</v>
      </c>
      <c r="AY430" s="3">
        <v>14</v>
      </c>
    </row>
    <row r="431" spans="1:51">
      <c r="A431" s="33" t="s">
        <v>357</v>
      </c>
      <c r="B431" s="1">
        <v>2011</v>
      </c>
      <c r="C431" s="20">
        <v>421700</v>
      </c>
      <c r="D431" s="17">
        <v>575000</v>
      </c>
      <c r="E431" s="1">
        <v>3.0070000000000001</v>
      </c>
      <c r="F431" s="1">
        <v>226</v>
      </c>
      <c r="G431" s="1">
        <v>0</v>
      </c>
      <c r="H431" s="38">
        <v>0.19722650999999999</v>
      </c>
      <c r="I431" s="1">
        <v>57</v>
      </c>
      <c r="J431" s="1">
        <v>8</v>
      </c>
      <c r="K431" s="1">
        <v>58</v>
      </c>
      <c r="L431" s="1">
        <v>733</v>
      </c>
      <c r="M431" s="1">
        <v>65</v>
      </c>
      <c r="N431" s="1">
        <v>170</v>
      </c>
      <c r="O431" s="1">
        <v>35</v>
      </c>
      <c r="P431" s="1">
        <v>6</v>
      </c>
      <c r="Q431" s="1">
        <v>-10</v>
      </c>
      <c r="R431" s="29">
        <f t="shared" si="22"/>
        <v>-2.8</v>
      </c>
      <c r="U431" s="1" t="s">
        <v>333</v>
      </c>
      <c r="W431" s="3">
        <v>67</v>
      </c>
      <c r="X431" s="36">
        <v>0</v>
      </c>
      <c r="Y431" s="4">
        <v>0.18994412999999999</v>
      </c>
      <c r="Z431" s="3">
        <v>9</v>
      </c>
      <c r="AA431" s="3">
        <v>3</v>
      </c>
      <c r="AB431" s="3">
        <v>16</v>
      </c>
      <c r="AC431" s="3">
        <v>199</v>
      </c>
      <c r="AD431" s="3">
        <v>14</v>
      </c>
      <c r="AE431" s="3">
        <v>58</v>
      </c>
      <c r="AF431" s="3">
        <v>6</v>
      </c>
      <c r="AG431" s="3">
        <v>3</v>
      </c>
      <c r="AH431" s="3">
        <v>-3</v>
      </c>
      <c r="AI431" s="49">
        <f t="shared" si="23"/>
        <v>-0.62756000000000001</v>
      </c>
      <c r="AJ431" s="54">
        <v>-0.52</v>
      </c>
      <c r="AK431" s="15">
        <v>-5.0767980000000001</v>
      </c>
      <c r="AL431" s="15">
        <v>-0.24</v>
      </c>
      <c r="AM431" s="55">
        <v>-1.01512</v>
      </c>
      <c r="AN431" s="1">
        <v>255</v>
      </c>
      <c r="AO431" s="3">
        <v>67</v>
      </c>
      <c r="AP431" s="1">
        <v>0</v>
      </c>
      <c r="AQ431" s="3">
        <v>9</v>
      </c>
      <c r="AR431" s="3">
        <v>3</v>
      </c>
      <c r="AS431" s="3">
        <v>16</v>
      </c>
      <c r="AT431" s="3">
        <v>199</v>
      </c>
      <c r="AU431" s="3">
        <v>14</v>
      </c>
      <c r="AV431" s="3">
        <v>58</v>
      </c>
      <c r="AW431" s="3">
        <v>6</v>
      </c>
      <c r="AX431" s="3">
        <v>3</v>
      </c>
      <c r="AY431" s="3">
        <v>-3</v>
      </c>
    </row>
    <row r="432" spans="1:51">
      <c r="A432" s="35" t="s">
        <v>472</v>
      </c>
      <c r="B432" s="11">
        <v>2011</v>
      </c>
      <c r="C432" s="21">
        <v>427500</v>
      </c>
      <c r="D432" s="18">
        <v>530000</v>
      </c>
      <c r="E432" s="11">
        <v>2.165</v>
      </c>
      <c r="F432" s="11">
        <v>185</v>
      </c>
      <c r="G432" s="11">
        <v>223</v>
      </c>
      <c r="H432" s="39">
        <v>0.23225807000000001</v>
      </c>
      <c r="I432" s="11">
        <v>50</v>
      </c>
      <c r="J432" s="11">
        <v>9</v>
      </c>
      <c r="K432" s="11">
        <v>52</v>
      </c>
      <c r="L432" s="11">
        <v>521</v>
      </c>
      <c r="M432" s="11">
        <v>45</v>
      </c>
      <c r="N432" s="11">
        <v>104</v>
      </c>
      <c r="O432" s="11">
        <v>29</v>
      </c>
      <c r="P432" s="11">
        <v>5</v>
      </c>
      <c r="Q432" s="11">
        <v>7</v>
      </c>
      <c r="R432" s="29">
        <f t="shared" si="22"/>
        <v>-0.2</v>
      </c>
      <c r="S432" s="12"/>
      <c r="T432" s="12"/>
      <c r="U432" s="12"/>
      <c r="V432" s="12"/>
      <c r="W432" s="13">
        <v>50</v>
      </c>
      <c r="X432" s="37">
        <v>91</v>
      </c>
      <c r="Y432" s="14">
        <v>0.20212767000000001</v>
      </c>
      <c r="Z432" s="13">
        <v>8</v>
      </c>
      <c r="AA432" s="13">
        <v>1</v>
      </c>
      <c r="AB432" s="13">
        <v>10</v>
      </c>
      <c r="AC432" s="13">
        <v>105</v>
      </c>
      <c r="AD432" s="13">
        <v>7</v>
      </c>
      <c r="AE432" s="13">
        <v>21</v>
      </c>
      <c r="AF432" s="13">
        <v>2</v>
      </c>
      <c r="AG432" s="13">
        <v>0</v>
      </c>
      <c r="AH432" s="13">
        <v>0</v>
      </c>
      <c r="AI432" s="49">
        <f t="shared" si="23"/>
        <v>-0.73665249999999993</v>
      </c>
      <c r="AJ432" s="54">
        <v>-9.9999989999999997E-2</v>
      </c>
      <c r="AK432" s="15">
        <v>-0.3547015</v>
      </c>
      <c r="AL432" s="15">
        <v>-0.65</v>
      </c>
      <c r="AM432" s="55">
        <v>-0.82330499999999995</v>
      </c>
      <c r="AN432" s="1">
        <v>441</v>
      </c>
      <c r="AO432" s="3">
        <v>50</v>
      </c>
      <c r="AP432" s="1">
        <v>91</v>
      </c>
      <c r="AQ432" s="3">
        <v>8</v>
      </c>
      <c r="AR432" s="3">
        <v>1</v>
      </c>
      <c r="AS432" s="3">
        <v>10</v>
      </c>
      <c r="AT432" s="3">
        <v>105</v>
      </c>
      <c r="AU432" s="3">
        <v>7</v>
      </c>
      <c r="AV432" s="3">
        <v>21</v>
      </c>
      <c r="AW432" s="3">
        <v>2</v>
      </c>
      <c r="AX432" s="3">
        <v>0</v>
      </c>
      <c r="AY432" s="3">
        <v>0</v>
      </c>
    </row>
    <row r="433" spans="1:51">
      <c r="A433" s="1" t="s">
        <v>339</v>
      </c>
      <c r="B433" s="1">
        <v>2011</v>
      </c>
      <c r="C433" s="20">
        <v>460000</v>
      </c>
      <c r="D433" s="17">
        <v>1100000</v>
      </c>
      <c r="E433" s="1">
        <v>3.048</v>
      </c>
      <c r="F433" s="1">
        <v>404</v>
      </c>
      <c r="G433" s="1">
        <v>0</v>
      </c>
      <c r="H433" s="38">
        <v>0.26034956999999997</v>
      </c>
      <c r="I433" s="1">
        <v>117</v>
      </c>
      <c r="J433" s="1">
        <v>21</v>
      </c>
      <c r="K433" s="1">
        <v>134</v>
      </c>
      <c r="L433" s="1">
        <v>1213</v>
      </c>
      <c r="M433" s="1">
        <v>107</v>
      </c>
      <c r="N433" s="1">
        <v>192</v>
      </c>
      <c r="O433" s="1">
        <v>51</v>
      </c>
      <c r="P433" s="1">
        <v>7</v>
      </c>
      <c r="Q433" s="1">
        <v>-7</v>
      </c>
      <c r="R433" s="29">
        <f t="shared" si="22"/>
        <v>2.2000000000000002</v>
      </c>
      <c r="W433" s="3">
        <v>121</v>
      </c>
      <c r="X433" s="36">
        <v>0</v>
      </c>
      <c r="Y433" s="4">
        <v>0.26521739999999999</v>
      </c>
      <c r="Z433" s="3">
        <v>21</v>
      </c>
      <c r="AA433" s="3">
        <v>5</v>
      </c>
      <c r="AB433" s="3">
        <v>26</v>
      </c>
      <c r="AC433" s="3">
        <v>243</v>
      </c>
      <c r="AD433" s="3">
        <v>12</v>
      </c>
      <c r="AE433" s="3">
        <v>31</v>
      </c>
      <c r="AF433" s="3">
        <v>11</v>
      </c>
      <c r="AG433" s="3">
        <v>1</v>
      </c>
      <c r="AH433" s="3">
        <v>-4</v>
      </c>
      <c r="AI433" s="49">
        <f t="shared" si="23"/>
        <v>7.8200249999999999E-2</v>
      </c>
      <c r="AJ433" s="54">
        <v>2.19</v>
      </c>
      <c r="AK433" s="15">
        <v>2.1845484000000002</v>
      </c>
      <c r="AL433" s="15">
        <v>0.13</v>
      </c>
      <c r="AM433" s="55">
        <v>2.64005E-2</v>
      </c>
      <c r="AN433" s="1">
        <v>244</v>
      </c>
      <c r="AO433" s="3">
        <v>121</v>
      </c>
      <c r="AP433" s="1">
        <v>0</v>
      </c>
      <c r="AQ433" s="3">
        <v>21</v>
      </c>
      <c r="AR433" s="3">
        <v>5</v>
      </c>
      <c r="AS433" s="3">
        <v>26</v>
      </c>
      <c r="AT433" s="3">
        <v>243</v>
      </c>
      <c r="AU433" s="3">
        <v>12</v>
      </c>
      <c r="AV433" s="3">
        <v>31</v>
      </c>
      <c r="AW433" s="3">
        <v>11</v>
      </c>
      <c r="AX433" s="3">
        <v>1</v>
      </c>
      <c r="AY433" s="3">
        <v>-4</v>
      </c>
    </row>
    <row r="434" spans="1:51">
      <c r="A434" s="1" t="s">
        <v>470</v>
      </c>
      <c r="B434" s="1">
        <v>2011</v>
      </c>
      <c r="C434" s="20">
        <v>529500</v>
      </c>
      <c r="D434" s="17">
        <v>2800000</v>
      </c>
      <c r="E434" s="1">
        <v>3.0720000000000001</v>
      </c>
      <c r="F434" s="1">
        <v>459</v>
      </c>
      <c r="G434" s="1">
        <v>43</v>
      </c>
      <c r="H434" s="38">
        <v>0.26431717999999998</v>
      </c>
      <c r="I434" s="1">
        <v>250</v>
      </c>
      <c r="J434" s="1">
        <v>15</v>
      </c>
      <c r="K434" s="1">
        <v>122</v>
      </c>
      <c r="L434" s="1">
        <v>1582</v>
      </c>
      <c r="M434" s="1">
        <v>173</v>
      </c>
      <c r="N434" s="1">
        <v>264</v>
      </c>
      <c r="O434" s="1">
        <v>50</v>
      </c>
      <c r="P434" s="1">
        <v>135</v>
      </c>
      <c r="Q434" s="1">
        <v>77</v>
      </c>
      <c r="R434" s="29">
        <f t="shared" si="22"/>
        <v>14.8</v>
      </c>
      <c r="S434" s="2" t="s">
        <v>462</v>
      </c>
      <c r="T434" s="1" t="s">
        <v>471</v>
      </c>
      <c r="W434" s="3">
        <v>159</v>
      </c>
      <c r="X434" s="36">
        <v>0</v>
      </c>
      <c r="Y434" s="4">
        <v>0.25882354000000002</v>
      </c>
      <c r="Z434" s="3">
        <v>87</v>
      </c>
      <c r="AA434" s="3">
        <v>7</v>
      </c>
      <c r="AB434" s="3">
        <v>36</v>
      </c>
      <c r="AC434" s="3">
        <v>588</v>
      </c>
      <c r="AD434" s="3">
        <v>60</v>
      </c>
      <c r="AE434" s="3">
        <v>93</v>
      </c>
      <c r="AF434" s="3">
        <v>19</v>
      </c>
      <c r="AG434" s="3">
        <v>49</v>
      </c>
      <c r="AH434" s="3">
        <v>23</v>
      </c>
      <c r="AI434" s="49">
        <f t="shared" si="23"/>
        <v>4.5817800000000002</v>
      </c>
      <c r="AJ434" s="54">
        <v>14.969999</v>
      </c>
      <c r="AK434" s="15">
        <v>14.664579</v>
      </c>
      <c r="AL434" s="15">
        <v>4.0999999999999996</v>
      </c>
      <c r="AM434" s="55">
        <v>5.0635599999999998</v>
      </c>
      <c r="AN434" s="1">
        <v>372</v>
      </c>
      <c r="AO434" s="3">
        <v>159</v>
      </c>
      <c r="AP434" s="1">
        <v>0</v>
      </c>
      <c r="AQ434" s="3">
        <v>87</v>
      </c>
      <c r="AR434" s="3">
        <v>7</v>
      </c>
      <c r="AS434" s="3">
        <v>36</v>
      </c>
      <c r="AT434" s="3">
        <v>588</v>
      </c>
      <c r="AU434" s="3">
        <v>60</v>
      </c>
      <c r="AV434" s="3">
        <v>93</v>
      </c>
      <c r="AW434" s="3">
        <v>19</v>
      </c>
      <c r="AX434" s="3">
        <v>49</v>
      </c>
      <c r="AY434" s="3">
        <v>23</v>
      </c>
    </row>
    <row r="435" spans="1:51">
      <c r="A435" s="1" t="s">
        <v>277</v>
      </c>
      <c r="B435" s="1">
        <v>2011</v>
      </c>
      <c r="C435" s="20">
        <v>478000</v>
      </c>
      <c r="D435" s="17">
        <v>2537500</v>
      </c>
      <c r="E435" s="1">
        <v>3.028</v>
      </c>
      <c r="F435" s="1">
        <v>437</v>
      </c>
      <c r="G435" s="1">
        <v>0</v>
      </c>
      <c r="H435" s="38">
        <v>0.26514658000000002</v>
      </c>
      <c r="I435" s="1">
        <v>175</v>
      </c>
      <c r="J435" s="1">
        <v>52</v>
      </c>
      <c r="K435" s="1">
        <v>242</v>
      </c>
      <c r="L435" s="1">
        <v>1689</v>
      </c>
      <c r="M435" s="1">
        <v>129</v>
      </c>
      <c r="N435" s="1">
        <v>281</v>
      </c>
      <c r="O435" s="1">
        <v>83</v>
      </c>
      <c r="P435" s="1">
        <v>1</v>
      </c>
      <c r="Q435" s="1">
        <v>-16</v>
      </c>
      <c r="R435" s="29">
        <f t="shared" si="22"/>
        <v>3</v>
      </c>
      <c r="S435" s="2" t="s">
        <v>278</v>
      </c>
      <c r="U435" s="1" t="s">
        <v>47</v>
      </c>
      <c r="W435" s="3">
        <v>155</v>
      </c>
      <c r="X435" s="36">
        <v>0</v>
      </c>
      <c r="Y435" s="4">
        <v>0.22344322999999999</v>
      </c>
      <c r="Z435" s="3">
        <v>46</v>
      </c>
      <c r="AA435" s="3">
        <v>13</v>
      </c>
      <c r="AB435" s="3">
        <v>67</v>
      </c>
      <c r="AC435" s="3">
        <v>600</v>
      </c>
      <c r="AD435" s="3">
        <v>45</v>
      </c>
      <c r="AE435" s="3">
        <v>104</v>
      </c>
      <c r="AF435" s="3">
        <v>24</v>
      </c>
      <c r="AG435" s="3">
        <v>0</v>
      </c>
      <c r="AH435" s="3">
        <v>4</v>
      </c>
      <c r="AI435" s="49">
        <f t="shared" si="23"/>
        <v>-0.54146850000000002</v>
      </c>
      <c r="AJ435" s="54">
        <v>1.98</v>
      </c>
      <c r="AK435" s="15">
        <v>3.9513427999999999</v>
      </c>
      <c r="AL435" s="15">
        <v>-0.74</v>
      </c>
      <c r="AM435" s="55">
        <v>-0.34293699999999999</v>
      </c>
      <c r="AN435" s="1">
        <v>213</v>
      </c>
      <c r="AO435" s="3">
        <v>155</v>
      </c>
      <c r="AP435" s="1">
        <v>0</v>
      </c>
      <c r="AQ435" s="3">
        <v>46</v>
      </c>
      <c r="AR435" s="3">
        <v>13</v>
      </c>
      <c r="AS435" s="3">
        <v>67</v>
      </c>
      <c r="AT435" s="3">
        <v>600</v>
      </c>
      <c r="AU435" s="3">
        <v>45</v>
      </c>
      <c r="AV435" s="3">
        <v>104</v>
      </c>
      <c r="AW435" s="3">
        <v>24</v>
      </c>
      <c r="AX435" s="3">
        <v>0</v>
      </c>
      <c r="AY435" s="3">
        <v>4</v>
      </c>
    </row>
    <row r="436" spans="1:51">
      <c r="A436" s="1" t="s">
        <v>114</v>
      </c>
      <c r="B436" s="1">
        <v>2011</v>
      </c>
      <c r="C436" s="20">
        <v>443000</v>
      </c>
      <c r="D436" s="17">
        <v>967500</v>
      </c>
      <c r="E436" s="1">
        <v>3.05</v>
      </c>
      <c r="F436" s="1">
        <v>307</v>
      </c>
      <c r="G436" s="1">
        <v>35</v>
      </c>
      <c r="H436" s="38">
        <v>0.25354969999999999</v>
      </c>
      <c r="I436" s="1">
        <v>124</v>
      </c>
      <c r="J436" s="1">
        <v>2</v>
      </c>
      <c r="K436" s="1">
        <v>76</v>
      </c>
      <c r="L436" s="1">
        <v>1099</v>
      </c>
      <c r="M436" s="1">
        <v>79</v>
      </c>
      <c r="N436" s="1">
        <v>128</v>
      </c>
      <c r="O436" s="1">
        <v>33</v>
      </c>
      <c r="P436" s="1">
        <v>62</v>
      </c>
      <c r="Q436" s="1">
        <v>-13</v>
      </c>
      <c r="R436" s="29">
        <f t="shared" si="22"/>
        <v>1.2</v>
      </c>
      <c r="W436" s="3">
        <v>118</v>
      </c>
      <c r="X436" s="36">
        <v>0</v>
      </c>
      <c r="Y436" s="4">
        <v>0.25526314999999999</v>
      </c>
      <c r="Z436" s="3">
        <v>50</v>
      </c>
      <c r="AA436" s="3">
        <v>0</v>
      </c>
      <c r="AB436" s="3">
        <v>26</v>
      </c>
      <c r="AC436" s="3">
        <v>429</v>
      </c>
      <c r="AD436" s="3">
        <v>30</v>
      </c>
      <c r="AE436" s="3">
        <v>45</v>
      </c>
      <c r="AF436" s="3">
        <v>6</v>
      </c>
      <c r="AG436" s="3">
        <v>21</v>
      </c>
      <c r="AH436" s="3">
        <v>-1</v>
      </c>
      <c r="AI436" s="49">
        <f t="shared" si="23"/>
        <v>0.55058950000000006</v>
      </c>
      <c r="AJ436" s="54">
        <v>1.0900000000000001</v>
      </c>
      <c r="AK436" s="15">
        <v>1.2996795000000001</v>
      </c>
      <c r="AL436" s="15">
        <v>0.51</v>
      </c>
      <c r="AM436" s="55">
        <v>0.59117900000000001</v>
      </c>
      <c r="AN436" s="1">
        <v>214</v>
      </c>
      <c r="AO436" s="3">
        <v>118</v>
      </c>
      <c r="AP436" s="1">
        <v>0</v>
      </c>
      <c r="AQ436" s="3">
        <v>50</v>
      </c>
      <c r="AR436" s="3">
        <v>0</v>
      </c>
      <c r="AS436" s="3">
        <v>26</v>
      </c>
      <c r="AT436" s="3">
        <v>429</v>
      </c>
      <c r="AU436" s="3">
        <v>30</v>
      </c>
      <c r="AV436" s="3">
        <v>45</v>
      </c>
      <c r="AW436" s="3">
        <v>6</v>
      </c>
      <c r="AX436" s="3">
        <v>21</v>
      </c>
      <c r="AY436" s="3">
        <v>-1</v>
      </c>
    </row>
    <row r="437" spans="1:51">
      <c r="A437" s="1" t="s">
        <v>468</v>
      </c>
      <c r="B437" s="1">
        <v>2011</v>
      </c>
      <c r="C437" s="20">
        <v>443000</v>
      </c>
      <c r="D437" s="17">
        <v>2700000</v>
      </c>
      <c r="E437" s="1">
        <v>3</v>
      </c>
      <c r="F437" s="1">
        <v>420</v>
      </c>
      <c r="G437" s="1">
        <v>23</v>
      </c>
      <c r="H437" s="38">
        <v>0.25053229999999999</v>
      </c>
      <c r="I437" s="1">
        <v>232</v>
      </c>
      <c r="J437" s="1">
        <v>53</v>
      </c>
      <c r="K437" s="1">
        <v>171</v>
      </c>
      <c r="L437" s="1">
        <v>1580</v>
      </c>
      <c r="M437" s="1">
        <v>149</v>
      </c>
      <c r="N437" s="1">
        <v>359</v>
      </c>
      <c r="O437" s="1">
        <v>74</v>
      </c>
      <c r="P437" s="1">
        <v>20</v>
      </c>
      <c r="Q437" s="1">
        <v>-1</v>
      </c>
      <c r="R437" s="29">
        <f t="shared" si="22"/>
        <v>6.5</v>
      </c>
      <c r="U437" s="1" t="s">
        <v>154</v>
      </c>
      <c r="W437" s="3">
        <v>129</v>
      </c>
      <c r="X437" s="36">
        <v>23</v>
      </c>
      <c r="Y437" s="4">
        <v>0.22505306999999999</v>
      </c>
      <c r="Z437" s="3">
        <v>75</v>
      </c>
      <c r="AA437" s="3">
        <v>14</v>
      </c>
      <c r="AB437" s="3">
        <v>53</v>
      </c>
      <c r="AC437" s="3">
        <v>526</v>
      </c>
      <c r="AD437" s="3">
        <v>50</v>
      </c>
      <c r="AE437" s="3">
        <v>116</v>
      </c>
      <c r="AF437" s="3">
        <v>24</v>
      </c>
      <c r="AG437" s="3">
        <v>5</v>
      </c>
      <c r="AH437" s="3">
        <v>-4</v>
      </c>
      <c r="AI437" s="49">
        <f t="shared" si="23"/>
        <v>0.48438647499999998</v>
      </c>
      <c r="AJ437" s="54">
        <v>5.9900001999999999</v>
      </c>
      <c r="AK437" s="15">
        <v>7.0996531999999997</v>
      </c>
      <c r="AL437" s="15">
        <v>0.48000002000000003</v>
      </c>
      <c r="AM437" s="55">
        <v>0.48877292999999999</v>
      </c>
      <c r="AN437" s="1">
        <v>574</v>
      </c>
      <c r="AO437" s="3">
        <v>129</v>
      </c>
      <c r="AP437" s="1">
        <v>23</v>
      </c>
      <c r="AQ437" s="3">
        <v>75</v>
      </c>
      <c r="AR437" s="3">
        <v>14</v>
      </c>
      <c r="AS437" s="3">
        <v>53</v>
      </c>
      <c r="AT437" s="3">
        <v>526</v>
      </c>
      <c r="AU437" s="3">
        <v>50</v>
      </c>
      <c r="AV437" s="3">
        <v>116</v>
      </c>
      <c r="AW437" s="3">
        <v>24</v>
      </c>
      <c r="AX437" s="3">
        <v>5</v>
      </c>
      <c r="AY437" s="3">
        <v>-4</v>
      </c>
    </row>
    <row r="438" spans="1:51">
      <c r="A438" s="1" t="s">
        <v>267</v>
      </c>
      <c r="B438" s="1">
        <v>2011</v>
      </c>
      <c r="C438" s="20">
        <v>425000</v>
      </c>
      <c r="D438" s="17">
        <v>1100000</v>
      </c>
      <c r="E438" s="1">
        <v>3.0569999999999999</v>
      </c>
      <c r="F438" s="1">
        <v>438</v>
      </c>
      <c r="G438" s="1">
        <v>70</v>
      </c>
      <c r="H438" s="38">
        <v>0.25238096999999998</v>
      </c>
      <c r="I438" s="1">
        <v>212</v>
      </c>
      <c r="J438" s="1">
        <v>26</v>
      </c>
      <c r="K438" s="1">
        <v>157</v>
      </c>
      <c r="L438" s="1">
        <v>1765</v>
      </c>
      <c r="M438" s="1">
        <v>250</v>
      </c>
      <c r="N438" s="1">
        <v>284</v>
      </c>
      <c r="O438" s="1">
        <v>84</v>
      </c>
      <c r="P438" s="1">
        <v>12</v>
      </c>
      <c r="Q438" s="1">
        <v>33</v>
      </c>
      <c r="R438" s="29">
        <f t="shared" si="22"/>
        <v>7.8</v>
      </c>
      <c r="S438" s="2" t="s">
        <v>212</v>
      </c>
      <c r="T438" s="1" t="s">
        <v>268</v>
      </c>
      <c r="W438" s="3">
        <v>67</v>
      </c>
      <c r="X438" s="36">
        <v>27</v>
      </c>
      <c r="Y438" s="4">
        <v>0.21186441</v>
      </c>
      <c r="Z438" s="3">
        <v>27</v>
      </c>
      <c r="AA438" s="3">
        <v>0</v>
      </c>
      <c r="AB438" s="3">
        <v>21</v>
      </c>
      <c r="AC438" s="3">
        <v>280</v>
      </c>
      <c r="AD438" s="3">
        <v>39</v>
      </c>
      <c r="AE438" s="3">
        <v>47</v>
      </c>
      <c r="AF438" s="3">
        <v>13</v>
      </c>
      <c r="AG438" s="3">
        <v>2</v>
      </c>
      <c r="AH438" s="3">
        <v>4</v>
      </c>
      <c r="AI438" s="49">
        <f t="shared" si="23"/>
        <v>-0.14202049999999999</v>
      </c>
      <c r="AJ438" s="54">
        <v>8.49</v>
      </c>
      <c r="AK438" s="15">
        <v>7.1965469999999998</v>
      </c>
      <c r="AL438" s="15">
        <v>0.11</v>
      </c>
      <c r="AM438" s="55">
        <v>-0.39404099999999997</v>
      </c>
      <c r="AN438" s="1">
        <v>355</v>
      </c>
      <c r="AO438" s="3">
        <v>67</v>
      </c>
      <c r="AP438" s="1">
        <v>27</v>
      </c>
      <c r="AQ438" s="3">
        <v>27</v>
      </c>
      <c r="AR438" s="3">
        <v>0</v>
      </c>
      <c r="AS438" s="3">
        <v>21</v>
      </c>
      <c r="AT438" s="3">
        <v>280</v>
      </c>
      <c r="AU438" s="3">
        <v>39</v>
      </c>
      <c r="AV438" s="3">
        <v>47</v>
      </c>
      <c r="AW438" s="3">
        <v>13</v>
      </c>
      <c r="AX438" s="3">
        <v>2</v>
      </c>
      <c r="AY438" s="3">
        <v>4</v>
      </c>
    </row>
    <row r="439" spans="1:51">
      <c r="A439" s="1" t="s">
        <v>152</v>
      </c>
      <c r="B439" s="1">
        <v>2011</v>
      </c>
      <c r="C439" s="20">
        <v>424000</v>
      </c>
      <c r="D439" s="17">
        <v>2350000</v>
      </c>
      <c r="E439" s="1">
        <v>2.1680000000000001</v>
      </c>
      <c r="F439" s="1">
        <v>405</v>
      </c>
      <c r="G439" s="1">
        <v>30</v>
      </c>
      <c r="H439" s="38">
        <v>0.26178390000000001</v>
      </c>
      <c r="I439" s="1">
        <v>233</v>
      </c>
      <c r="J439" s="1">
        <v>15</v>
      </c>
      <c r="K439" s="1">
        <v>115</v>
      </c>
      <c r="L439" s="1">
        <v>1613</v>
      </c>
      <c r="M439" s="1">
        <v>192</v>
      </c>
      <c r="N439" s="1">
        <v>355</v>
      </c>
      <c r="O439" s="1">
        <v>84</v>
      </c>
      <c r="P439" s="1">
        <v>52</v>
      </c>
      <c r="Q439" s="1">
        <v>-17</v>
      </c>
      <c r="R439" s="29">
        <f t="shared" si="22"/>
        <v>4.2</v>
      </c>
      <c r="T439" s="1" t="s">
        <v>153</v>
      </c>
      <c r="U439" s="1" t="s">
        <v>154</v>
      </c>
      <c r="W439" s="3">
        <v>125</v>
      </c>
      <c r="X439" s="36">
        <v>15</v>
      </c>
      <c r="Y439" s="4">
        <v>0.26611226999999998</v>
      </c>
      <c r="Z439" s="3">
        <v>84</v>
      </c>
      <c r="AA439" s="3">
        <v>5</v>
      </c>
      <c r="AB439" s="3">
        <v>45</v>
      </c>
      <c r="AC439" s="3">
        <v>563</v>
      </c>
      <c r="AD439" s="3">
        <v>68</v>
      </c>
      <c r="AE439" s="3">
        <v>130</v>
      </c>
      <c r="AF439" s="3">
        <v>35</v>
      </c>
      <c r="AG439" s="3">
        <v>12</v>
      </c>
      <c r="AH439" s="3">
        <v>-5</v>
      </c>
      <c r="AI439" s="49">
        <f t="shared" si="23"/>
        <v>2.1732749999999998</v>
      </c>
      <c r="AJ439" s="54">
        <v>4.88</v>
      </c>
      <c r="AK439" s="15">
        <v>3.4208210000000001</v>
      </c>
      <c r="AL439" s="15">
        <v>2.2799999999999998</v>
      </c>
      <c r="AM439" s="55">
        <v>2.0665499999999999</v>
      </c>
      <c r="AN439" s="1">
        <v>273</v>
      </c>
      <c r="AO439" s="3">
        <v>125</v>
      </c>
      <c r="AP439" s="1">
        <v>15</v>
      </c>
      <c r="AQ439" s="3">
        <v>84</v>
      </c>
      <c r="AR439" s="3">
        <v>5</v>
      </c>
      <c r="AS439" s="3">
        <v>45</v>
      </c>
      <c r="AT439" s="3">
        <v>563</v>
      </c>
      <c r="AU439" s="3">
        <v>68</v>
      </c>
      <c r="AV439" s="3">
        <v>130</v>
      </c>
      <c r="AW439" s="3">
        <v>35</v>
      </c>
      <c r="AX439" s="3">
        <v>12</v>
      </c>
      <c r="AY439" s="3">
        <v>-5</v>
      </c>
    </row>
    <row r="440" spans="1:51">
      <c r="A440" s="11" t="s">
        <v>62</v>
      </c>
      <c r="B440" s="11">
        <v>2011</v>
      </c>
      <c r="C440" s="21">
        <v>423000</v>
      </c>
      <c r="D440" s="18">
        <v>900000</v>
      </c>
      <c r="E440" s="11">
        <v>2.149</v>
      </c>
      <c r="F440" s="11">
        <v>287</v>
      </c>
      <c r="G440" s="11">
        <v>0</v>
      </c>
      <c r="H440" s="39">
        <v>0.24048443</v>
      </c>
      <c r="I440" s="11">
        <v>75</v>
      </c>
      <c r="J440" s="11">
        <v>16</v>
      </c>
      <c r="K440" s="11">
        <v>58</v>
      </c>
      <c r="L440" s="11">
        <v>626</v>
      </c>
      <c r="M440" s="11">
        <v>29</v>
      </c>
      <c r="N440" s="11">
        <v>87</v>
      </c>
      <c r="O440" s="11">
        <v>15</v>
      </c>
      <c r="P440" s="11">
        <v>6</v>
      </c>
      <c r="Q440" s="11">
        <v>22</v>
      </c>
      <c r="R440" s="29">
        <f t="shared" si="22"/>
        <v>1.8</v>
      </c>
      <c r="S440" s="12"/>
      <c r="T440" s="12"/>
      <c r="U440" s="12"/>
      <c r="V440" s="12"/>
      <c r="W440" s="13">
        <v>112</v>
      </c>
      <c r="X440" s="37">
        <v>0</v>
      </c>
      <c r="Y440" s="14">
        <v>0.24513619</v>
      </c>
      <c r="Z440" s="13">
        <v>35</v>
      </c>
      <c r="AA440" s="13">
        <v>7</v>
      </c>
      <c r="AB440" s="13">
        <v>28</v>
      </c>
      <c r="AC440" s="13">
        <v>281</v>
      </c>
      <c r="AD440" s="13">
        <v>14</v>
      </c>
      <c r="AE440" s="13">
        <v>32</v>
      </c>
      <c r="AF440" s="13">
        <v>8</v>
      </c>
      <c r="AG440" s="13">
        <v>2</v>
      </c>
      <c r="AH440" s="13">
        <v>3</v>
      </c>
      <c r="AI440" s="49">
        <f t="shared" si="23"/>
        <v>0.44964550000000003</v>
      </c>
      <c r="AJ440" s="54">
        <v>2.27</v>
      </c>
      <c r="AK440" s="15">
        <v>1.4130358000000001</v>
      </c>
      <c r="AL440" s="15">
        <v>0.56000000000000005</v>
      </c>
      <c r="AM440" s="55">
        <v>0.33929100000000001</v>
      </c>
      <c r="AN440" s="1">
        <v>546</v>
      </c>
      <c r="AO440" s="3">
        <v>112</v>
      </c>
      <c r="AP440" s="1">
        <v>0</v>
      </c>
      <c r="AQ440" s="3">
        <v>35</v>
      </c>
      <c r="AR440" s="3">
        <v>7</v>
      </c>
      <c r="AS440" s="3">
        <v>28</v>
      </c>
      <c r="AT440" s="3">
        <v>281</v>
      </c>
      <c r="AU440" s="3">
        <v>14</v>
      </c>
      <c r="AV440" s="3">
        <v>32</v>
      </c>
      <c r="AW440" s="3">
        <v>8</v>
      </c>
      <c r="AX440" s="3">
        <v>2</v>
      </c>
      <c r="AY440" s="3">
        <v>3</v>
      </c>
    </row>
    <row r="441" spans="1:51">
      <c r="A441" s="1" t="s">
        <v>151</v>
      </c>
      <c r="B441" s="1">
        <v>2011</v>
      </c>
      <c r="C441" s="20">
        <v>425000</v>
      </c>
      <c r="D441" s="17">
        <v>2200000</v>
      </c>
      <c r="E441" s="1">
        <v>3.0659999999999998</v>
      </c>
      <c r="F441" s="1">
        <v>412</v>
      </c>
      <c r="G441" s="1">
        <v>0</v>
      </c>
      <c r="H441" s="38">
        <v>0.26895564999999999</v>
      </c>
      <c r="I441" s="1">
        <v>211</v>
      </c>
      <c r="J441" s="1">
        <v>6</v>
      </c>
      <c r="K441" s="1">
        <v>89</v>
      </c>
      <c r="L441" s="1">
        <v>1564</v>
      </c>
      <c r="M441" s="1">
        <v>128</v>
      </c>
      <c r="N441" s="1">
        <v>315</v>
      </c>
      <c r="O441" s="1">
        <v>50</v>
      </c>
      <c r="P441" s="1">
        <v>80</v>
      </c>
      <c r="Q441" s="1">
        <v>-5</v>
      </c>
      <c r="R441" s="29">
        <f t="shared" si="22"/>
        <v>3.1</v>
      </c>
      <c r="W441" s="3">
        <v>152</v>
      </c>
      <c r="X441" s="36">
        <v>0</v>
      </c>
      <c r="Y441" s="4">
        <v>0.29557523000000002</v>
      </c>
      <c r="Z441" s="3">
        <v>78</v>
      </c>
      <c r="AA441" s="3">
        <v>5</v>
      </c>
      <c r="AB441" s="3">
        <v>36</v>
      </c>
      <c r="AC441" s="3">
        <v>641</v>
      </c>
      <c r="AD441" s="3">
        <v>59</v>
      </c>
      <c r="AE441" s="3">
        <v>129</v>
      </c>
      <c r="AF441" s="3">
        <v>26</v>
      </c>
      <c r="AG441" s="3">
        <v>40</v>
      </c>
      <c r="AH441" s="3">
        <v>-7</v>
      </c>
      <c r="AI441" s="49">
        <f t="shared" si="23"/>
        <v>2.800065</v>
      </c>
      <c r="AJ441" s="54">
        <v>3.0600002000000002</v>
      </c>
      <c r="AK441" s="15">
        <v>3.2265556000000002</v>
      </c>
      <c r="AL441" s="15">
        <v>2.68</v>
      </c>
      <c r="AM441" s="55">
        <v>2.9201299999999999</v>
      </c>
      <c r="AN441" s="1">
        <v>296</v>
      </c>
      <c r="AO441" s="3">
        <v>152</v>
      </c>
      <c r="AP441" s="1">
        <v>0</v>
      </c>
      <c r="AQ441" s="3">
        <v>78</v>
      </c>
      <c r="AR441" s="3">
        <v>5</v>
      </c>
      <c r="AS441" s="3">
        <v>36</v>
      </c>
      <c r="AT441" s="3">
        <v>641</v>
      </c>
      <c r="AU441" s="3">
        <v>59</v>
      </c>
      <c r="AV441" s="3">
        <v>129</v>
      </c>
      <c r="AW441" s="3">
        <v>26</v>
      </c>
      <c r="AX441" s="3">
        <v>40</v>
      </c>
      <c r="AY441" s="3">
        <v>-7</v>
      </c>
    </row>
    <row r="442" spans="1:51">
      <c r="A442" s="1" t="s">
        <v>87</v>
      </c>
      <c r="B442" s="1">
        <v>2011</v>
      </c>
      <c r="C442" s="20">
        <v>455500</v>
      </c>
      <c r="D442" s="17">
        <v>2250000</v>
      </c>
      <c r="E442" s="1">
        <v>2.1579999999999999</v>
      </c>
      <c r="F442" s="1">
        <v>419</v>
      </c>
      <c r="G442" s="1">
        <v>0</v>
      </c>
      <c r="H442" s="38">
        <v>0.25391180000000002</v>
      </c>
      <c r="I442" s="1">
        <v>167</v>
      </c>
      <c r="J442" s="1">
        <v>60</v>
      </c>
      <c r="K442" s="1">
        <v>193</v>
      </c>
      <c r="L442" s="1">
        <v>1574</v>
      </c>
      <c r="M442" s="1">
        <v>147</v>
      </c>
      <c r="N442" s="1">
        <v>323</v>
      </c>
      <c r="O442" s="1">
        <v>87</v>
      </c>
      <c r="P442" s="1">
        <v>24</v>
      </c>
      <c r="Q442" s="1">
        <v>-12</v>
      </c>
      <c r="R442" s="29">
        <f t="shared" si="22"/>
        <v>2.8</v>
      </c>
      <c r="U442" s="1" t="s">
        <v>58</v>
      </c>
      <c r="W442" s="3">
        <v>148</v>
      </c>
      <c r="X442" s="36">
        <v>0</v>
      </c>
      <c r="Y442" s="4">
        <v>0.24349882</v>
      </c>
      <c r="Z442" s="3">
        <v>51</v>
      </c>
      <c r="AA442" s="3">
        <v>16</v>
      </c>
      <c r="AB442" s="3">
        <v>58</v>
      </c>
      <c r="AC442" s="3">
        <v>478</v>
      </c>
      <c r="AD442" s="3">
        <v>48</v>
      </c>
      <c r="AE442" s="3">
        <v>104</v>
      </c>
      <c r="AF442" s="3">
        <v>30</v>
      </c>
      <c r="AG442" s="3">
        <v>6</v>
      </c>
      <c r="AH442" s="3">
        <v>-8</v>
      </c>
      <c r="AI442" s="49">
        <f t="shared" si="23"/>
        <v>0.59232300000000004</v>
      </c>
      <c r="AJ442" s="54">
        <v>2.86</v>
      </c>
      <c r="AK442" s="15">
        <v>2.8394010000000001</v>
      </c>
      <c r="AL442" s="15">
        <v>0.23</v>
      </c>
      <c r="AM442" s="55">
        <v>0.95464599999999999</v>
      </c>
      <c r="AN442" s="1">
        <v>404</v>
      </c>
      <c r="AO442" s="3">
        <v>148</v>
      </c>
      <c r="AP442" s="1">
        <v>0</v>
      </c>
      <c r="AQ442" s="3">
        <v>51</v>
      </c>
      <c r="AR442" s="3">
        <v>16</v>
      </c>
      <c r="AS442" s="3">
        <v>58</v>
      </c>
      <c r="AT442" s="3">
        <v>478</v>
      </c>
      <c r="AU442" s="3">
        <v>48</v>
      </c>
      <c r="AV442" s="3">
        <v>104</v>
      </c>
      <c r="AW442" s="3">
        <v>30</v>
      </c>
      <c r="AX442" s="3">
        <v>6</v>
      </c>
      <c r="AY442" s="3">
        <v>-8</v>
      </c>
    </row>
    <row r="443" spans="1:51">
      <c r="A443" s="1" t="s">
        <v>249</v>
      </c>
      <c r="B443" s="1">
        <v>2011</v>
      </c>
      <c r="C443" s="20">
        <v>440000</v>
      </c>
      <c r="D443" s="17">
        <v>725000</v>
      </c>
      <c r="E443" s="1">
        <v>2.149</v>
      </c>
      <c r="F443" s="1">
        <v>164</v>
      </c>
      <c r="G443" s="1">
        <v>33</v>
      </c>
      <c r="H443" s="38">
        <v>0.22327791</v>
      </c>
      <c r="I443" s="1">
        <v>55</v>
      </c>
      <c r="J443" s="1">
        <v>15</v>
      </c>
      <c r="K443" s="1">
        <v>53</v>
      </c>
      <c r="L443" s="1">
        <v>485</v>
      </c>
      <c r="M443" s="1">
        <v>54</v>
      </c>
      <c r="N443" s="1">
        <v>97</v>
      </c>
      <c r="O443" s="1">
        <v>30</v>
      </c>
      <c r="P443" s="1">
        <v>2</v>
      </c>
      <c r="Q443" s="1">
        <v>-10</v>
      </c>
      <c r="R443" s="29">
        <f t="shared" si="22"/>
        <v>0.7</v>
      </c>
      <c r="W443" s="3">
        <v>49</v>
      </c>
      <c r="X443" s="36">
        <v>0</v>
      </c>
      <c r="Y443" s="4">
        <v>0.25225225000000001</v>
      </c>
      <c r="Z443" s="3">
        <v>15</v>
      </c>
      <c r="AA443" s="3">
        <v>5</v>
      </c>
      <c r="AB443" s="3">
        <v>17</v>
      </c>
      <c r="AC443" s="3">
        <v>123</v>
      </c>
      <c r="AD443" s="3">
        <v>10</v>
      </c>
      <c r="AE443" s="3">
        <v>26</v>
      </c>
      <c r="AF443" s="3">
        <v>6</v>
      </c>
      <c r="AG443" s="3">
        <v>0</v>
      </c>
      <c r="AH443" s="3">
        <v>-3</v>
      </c>
      <c r="AI443" s="49">
        <f t="shared" si="23"/>
        <v>0.38335799999999998</v>
      </c>
      <c r="AJ443" s="54">
        <v>1.0799999</v>
      </c>
      <c r="AK443" s="15">
        <v>0.31966470000000002</v>
      </c>
      <c r="AL443" s="15">
        <v>0.45</v>
      </c>
      <c r="AM443" s="55">
        <v>0.316716</v>
      </c>
      <c r="AN443" s="1">
        <v>334</v>
      </c>
      <c r="AO443" s="3">
        <v>49</v>
      </c>
      <c r="AP443" s="1">
        <v>0</v>
      </c>
      <c r="AQ443" s="3">
        <v>15</v>
      </c>
      <c r="AR443" s="3">
        <v>5</v>
      </c>
      <c r="AS443" s="3">
        <v>17</v>
      </c>
      <c r="AT443" s="3">
        <v>123</v>
      </c>
      <c r="AU443" s="3">
        <v>10</v>
      </c>
      <c r="AV443" s="3">
        <v>26</v>
      </c>
      <c r="AW443" s="3">
        <v>6</v>
      </c>
      <c r="AX443" s="3">
        <v>0</v>
      </c>
      <c r="AY443" s="3">
        <v>-3</v>
      </c>
    </row>
    <row r="444" spans="1:51">
      <c r="A444" s="1" t="s">
        <v>135</v>
      </c>
      <c r="B444" s="1">
        <v>2011</v>
      </c>
      <c r="C444" s="20">
        <v>500000</v>
      </c>
      <c r="D444" s="17">
        <v>1135000</v>
      </c>
      <c r="E444" s="1">
        <v>3.0649999999999999</v>
      </c>
      <c r="F444" s="1">
        <v>400</v>
      </c>
      <c r="G444" s="1">
        <v>26</v>
      </c>
      <c r="H444" s="38">
        <v>0.23129252</v>
      </c>
      <c r="I444" s="1">
        <v>129</v>
      </c>
      <c r="J444" s="1">
        <v>24</v>
      </c>
      <c r="K444" s="1">
        <v>130</v>
      </c>
      <c r="L444" s="1">
        <v>1347</v>
      </c>
      <c r="M444" s="1">
        <v>145</v>
      </c>
      <c r="N444" s="1">
        <v>322</v>
      </c>
      <c r="O444" s="1">
        <v>69</v>
      </c>
      <c r="P444" s="1">
        <v>6</v>
      </c>
      <c r="Q444" s="1">
        <v>35</v>
      </c>
      <c r="R444" s="29">
        <f t="shared" si="22"/>
        <v>5.8</v>
      </c>
      <c r="S444" s="2" t="s">
        <v>136</v>
      </c>
      <c r="U444" s="1" t="s">
        <v>137</v>
      </c>
      <c r="V444" s="1" t="s">
        <v>138</v>
      </c>
      <c r="W444" s="3">
        <v>110</v>
      </c>
      <c r="X444" s="36">
        <v>0</v>
      </c>
      <c r="Y444" s="4">
        <v>0.25</v>
      </c>
      <c r="Z444" s="3">
        <v>38</v>
      </c>
      <c r="AA444" s="3">
        <v>8</v>
      </c>
      <c r="AB444" s="3">
        <v>40</v>
      </c>
      <c r="AC444" s="3">
        <v>366</v>
      </c>
      <c r="AD444" s="3">
        <v>38</v>
      </c>
      <c r="AE444" s="3">
        <v>80</v>
      </c>
      <c r="AF444" s="3">
        <v>16</v>
      </c>
      <c r="AG444" s="3">
        <v>2</v>
      </c>
      <c r="AH444" s="3">
        <v>6</v>
      </c>
      <c r="AI444" s="49">
        <f t="shared" si="23"/>
        <v>2.3640650000000001</v>
      </c>
      <c r="AJ444" s="54">
        <v>6.54</v>
      </c>
      <c r="AK444" s="15">
        <v>5.0152479999999997</v>
      </c>
      <c r="AL444" s="15">
        <v>2.34</v>
      </c>
      <c r="AM444" s="55">
        <v>2.3881299999999999</v>
      </c>
      <c r="AN444" s="1">
        <v>379</v>
      </c>
      <c r="AO444" s="3">
        <v>110</v>
      </c>
      <c r="AP444" s="1">
        <v>0</v>
      </c>
      <c r="AQ444" s="3">
        <v>38</v>
      </c>
      <c r="AR444" s="3">
        <v>8</v>
      </c>
      <c r="AS444" s="3">
        <v>40</v>
      </c>
      <c r="AT444" s="3">
        <v>366</v>
      </c>
      <c r="AU444" s="3">
        <v>38</v>
      </c>
      <c r="AV444" s="3">
        <v>80</v>
      </c>
      <c r="AW444" s="3">
        <v>16</v>
      </c>
      <c r="AX444" s="3">
        <v>2</v>
      </c>
      <c r="AY444" s="3">
        <v>6</v>
      </c>
    </row>
    <row r="445" spans="1:51">
      <c r="A445" s="1" t="s">
        <v>170</v>
      </c>
      <c r="B445" s="1">
        <v>2011</v>
      </c>
      <c r="C445" s="20">
        <v>450000</v>
      </c>
      <c r="D445" s="17">
        <v>1175000</v>
      </c>
      <c r="E445" s="1">
        <v>3.1110000000000002</v>
      </c>
      <c r="F445" s="1">
        <v>256</v>
      </c>
      <c r="G445" s="1">
        <v>279</v>
      </c>
      <c r="H445" s="38">
        <v>0.25247525999999998</v>
      </c>
      <c r="I445" s="1">
        <v>110</v>
      </c>
      <c r="J445" s="1">
        <v>19</v>
      </c>
      <c r="K445" s="1">
        <v>117</v>
      </c>
      <c r="L445" s="1">
        <v>920</v>
      </c>
      <c r="M445" s="1">
        <v>89</v>
      </c>
      <c r="N445" s="1">
        <v>173</v>
      </c>
      <c r="O445" s="1">
        <v>55</v>
      </c>
      <c r="P445" s="1">
        <v>3</v>
      </c>
      <c r="Q445" s="1">
        <v>1</v>
      </c>
      <c r="R445" s="29">
        <f t="shared" si="22"/>
        <v>3.3</v>
      </c>
      <c r="W445" s="3">
        <v>88</v>
      </c>
      <c r="X445" s="36">
        <v>52</v>
      </c>
      <c r="Y445" s="4">
        <v>0.25242720000000002</v>
      </c>
      <c r="Z445" s="3">
        <v>40</v>
      </c>
      <c r="AA445" s="3">
        <v>6</v>
      </c>
      <c r="AB445" s="3">
        <v>36</v>
      </c>
      <c r="AC445" s="3">
        <v>341</v>
      </c>
      <c r="AD445" s="3">
        <v>23</v>
      </c>
      <c r="AE445" s="3">
        <v>60</v>
      </c>
      <c r="AF445" s="3">
        <v>14</v>
      </c>
      <c r="AG445" s="3">
        <v>1</v>
      </c>
      <c r="AH445" s="3">
        <v>-1</v>
      </c>
      <c r="AI445" s="49">
        <f t="shared" si="23"/>
        <v>0.40540949999999998</v>
      </c>
      <c r="AJ445" s="54">
        <v>3.2</v>
      </c>
      <c r="AK445" s="15">
        <v>3.497592</v>
      </c>
      <c r="AL445" s="15">
        <v>0.57999999999999996</v>
      </c>
      <c r="AM445" s="55">
        <v>0.230819</v>
      </c>
      <c r="AN445" s="1">
        <v>198</v>
      </c>
      <c r="AO445" s="3">
        <v>88</v>
      </c>
      <c r="AP445" s="1">
        <v>52</v>
      </c>
      <c r="AQ445" s="3">
        <v>40</v>
      </c>
      <c r="AR445" s="3">
        <v>6</v>
      </c>
      <c r="AS445" s="3">
        <v>36</v>
      </c>
      <c r="AT445" s="3">
        <v>341</v>
      </c>
      <c r="AU445" s="3">
        <v>23</v>
      </c>
      <c r="AV445" s="3">
        <v>60</v>
      </c>
      <c r="AW445" s="3">
        <v>14</v>
      </c>
      <c r="AX445" s="3">
        <v>1</v>
      </c>
      <c r="AY445" s="3">
        <v>-1</v>
      </c>
    </row>
    <row r="446" spans="1:51">
      <c r="A446" s="1" t="s">
        <v>372</v>
      </c>
      <c r="B446" s="1">
        <v>2011</v>
      </c>
      <c r="C446" s="20">
        <v>420000</v>
      </c>
      <c r="D446" s="17">
        <v>620000</v>
      </c>
      <c r="E446" s="1">
        <v>2.153</v>
      </c>
      <c r="F446" s="1">
        <v>123</v>
      </c>
      <c r="G446" s="1">
        <v>0</v>
      </c>
      <c r="H446" s="38">
        <v>0.20661156999999999</v>
      </c>
      <c r="I446" s="1">
        <v>42</v>
      </c>
      <c r="J446" s="1">
        <v>10</v>
      </c>
      <c r="K446" s="1">
        <v>45</v>
      </c>
      <c r="L446" s="1">
        <v>406</v>
      </c>
      <c r="M446" s="1">
        <v>40</v>
      </c>
      <c r="N446" s="1">
        <v>97</v>
      </c>
      <c r="O446" s="1">
        <v>14</v>
      </c>
      <c r="P446" s="1">
        <v>1</v>
      </c>
      <c r="Q446" s="1">
        <v>5</v>
      </c>
      <c r="R446" s="29">
        <f t="shared" si="22"/>
        <v>0</v>
      </c>
      <c r="W446" s="3">
        <v>36</v>
      </c>
      <c r="X446" s="36">
        <v>0</v>
      </c>
      <c r="Y446" s="4">
        <v>0.17117117000000001</v>
      </c>
      <c r="Z446" s="3">
        <v>10</v>
      </c>
      <c r="AA446" s="3">
        <v>1</v>
      </c>
      <c r="AB446" s="3">
        <v>4</v>
      </c>
      <c r="AC446" s="3">
        <v>122</v>
      </c>
      <c r="AD446" s="3">
        <v>11</v>
      </c>
      <c r="AE446" s="3">
        <v>32</v>
      </c>
      <c r="AF446" s="3">
        <v>3</v>
      </c>
      <c r="AG446" s="3">
        <v>0</v>
      </c>
      <c r="AH446" s="3">
        <v>3</v>
      </c>
      <c r="AI446" s="49">
        <f t="shared" si="23"/>
        <v>-0.45083799999999996</v>
      </c>
      <c r="AJ446" s="54">
        <v>0.24000002000000001</v>
      </c>
      <c r="AK446" s="15">
        <v>-0.3135271</v>
      </c>
      <c r="AL446" s="15">
        <v>-0.21</v>
      </c>
      <c r="AM446" s="55">
        <v>-0.69167599999999996</v>
      </c>
      <c r="AN446" s="1">
        <v>514</v>
      </c>
      <c r="AO446" s="3">
        <v>36</v>
      </c>
      <c r="AP446" s="1">
        <v>0</v>
      </c>
      <c r="AQ446" s="3">
        <v>10</v>
      </c>
      <c r="AR446" s="3">
        <v>1</v>
      </c>
      <c r="AS446" s="3">
        <v>4</v>
      </c>
      <c r="AT446" s="3">
        <v>122</v>
      </c>
      <c r="AU446" s="3">
        <v>11</v>
      </c>
      <c r="AV446" s="3">
        <v>32</v>
      </c>
      <c r="AW446" s="3">
        <v>3</v>
      </c>
      <c r="AX446" s="3">
        <v>0</v>
      </c>
      <c r="AY446" s="3">
        <v>3</v>
      </c>
    </row>
    <row r="447" spans="1:51">
      <c r="A447" s="1" t="s">
        <v>274</v>
      </c>
      <c r="B447" s="1">
        <v>2011</v>
      </c>
      <c r="C447" s="20">
        <v>640000</v>
      </c>
      <c r="D447" s="17">
        <v>1200000</v>
      </c>
      <c r="E447" s="1">
        <v>3.0910000000000002</v>
      </c>
      <c r="F447" s="1">
        <v>339</v>
      </c>
      <c r="G447" s="1">
        <v>134</v>
      </c>
      <c r="H447" s="38">
        <v>0.2882306</v>
      </c>
      <c r="I447" s="1">
        <v>172</v>
      </c>
      <c r="J447" s="1">
        <v>26</v>
      </c>
      <c r="K447" s="1">
        <v>130</v>
      </c>
      <c r="L447" s="1">
        <v>1325</v>
      </c>
      <c r="M447" s="1">
        <v>55</v>
      </c>
      <c r="N447" s="1">
        <v>177</v>
      </c>
      <c r="O447" s="1">
        <v>63</v>
      </c>
      <c r="P447" s="1">
        <v>37</v>
      </c>
      <c r="Q447" s="1">
        <v>1</v>
      </c>
      <c r="R447" s="29">
        <f t="shared" si="22"/>
        <v>5.3</v>
      </c>
      <c r="V447" s="1" t="s">
        <v>111</v>
      </c>
      <c r="W447" s="3">
        <v>91</v>
      </c>
      <c r="X447" s="36">
        <v>0</v>
      </c>
      <c r="Y447" s="4">
        <v>0.25524476000000001</v>
      </c>
      <c r="Z447" s="3">
        <v>31</v>
      </c>
      <c r="AA447" s="3">
        <v>7</v>
      </c>
      <c r="AB447" s="3">
        <v>39</v>
      </c>
      <c r="AC447" s="3">
        <v>309</v>
      </c>
      <c r="AD447" s="3">
        <v>13</v>
      </c>
      <c r="AE447" s="3">
        <v>44</v>
      </c>
      <c r="AF447" s="3">
        <v>17</v>
      </c>
      <c r="AG447" s="3">
        <v>14</v>
      </c>
      <c r="AH447" s="3">
        <v>-2</v>
      </c>
      <c r="AI447" s="49">
        <f t="shared" si="23"/>
        <v>0.15851800025000001</v>
      </c>
      <c r="AJ447" s="54">
        <v>5.81</v>
      </c>
      <c r="AK447" s="15">
        <v>4.7570030000000001</v>
      </c>
      <c r="AL447" s="15">
        <v>0.31</v>
      </c>
      <c r="AM447" s="55">
        <v>7.0360005000000003E-3</v>
      </c>
      <c r="AN447" s="1">
        <v>498</v>
      </c>
      <c r="AO447" s="3">
        <v>91</v>
      </c>
      <c r="AP447" s="1">
        <v>0</v>
      </c>
      <c r="AQ447" s="3">
        <v>31</v>
      </c>
      <c r="AR447" s="3">
        <v>7</v>
      </c>
      <c r="AS447" s="3">
        <v>39</v>
      </c>
      <c r="AT447" s="3">
        <v>309</v>
      </c>
      <c r="AU447" s="3">
        <v>13</v>
      </c>
      <c r="AV447" s="3">
        <v>44</v>
      </c>
      <c r="AW447" s="3">
        <v>17</v>
      </c>
      <c r="AX447" s="3">
        <v>14</v>
      </c>
      <c r="AY447" s="3">
        <v>-2</v>
      </c>
    </row>
    <row r="448" spans="1:51">
      <c r="A448" s="1" t="s">
        <v>252</v>
      </c>
      <c r="B448" s="1">
        <v>2011</v>
      </c>
      <c r="C448" s="20">
        <v>459000</v>
      </c>
      <c r="D448" s="17">
        <v>865000</v>
      </c>
      <c r="E448" s="1">
        <v>3.0710000000000002</v>
      </c>
      <c r="F448" s="1">
        <v>327</v>
      </c>
      <c r="G448" s="1">
        <v>22</v>
      </c>
      <c r="H448" s="38">
        <v>0.25301205999999998</v>
      </c>
      <c r="I448" s="1">
        <v>114</v>
      </c>
      <c r="J448" s="1">
        <v>8</v>
      </c>
      <c r="K448" s="1">
        <v>86</v>
      </c>
      <c r="L448" s="1">
        <v>1043</v>
      </c>
      <c r="M448" s="1">
        <v>104</v>
      </c>
      <c r="N448" s="1">
        <v>198</v>
      </c>
      <c r="O448" s="1">
        <v>35</v>
      </c>
      <c r="P448" s="1">
        <v>13</v>
      </c>
      <c r="Q448" s="1">
        <v>-1</v>
      </c>
      <c r="R448" s="29">
        <f t="shared" si="22"/>
        <v>1.4</v>
      </c>
      <c r="W448" s="3">
        <v>44</v>
      </c>
      <c r="X448" s="36">
        <v>0</v>
      </c>
      <c r="Y448" s="4">
        <v>0.23157895000000001</v>
      </c>
      <c r="Z448" s="3">
        <v>19</v>
      </c>
      <c r="AA448" s="3">
        <v>0</v>
      </c>
      <c r="AB448" s="3">
        <v>7</v>
      </c>
      <c r="AC448" s="3">
        <v>113</v>
      </c>
      <c r="AD448" s="3">
        <v>16</v>
      </c>
      <c r="AE448" s="3">
        <v>32</v>
      </c>
      <c r="AF448" s="3">
        <v>4</v>
      </c>
      <c r="AG448" s="3">
        <v>1</v>
      </c>
      <c r="AH448" s="3">
        <v>5</v>
      </c>
      <c r="AI448" s="49">
        <f t="shared" si="23"/>
        <v>0.69976349999999998</v>
      </c>
      <c r="AJ448" s="54">
        <v>2.17</v>
      </c>
      <c r="AK448" s="15">
        <v>0.53418493</v>
      </c>
      <c r="AL448" s="15">
        <v>0.79</v>
      </c>
      <c r="AM448" s="55">
        <v>0.60952700000000004</v>
      </c>
      <c r="AN448" s="1">
        <v>470</v>
      </c>
      <c r="AO448" s="3">
        <v>44</v>
      </c>
      <c r="AP448" s="1">
        <v>0</v>
      </c>
      <c r="AQ448" s="3">
        <v>19</v>
      </c>
      <c r="AR448" s="3">
        <v>0</v>
      </c>
      <c r="AS448" s="3">
        <v>7</v>
      </c>
      <c r="AT448" s="3">
        <v>113</v>
      </c>
      <c r="AU448" s="3">
        <v>16</v>
      </c>
      <c r="AV448" s="3">
        <v>32</v>
      </c>
      <c r="AW448" s="3">
        <v>4</v>
      </c>
      <c r="AX448" s="3">
        <v>1</v>
      </c>
      <c r="AY448" s="3">
        <v>5</v>
      </c>
    </row>
    <row r="449" spans="1:51">
      <c r="A449" s="1" t="s">
        <v>281</v>
      </c>
      <c r="B449" s="1">
        <v>2011</v>
      </c>
      <c r="C449" s="20">
        <v>432500</v>
      </c>
      <c r="D449" s="17">
        <v>1300000</v>
      </c>
      <c r="E449" s="1">
        <v>3.0779999999999998</v>
      </c>
      <c r="F449" s="1">
        <v>426</v>
      </c>
      <c r="G449" s="1">
        <v>54</v>
      </c>
      <c r="H449" s="38">
        <v>0.27272728000000002</v>
      </c>
      <c r="I449" s="1">
        <v>130</v>
      </c>
      <c r="J449" s="1">
        <v>18</v>
      </c>
      <c r="K449" s="1">
        <v>102</v>
      </c>
      <c r="L449" s="1">
        <v>1120</v>
      </c>
      <c r="M449" s="1">
        <v>62</v>
      </c>
      <c r="N449" s="1">
        <v>184</v>
      </c>
      <c r="O449" s="1">
        <v>67</v>
      </c>
      <c r="P449" s="1">
        <v>17</v>
      </c>
      <c r="Q449" s="1">
        <v>15</v>
      </c>
      <c r="R449" s="29">
        <f t="shared" si="22"/>
        <v>3.5</v>
      </c>
      <c r="S449" s="2" t="s">
        <v>38</v>
      </c>
      <c r="W449" s="3">
        <v>115</v>
      </c>
      <c r="X449" s="36">
        <v>38</v>
      </c>
      <c r="Y449" s="4">
        <v>0.27761194</v>
      </c>
      <c r="Z449" s="3">
        <v>42</v>
      </c>
      <c r="AA449" s="3">
        <v>9</v>
      </c>
      <c r="AB449" s="3">
        <v>41</v>
      </c>
      <c r="AC449" s="3">
        <v>362</v>
      </c>
      <c r="AD449" s="3">
        <v>21</v>
      </c>
      <c r="AE449" s="3">
        <v>61</v>
      </c>
      <c r="AF449" s="3">
        <v>22</v>
      </c>
      <c r="AG449" s="3">
        <v>7</v>
      </c>
      <c r="AH449" s="3">
        <v>-5</v>
      </c>
      <c r="AI449" s="49">
        <f t="shared" si="23"/>
        <v>1.165635</v>
      </c>
      <c r="AJ449" s="54">
        <v>2.9099998</v>
      </c>
      <c r="AK449" s="15">
        <v>4.1520451999999999</v>
      </c>
      <c r="AL449" s="15">
        <v>1.05</v>
      </c>
      <c r="AM449" s="55">
        <v>1.2812699999999999</v>
      </c>
      <c r="AN449" s="1">
        <v>372</v>
      </c>
      <c r="AO449" s="3">
        <v>115</v>
      </c>
      <c r="AP449" s="1">
        <v>38</v>
      </c>
      <c r="AQ449" s="3">
        <v>42</v>
      </c>
      <c r="AR449" s="3">
        <v>9</v>
      </c>
      <c r="AS449" s="3">
        <v>41</v>
      </c>
      <c r="AT449" s="3">
        <v>362</v>
      </c>
      <c r="AU449" s="3">
        <v>21</v>
      </c>
      <c r="AV449" s="3">
        <v>61</v>
      </c>
      <c r="AW449" s="3">
        <v>22</v>
      </c>
      <c r="AX449" s="3">
        <v>7</v>
      </c>
      <c r="AY449" s="3">
        <v>-5</v>
      </c>
    </row>
    <row r="450" spans="1:51">
      <c r="A450" s="1" t="s">
        <v>113</v>
      </c>
      <c r="B450" s="1">
        <v>2011</v>
      </c>
      <c r="C450" s="20">
        <v>439900</v>
      </c>
      <c r="D450" s="17">
        <v>2000000</v>
      </c>
      <c r="E450" s="1">
        <v>3.0880000000000001</v>
      </c>
      <c r="F450" s="1">
        <v>305</v>
      </c>
      <c r="G450" s="1">
        <v>126</v>
      </c>
      <c r="H450" s="38">
        <v>0.25496033000000001</v>
      </c>
      <c r="I450" s="1">
        <v>111</v>
      </c>
      <c r="J450" s="1">
        <v>30</v>
      </c>
      <c r="K450" s="1">
        <v>126</v>
      </c>
      <c r="L450" s="1">
        <v>1120</v>
      </c>
      <c r="M450" s="1">
        <v>86</v>
      </c>
      <c r="N450" s="1">
        <v>268</v>
      </c>
      <c r="O450" s="1">
        <v>56</v>
      </c>
      <c r="P450" s="1">
        <v>6</v>
      </c>
      <c r="Q450" s="1">
        <v>-15</v>
      </c>
      <c r="R450" s="29">
        <f t="shared" ref="R450:R458" si="24">ROUND(AVERAGE(AJ450,AK450),1)</f>
        <v>3.9</v>
      </c>
      <c r="W450" s="3">
        <v>82</v>
      </c>
      <c r="X450" s="36">
        <v>71</v>
      </c>
      <c r="Y450" s="4">
        <v>0.28825623</v>
      </c>
      <c r="Z450" s="3">
        <v>34</v>
      </c>
      <c r="AA450" s="3">
        <v>9</v>
      </c>
      <c r="AB450" s="3">
        <v>29</v>
      </c>
      <c r="AC450" s="3">
        <v>308</v>
      </c>
      <c r="AD450" s="3">
        <v>22</v>
      </c>
      <c r="AE450" s="3">
        <v>74</v>
      </c>
      <c r="AF450" s="3">
        <v>16</v>
      </c>
      <c r="AG450" s="3">
        <v>1</v>
      </c>
      <c r="AH450" s="3">
        <v>-3</v>
      </c>
      <c r="AI450" s="49">
        <f t="shared" si="23"/>
        <v>2.5984449999999999</v>
      </c>
      <c r="AJ450" s="54">
        <v>4.3899999999999997</v>
      </c>
      <c r="AK450" s="15">
        <v>3.3800511000000002</v>
      </c>
      <c r="AL450" s="15">
        <v>2.96</v>
      </c>
      <c r="AM450" s="55">
        <v>2.2368899999999998</v>
      </c>
      <c r="AN450" s="1">
        <v>380</v>
      </c>
      <c r="AO450" s="3">
        <v>82</v>
      </c>
      <c r="AP450" s="1">
        <v>71</v>
      </c>
      <c r="AQ450" s="3">
        <v>34</v>
      </c>
      <c r="AR450" s="3">
        <v>9</v>
      </c>
      <c r="AS450" s="3">
        <v>29</v>
      </c>
      <c r="AT450" s="3">
        <v>308</v>
      </c>
      <c r="AU450" s="3">
        <v>22</v>
      </c>
      <c r="AV450" s="3">
        <v>74</v>
      </c>
      <c r="AW450" s="3">
        <v>16</v>
      </c>
      <c r="AX450" s="3">
        <v>1</v>
      </c>
      <c r="AY450" s="3">
        <v>-3</v>
      </c>
    </row>
    <row r="451" spans="1:51">
      <c r="A451" s="1" t="s">
        <v>182</v>
      </c>
      <c r="B451" s="1">
        <v>2011</v>
      </c>
      <c r="C451" s="20">
        <v>471500</v>
      </c>
      <c r="D451" s="17">
        <v>2350000</v>
      </c>
      <c r="E451" s="1">
        <v>3.12</v>
      </c>
      <c r="F451" s="1">
        <v>461</v>
      </c>
      <c r="G451" s="1">
        <v>89</v>
      </c>
      <c r="H451" s="38">
        <v>0.28773876999999998</v>
      </c>
      <c r="I451" s="1">
        <v>236</v>
      </c>
      <c r="J451" s="1">
        <v>8</v>
      </c>
      <c r="K451" s="1">
        <v>114</v>
      </c>
      <c r="L451" s="1">
        <v>1832</v>
      </c>
      <c r="M451" s="1">
        <v>118</v>
      </c>
      <c r="N451" s="1">
        <v>283</v>
      </c>
      <c r="O451" s="1">
        <v>68</v>
      </c>
      <c r="P451" s="1">
        <v>105</v>
      </c>
      <c r="Q451" s="1">
        <v>30</v>
      </c>
      <c r="R451" s="29">
        <f t="shared" si="24"/>
        <v>8.9</v>
      </c>
      <c r="T451" s="1" t="s">
        <v>183</v>
      </c>
      <c r="U451" s="1" t="s">
        <v>184</v>
      </c>
      <c r="W451" s="3">
        <v>119</v>
      </c>
      <c r="X451" s="36">
        <v>36</v>
      </c>
      <c r="Y451" s="4">
        <v>0.30423280000000003</v>
      </c>
      <c r="Z451" s="3">
        <v>61</v>
      </c>
      <c r="AA451" s="3">
        <v>4</v>
      </c>
      <c r="AB451" s="3">
        <v>37</v>
      </c>
      <c r="AC451" s="3">
        <v>429</v>
      </c>
      <c r="AD451" s="3">
        <v>19</v>
      </c>
      <c r="AE451" s="3">
        <v>70</v>
      </c>
      <c r="AF451" s="3">
        <v>20</v>
      </c>
      <c r="AG451" s="3">
        <v>13</v>
      </c>
      <c r="AH451" s="3">
        <v>4</v>
      </c>
      <c r="AI451" s="49">
        <f t="shared" si="23"/>
        <v>3.3024250000000004</v>
      </c>
      <c r="AJ451" s="54">
        <v>6.7200002999999997</v>
      </c>
      <c r="AK451" s="15">
        <v>11.105574000000001</v>
      </c>
      <c r="AL451" s="15">
        <v>2.95</v>
      </c>
      <c r="AM451" s="55">
        <v>3.6548500000000002</v>
      </c>
      <c r="AN451" s="1">
        <v>265</v>
      </c>
      <c r="AO451" s="3">
        <v>119</v>
      </c>
      <c r="AP451" s="1">
        <v>36</v>
      </c>
      <c r="AQ451" s="3">
        <v>61</v>
      </c>
      <c r="AR451" s="3">
        <v>4</v>
      </c>
      <c r="AS451" s="3">
        <v>37</v>
      </c>
      <c r="AT451" s="3">
        <v>429</v>
      </c>
      <c r="AU451" s="3">
        <v>19</v>
      </c>
      <c r="AV451" s="3">
        <v>70</v>
      </c>
      <c r="AW451" s="3">
        <v>20</v>
      </c>
      <c r="AX451" s="3">
        <v>13</v>
      </c>
      <c r="AY451" s="3">
        <v>4</v>
      </c>
    </row>
    <row r="452" spans="1:51">
      <c r="A452" s="1" t="s">
        <v>332</v>
      </c>
      <c r="B452" s="1">
        <v>2011</v>
      </c>
      <c r="C452" s="20">
        <v>437500</v>
      </c>
      <c r="D452" s="17">
        <v>850000</v>
      </c>
      <c r="E452" s="1">
        <v>3.0640000000000001</v>
      </c>
      <c r="F452" s="1">
        <v>324</v>
      </c>
      <c r="G452" s="1">
        <v>0</v>
      </c>
      <c r="H452" s="38">
        <v>0.22133027</v>
      </c>
      <c r="I452" s="1">
        <v>91</v>
      </c>
      <c r="J452" s="1">
        <v>7</v>
      </c>
      <c r="K452" s="1">
        <v>70</v>
      </c>
      <c r="L452" s="1">
        <v>975</v>
      </c>
      <c r="M452" s="1">
        <v>73</v>
      </c>
      <c r="N452" s="1">
        <v>134</v>
      </c>
      <c r="O452" s="1">
        <v>47</v>
      </c>
      <c r="P452" s="1">
        <v>6</v>
      </c>
      <c r="Q452" s="1">
        <v>20</v>
      </c>
      <c r="R452" s="29">
        <f t="shared" si="24"/>
        <v>0.9</v>
      </c>
      <c r="S452" s="2" t="s">
        <v>212</v>
      </c>
      <c r="U452" s="1" t="s">
        <v>333</v>
      </c>
      <c r="W452" s="3">
        <v>114</v>
      </c>
      <c r="X452" s="36">
        <v>0</v>
      </c>
      <c r="Y452" s="4">
        <v>0.21428572000000001</v>
      </c>
      <c r="Z452" s="3">
        <v>27</v>
      </c>
      <c r="AA452" s="3">
        <v>0</v>
      </c>
      <c r="AB452" s="3">
        <v>23</v>
      </c>
      <c r="AC452" s="3">
        <v>366</v>
      </c>
      <c r="AD452" s="3">
        <v>18</v>
      </c>
      <c r="AE452" s="3">
        <v>46</v>
      </c>
      <c r="AF452" s="3">
        <v>14</v>
      </c>
      <c r="AG452" s="3">
        <v>3</v>
      </c>
      <c r="AH452" s="3">
        <v>6</v>
      </c>
      <c r="AI452" s="49">
        <f t="shared" si="23"/>
        <v>-0.59183999999999992</v>
      </c>
      <c r="AJ452" s="54">
        <v>1.1500001</v>
      </c>
      <c r="AK452" s="15">
        <v>0.73481799999999997</v>
      </c>
      <c r="AL452" s="15">
        <v>-0.57999999999999996</v>
      </c>
      <c r="AM452" s="55">
        <v>-0.60367999999999999</v>
      </c>
      <c r="AN452" s="1">
        <v>298</v>
      </c>
      <c r="AO452" s="3">
        <v>114</v>
      </c>
      <c r="AP452" s="1">
        <v>0</v>
      </c>
      <c r="AQ452" s="3">
        <v>27</v>
      </c>
      <c r="AR452" s="3">
        <v>0</v>
      </c>
      <c r="AS452" s="3">
        <v>23</v>
      </c>
      <c r="AT452" s="3">
        <v>366</v>
      </c>
      <c r="AU452" s="3">
        <v>18</v>
      </c>
      <c r="AV452" s="3">
        <v>46</v>
      </c>
      <c r="AW452" s="3">
        <v>14</v>
      </c>
      <c r="AX452" s="3">
        <v>3</v>
      </c>
      <c r="AY452" s="3">
        <v>6</v>
      </c>
    </row>
    <row r="453" spans="1:51">
      <c r="A453" s="1" t="s">
        <v>189</v>
      </c>
      <c r="B453" s="1">
        <v>2011</v>
      </c>
      <c r="C453" s="20">
        <v>421500</v>
      </c>
      <c r="D453" s="17">
        <v>1300000</v>
      </c>
      <c r="E453" s="1">
        <v>3.0939999999999999</v>
      </c>
      <c r="F453" s="1">
        <v>312</v>
      </c>
      <c r="G453" s="1">
        <v>0</v>
      </c>
      <c r="H453" s="38">
        <v>0.24534884000000001</v>
      </c>
      <c r="I453" s="1">
        <v>111</v>
      </c>
      <c r="J453" s="1">
        <v>11</v>
      </c>
      <c r="K453" s="1">
        <v>64</v>
      </c>
      <c r="L453" s="1">
        <v>951</v>
      </c>
      <c r="M453" s="1">
        <v>69</v>
      </c>
      <c r="N453" s="1">
        <v>182</v>
      </c>
      <c r="O453" s="1">
        <v>41</v>
      </c>
      <c r="P453" s="1">
        <v>19</v>
      </c>
      <c r="Q453" s="1">
        <v>11</v>
      </c>
      <c r="R453" s="29">
        <f t="shared" si="24"/>
        <v>1.6</v>
      </c>
      <c r="W453" s="3">
        <v>139</v>
      </c>
      <c r="X453" s="36">
        <v>0</v>
      </c>
      <c r="Y453" s="4">
        <v>0.26258206000000001</v>
      </c>
      <c r="Z453" s="3">
        <v>63</v>
      </c>
      <c r="AA453" s="3">
        <v>5</v>
      </c>
      <c r="AB453" s="3">
        <v>36</v>
      </c>
      <c r="AC453" s="3">
        <v>511</v>
      </c>
      <c r="AD453" s="3">
        <v>41</v>
      </c>
      <c r="AE453" s="3">
        <v>83</v>
      </c>
      <c r="AF453" s="3">
        <v>22</v>
      </c>
      <c r="AG453" s="3">
        <v>13</v>
      </c>
      <c r="AH453" s="3">
        <v>11</v>
      </c>
      <c r="AI453" s="49">
        <f t="shared" si="23"/>
        <v>2.005055</v>
      </c>
      <c r="AJ453" s="54">
        <v>2.2400000000000002</v>
      </c>
      <c r="AK453" s="15">
        <v>0.99405480000000002</v>
      </c>
      <c r="AL453" s="15">
        <v>2.56</v>
      </c>
      <c r="AM453" s="55">
        <v>1.45011</v>
      </c>
      <c r="AN453" s="1">
        <v>527</v>
      </c>
      <c r="AO453" s="3">
        <v>139</v>
      </c>
      <c r="AP453" s="1">
        <v>0</v>
      </c>
      <c r="AQ453" s="3">
        <v>63</v>
      </c>
      <c r="AR453" s="3">
        <v>5</v>
      </c>
      <c r="AS453" s="3">
        <v>36</v>
      </c>
      <c r="AT453" s="3">
        <v>511</v>
      </c>
      <c r="AU453" s="3">
        <v>41</v>
      </c>
      <c r="AV453" s="3">
        <v>83</v>
      </c>
      <c r="AW453" s="3">
        <v>22</v>
      </c>
      <c r="AX453" s="3">
        <v>13</v>
      </c>
      <c r="AY453" s="3">
        <v>11</v>
      </c>
    </row>
    <row r="454" spans="1:51">
      <c r="A454" s="1" t="s">
        <v>201</v>
      </c>
      <c r="B454" s="1">
        <v>2011</v>
      </c>
      <c r="C454" s="20">
        <v>546154</v>
      </c>
      <c r="D454" s="17">
        <v>1500000</v>
      </c>
      <c r="E454" s="1">
        <v>3.077</v>
      </c>
      <c r="F454" s="1">
        <v>287</v>
      </c>
      <c r="G454" s="1">
        <v>57</v>
      </c>
      <c r="H454" s="38">
        <v>0.2748466</v>
      </c>
      <c r="I454" s="1">
        <v>86</v>
      </c>
      <c r="J454" s="1">
        <v>16</v>
      </c>
      <c r="K454" s="1">
        <v>93</v>
      </c>
      <c r="L454" s="1">
        <v>949</v>
      </c>
      <c r="M454" s="1">
        <v>116</v>
      </c>
      <c r="N454" s="1">
        <v>95</v>
      </c>
      <c r="O454" s="1">
        <v>26</v>
      </c>
      <c r="P454" s="1">
        <v>0</v>
      </c>
      <c r="Q454" s="1">
        <v>25</v>
      </c>
      <c r="R454" s="29">
        <f t="shared" si="24"/>
        <v>8.4</v>
      </c>
      <c r="W454" s="3">
        <v>91</v>
      </c>
      <c r="X454" s="36">
        <v>0</v>
      </c>
      <c r="Y454" s="4">
        <v>0.26691730000000002</v>
      </c>
      <c r="Z454" s="3">
        <v>27</v>
      </c>
      <c r="AA454" s="3">
        <v>6</v>
      </c>
      <c r="AB454" s="3">
        <v>31</v>
      </c>
      <c r="AC454" s="3">
        <v>304</v>
      </c>
      <c r="AD454" s="3">
        <v>35</v>
      </c>
      <c r="AE454" s="3">
        <v>32</v>
      </c>
      <c r="AF454" s="3">
        <v>6</v>
      </c>
      <c r="AG454" s="3">
        <v>0</v>
      </c>
      <c r="AH454" s="3">
        <v>11</v>
      </c>
      <c r="AI454" s="49">
        <f t="shared" si="23"/>
        <v>2.8412899999999999</v>
      </c>
      <c r="AJ454" s="54">
        <v>5.42</v>
      </c>
      <c r="AK454" s="15">
        <v>11.322905</v>
      </c>
      <c r="AL454" s="15">
        <v>1.78</v>
      </c>
      <c r="AM454" s="55">
        <v>3.9025799999999999</v>
      </c>
      <c r="AN454" s="1">
        <v>469</v>
      </c>
      <c r="AO454" s="3">
        <v>91</v>
      </c>
      <c r="AP454" s="1">
        <v>0</v>
      </c>
      <c r="AQ454" s="3">
        <v>27</v>
      </c>
      <c r="AR454" s="3">
        <v>6</v>
      </c>
      <c r="AS454" s="3">
        <v>31</v>
      </c>
      <c r="AT454" s="3">
        <v>304</v>
      </c>
      <c r="AU454" s="3">
        <v>35</v>
      </c>
      <c r="AV454" s="3">
        <v>32</v>
      </c>
      <c r="AW454" s="3">
        <v>6</v>
      </c>
      <c r="AX454" s="3">
        <v>0</v>
      </c>
      <c r="AY454" s="3">
        <v>11</v>
      </c>
    </row>
    <row r="455" spans="1:51">
      <c r="A455" s="1" t="s">
        <v>253</v>
      </c>
      <c r="B455" s="1">
        <v>2011</v>
      </c>
      <c r="C455" s="20">
        <v>423500</v>
      </c>
      <c r="D455" s="17">
        <v>2012500</v>
      </c>
      <c r="E455" s="1">
        <v>2.15</v>
      </c>
      <c r="F455" s="1">
        <v>307</v>
      </c>
      <c r="G455" s="1">
        <v>0</v>
      </c>
      <c r="H455" s="38">
        <v>0.25</v>
      </c>
      <c r="I455" s="1">
        <v>138</v>
      </c>
      <c r="J455" s="1">
        <v>29</v>
      </c>
      <c r="K455" s="1">
        <v>100</v>
      </c>
      <c r="L455" s="1">
        <v>1008</v>
      </c>
      <c r="M455" s="1">
        <v>112</v>
      </c>
      <c r="N455" s="1">
        <v>182</v>
      </c>
      <c r="O455" s="1">
        <v>46</v>
      </c>
      <c r="P455" s="1">
        <v>25</v>
      </c>
      <c r="Q455" s="1">
        <v>5</v>
      </c>
      <c r="R455" s="29">
        <f t="shared" si="24"/>
        <v>4.7</v>
      </c>
      <c r="W455" s="3">
        <v>143</v>
      </c>
      <c r="X455" s="36">
        <v>0</v>
      </c>
      <c r="Y455" s="4">
        <v>0.24896266</v>
      </c>
      <c r="Z455" s="3">
        <v>86</v>
      </c>
      <c r="AA455" s="3">
        <v>19</v>
      </c>
      <c r="AB455" s="3">
        <v>65</v>
      </c>
      <c r="AC455" s="3">
        <v>555</v>
      </c>
      <c r="AD455" s="3">
        <v>66</v>
      </c>
      <c r="AE455" s="3">
        <v>98</v>
      </c>
      <c r="AF455" s="3">
        <v>25</v>
      </c>
      <c r="AG455" s="3">
        <v>18</v>
      </c>
      <c r="AH455" s="3">
        <v>-6</v>
      </c>
      <c r="AI455" s="49">
        <f t="shared" si="23"/>
        <v>3.0009950000000001</v>
      </c>
      <c r="AJ455" s="54">
        <v>4.38</v>
      </c>
      <c r="AK455" s="15">
        <v>5.0366650000000002</v>
      </c>
      <c r="AL455" s="15">
        <v>2.44</v>
      </c>
      <c r="AM455" s="55">
        <v>3.5619900000000002</v>
      </c>
      <c r="AN455" s="1">
        <v>306</v>
      </c>
      <c r="AO455" s="3">
        <v>143</v>
      </c>
      <c r="AP455" s="1">
        <v>0</v>
      </c>
      <c r="AQ455" s="3">
        <v>86</v>
      </c>
      <c r="AR455" s="3">
        <v>19</v>
      </c>
      <c r="AS455" s="3">
        <v>65</v>
      </c>
      <c r="AT455" s="3">
        <v>555</v>
      </c>
      <c r="AU455" s="3">
        <v>66</v>
      </c>
      <c r="AV455" s="3">
        <v>98</v>
      </c>
      <c r="AW455" s="3">
        <v>25</v>
      </c>
      <c r="AX455" s="3">
        <v>18</v>
      </c>
      <c r="AY455" s="3">
        <v>-6</v>
      </c>
    </row>
    <row r="456" spans="1:51">
      <c r="A456" s="1" t="s">
        <v>329</v>
      </c>
      <c r="B456" s="1">
        <v>2011</v>
      </c>
      <c r="C456" s="20">
        <v>429000</v>
      </c>
      <c r="D456" s="17">
        <v>2415000</v>
      </c>
      <c r="E456" s="1">
        <v>3.1190000000000002</v>
      </c>
      <c r="F456" s="11">
        <v>487</v>
      </c>
      <c r="G456" s="1">
        <v>0</v>
      </c>
      <c r="H456" s="38">
        <v>0.27548637999999998</v>
      </c>
      <c r="I456" s="1">
        <v>200</v>
      </c>
      <c r="J456" s="1">
        <v>51</v>
      </c>
      <c r="K456" s="1">
        <v>181</v>
      </c>
      <c r="L456" s="1">
        <v>1449</v>
      </c>
      <c r="M456" s="1">
        <v>142</v>
      </c>
      <c r="N456" s="1">
        <v>251</v>
      </c>
      <c r="O456" s="1">
        <v>78</v>
      </c>
      <c r="P456" s="1">
        <v>17</v>
      </c>
      <c r="Q456" s="1">
        <v>-17</v>
      </c>
      <c r="R456" s="29">
        <f t="shared" si="24"/>
        <v>4.3</v>
      </c>
      <c r="U456" s="1" t="s">
        <v>75</v>
      </c>
      <c r="W456" s="13">
        <v>147</v>
      </c>
      <c r="X456" s="36">
        <v>0</v>
      </c>
      <c r="Y456" s="4">
        <v>0.28361343999999999</v>
      </c>
      <c r="Z456" s="3">
        <v>67</v>
      </c>
      <c r="AA456" s="3">
        <v>15</v>
      </c>
      <c r="AB456" s="3">
        <v>59</v>
      </c>
      <c r="AC456" s="3">
        <v>533</v>
      </c>
      <c r="AD456" s="3">
        <v>46</v>
      </c>
      <c r="AE456" s="3">
        <v>93</v>
      </c>
      <c r="AF456" s="3">
        <v>32</v>
      </c>
      <c r="AG456" s="3">
        <v>10</v>
      </c>
      <c r="AH456" s="3">
        <v>-8</v>
      </c>
      <c r="AI456" s="49">
        <f t="shared" si="23"/>
        <v>0.87068000000000001</v>
      </c>
      <c r="AJ456" s="54">
        <v>3.1399998999999998</v>
      </c>
      <c r="AK456" s="15">
        <v>5.4605560000000004</v>
      </c>
      <c r="AL456" s="15">
        <v>0.55000000000000004</v>
      </c>
      <c r="AM456" s="55">
        <v>1.19136</v>
      </c>
      <c r="AN456" s="1">
        <v>311</v>
      </c>
      <c r="AO456" s="3">
        <v>147</v>
      </c>
      <c r="AP456" s="1">
        <v>0</v>
      </c>
      <c r="AQ456" s="3">
        <v>67</v>
      </c>
      <c r="AR456" s="3">
        <v>15</v>
      </c>
      <c r="AS456" s="3">
        <v>59</v>
      </c>
      <c r="AT456" s="3">
        <v>533</v>
      </c>
      <c r="AU456" s="3">
        <v>46</v>
      </c>
      <c r="AV456" s="3">
        <v>93</v>
      </c>
      <c r="AW456" s="3">
        <v>32</v>
      </c>
      <c r="AX456" s="3">
        <v>10</v>
      </c>
      <c r="AY456" s="3">
        <v>-8</v>
      </c>
    </row>
    <row r="457" spans="1:51">
      <c r="A457" s="1" t="s">
        <v>37</v>
      </c>
      <c r="B457" s="1">
        <v>2011</v>
      </c>
      <c r="C457" s="20">
        <v>444400</v>
      </c>
      <c r="D457" s="17">
        <v>1475000</v>
      </c>
      <c r="E457" s="1">
        <v>2.1549999999999998</v>
      </c>
      <c r="F457" s="1">
        <v>375</v>
      </c>
      <c r="G457" s="1">
        <v>19</v>
      </c>
      <c r="H457" s="38">
        <v>0.24978541000000001</v>
      </c>
      <c r="I457" s="1">
        <v>163</v>
      </c>
      <c r="J457" s="1">
        <v>36</v>
      </c>
      <c r="K457" s="1">
        <v>143</v>
      </c>
      <c r="L457" s="1">
        <v>1304</v>
      </c>
      <c r="M457" s="1">
        <v>114</v>
      </c>
      <c r="N457" s="1">
        <v>330</v>
      </c>
      <c r="O457" s="1">
        <v>43</v>
      </c>
      <c r="P457" s="1">
        <v>62</v>
      </c>
      <c r="Q457" s="1">
        <v>21</v>
      </c>
      <c r="R457" s="29">
        <f t="shared" si="24"/>
        <v>6.4</v>
      </c>
      <c r="S457" s="2" t="s">
        <v>38</v>
      </c>
      <c r="W457" s="3">
        <v>121</v>
      </c>
      <c r="X457" s="36">
        <v>0</v>
      </c>
      <c r="Y457" s="4">
        <v>0.24594595</v>
      </c>
      <c r="Z457" s="3">
        <v>49</v>
      </c>
      <c r="AA457" s="3">
        <v>9</v>
      </c>
      <c r="AB457" s="3">
        <v>44</v>
      </c>
      <c r="AC457" s="3">
        <v>411</v>
      </c>
      <c r="AD457" s="3">
        <v>31</v>
      </c>
      <c r="AE457" s="3">
        <v>92</v>
      </c>
      <c r="AF457" s="3">
        <v>14</v>
      </c>
      <c r="AG457" s="3">
        <v>26</v>
      </c>
      <c r="AH457" s="3">
        <v>5</v>
      </c>
      <c r="AI457" s="49">
        <f t="shared" si="23"/>
        <v>1.779185</v>
      </c>
      <c r="AJ457" s="54">
        <v>6.27</v>
      </c>
      <c r="AK457" s="15">
        <v>6.6286459999999998</v>
      </c>
      <c r="AL457" s="15">
        <v>1.89</v>
      </c>
      <c r="AM457" s="55">
        <v>1.6683699999999999</v>
      </c>
      <c r="AN457" s="1">
        <v>438</v>
      </c>
      <c r="AO457" s="3">
        <v>121</v>
      </c>
      <c r="AP457" s="1">
        <v>0</v>
      </c>
      <c r="AQ457" s="3">
        <v>49</v>
      </c>
      <c r="AR457" s="3">
        <v>9</v>
      </c>
      <c r="AS457" s="3">
        <v>44</v>
      </c>
      <c r="AT457" s="3">
        <v>411</v>
      </c>
      <c r="AU457" s="3">
        <v>31</v>
      </c>
      <c r="AV457" s="3">
        <v>92</v>
      </c>
      <c r="AW457" s="3">
        <v>14</v>
      </c>
      <c r="AX457" s="3">
        <v>26</v>
      </c>
      <c r="AY457" s="3">
        <v>5</v>
      </c>
    </row>
    <row r="458" spans="1:51" ht="14" thickBot="1">
      <c r="A458" s="11" t="s">
        <v>52</v>
      </c>
      <c r="B458" s="11">
        <v>2011</v>
      </c>
      <c r="C458" s="21">
        <v>560000</v>
      </c>
      <c r="D458" s="18">
        <v>930000</v>
      </c>
      <c r="E458" s="11">
        <v>3.0960000000000001</v>
      </c>
      <c r="F458" s="6">
        <v>362</v>
      </c>
      <c r="G458" s="11">
        <v>0</v>
      </c>
      <c r="H458" s="39">
        <v>0.24261603000000001</v>
      </c>
      <c r="I458" s="11">
        <v>116</v>
      </c>
      <c r="J458" s="11">
        <v>6</v>
      </c>
      <c r="K458" s="11">
        <v>92</v>
      </c>
      <c r="L458" s="11">
        <v>1032</v>
      </c>
      <c r="M458" s="11">
        <v>61</v>
      </c>
      <c r="N458" s="11">
        <v>137</v>
      </c>
      <c r="O458" s="11">
        <v>43</v>
      </c>
      <c r="P458" s="11">
        <v>14</v>
      </c>
      <c r="Q458" s="11">
        <v>6</v>
      </c>
      <c r="R458" s="29">
        <f t="shared" si="24"/>
        <v>1</v>
      </c>
      <c r="S458" s="12"/>
      <c r="T458" s="12"/>
      <c r="U458" s="12"/>
      <c r="V458" s="12"/>
      <c r="W458" s="8">
        <v>99</v>
      </c>
      <c r="X458" s="37">
        <v>0</v>
      </c>
      <c r="Y458" s="14">
        <v>0.24908425000000001</v>
      </c>
      <c r="Z458" s="13">
        <v>39</v>
      </c>
      <c r="AA458" s="13">
        <v>1</v>
      </c>
      <c r="AB458" s="13">
        <v>30</v>
      </c>
      <c r="AC458" s="13">
        <v>300</v>
      </c>
      <c r="AD458" s="13">
        <v>18</v>
      </c>
      <c r="AE458" s="13">
        <v>41</v>
      </c>
      <c r="AF458" s="13">
        <v>14</v>
      </c>
      <c r="AG458" s="13">
        <v>3</v>
      </c>
      <c r="AH458" s="13">
        <v>-9</v>
      </c>
      <c r="AI458" s="49">
        <f t="shared" si="23"/>
        <v>-0.38456950000000001</v>
      </c>
      <c r="AJ458" s="54">
        <v>1.28</v>
      </c>
      <c r="AK458" s="15">
        <v>0.63761365000000003</v>
      </c>
      <c r="AL458" s="15">
        <v>-0.56999999999999995</v>
      </c>
      <c r="AM458" s="55">
        <v>-0.19913900000000001</v>
      </c>
      <c r="AN458" s="11">
        <v>272</v>
      </c>
      <c r="AO458" s="13">
        <v>99</v>
      </c>
      <c r="AP458" s="11">
        <v>0</v>
      </c>
      <c r="AQ458" s="13">
        <v>39</v>
      </c>
      <c r="AR458" s="13">
        <v>1</v>
      </c>
      <c r="AS458" s="13">
        <v>30</v>
      </c>
      <c r="AT458" s="13">
        <v>300</v>
      </c>
      <c r="AU458" s="13">
        <v>18</v>
      </c>
      <c r="AV458" s="13">
        <v>41</v>
      </c>
      <c r="AW458" s="13">
        <v>14</v>
      </c>
      <c r="AX458" s="13">
        <v>3</v>
      </c>
      <c r="AY458" s="13">
        <v>-9</v>
      </c>
    </row>
    <row r="459" spans="1:51">
      <c r="A459" s="2" t="s">
        <v>883</v>
      </c>
      <c r="C459" s="60">
        <v>2017</v>
      </c>
    </row>
    <row r="460" spans="1:51" ht="14" thickBot="1">
      <c r="A460" s="7" t="s">
        <v>884</v>
      </c>
      <c r="B460" s="7"/>
      <c r="C460" s="68">
        <v>2019</v>
      </c>
      <c r="D460" s="19"/>
      <c r="E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S460" s="7"/>
      <c r="T460" s="7"/>
      <c r="U460" s="7"/>
      <c r="V460" s="7"/>
      <c r="W460" s="7"/>
      <c r="X460" s="69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</row>
    <row r="461" spans="1:51">
      <c r="A461" s="63"/>
      <c r="B461" s="1"/>
      <c r="C461" s="20"/>
      <c r="D461" s="59">
        <v>3125000</v>
      </c>
      <c r="E461" s="1"/>
      <c r="F461" s="1"/>
      <c r="G461" s="1"/>
      <c r="H461" s="38"/>
      <c r="I461" s="1"/>
      <c r="J461" s="1"/>
      <c r="K461" s="1"/>
      <c r="L461" s="1"/>
      <c r="M461" s="1"/>
      <c r="N461" s="1"/>
      <c r="O461" s="1"/>
      <c r="P461" s="1"/>
      <c r="Q461" s="1"/>
      <c r="R461" s="29"/>
      <c r="T461" s="1"/>
      <c r="U461" s="1"/>
      <c r="W461" s="3"/>
      <c r="X461" s="36"/>
      <c r="Y461" s="4"/>
      <c r="Z461" s="3"/>
      <c r="AA461" s="3"/>
      <c r="AB461" s="3"/>
      <c r="AC461" s="3"/>
      <c r="AD461" s="3"/>
      <c r="AE461" s="3"/>
      <c r="AF461" s="3"/>
      <c r="AG461" s="3"/>
      <c r="AH461" s="3"/>
      <c r="AI461" s="49"/>
      <c r="AJ461" s="54"/>
      <c r="AK461" s="15"/>
      <c r="AL461" s="15"/>
      <c r="AM461" s="55"/>
      <c r="AN461" s="1"/>
      <c r="AO461" s="3"/>
      <c r="AP461" s="1"/>
      <c r="AQ461" s="3"/>
      <c r="AR461" s="3"/>
      <c r="AS461" s="3"/>
      <c r="AT461" s="3"/>
      <c r="AU461" s="3"/>
      <c r="AV461" s="3"/>
      <c r="AW461" s="3"/>
      <c r="AX461" s="3"/>
      <c r="AY461" s="3"/>
    </row>
    <row r="462" spans="1:51">
      <c r="A462" s="66"/>
      <c r="B462" s="11"/>
      <c r="C462" s="21"/>
      <c r="D462" s="67">
        <v>2975000</v>
      </c>
      <c r="E462" s="11"/>
      <c r="F462" s="1"/>
      <c r="G462" s="11"/>
      <c r="H462" s="39"/>
      <c r="I462" s="11"/>
      <c r="J462" s="11"/>
      <c r="K462" s="11"/>
      <c r="L462" s="11"/>
      <c r="M462" s="11"/>
      <c r="N462" s="11"/>
      <c r="O462" s="11"/>
      <c r="P462" s="11"/>
      <c r="Q462" s="11"/>
      <c r="R462" s="29"/>
      <c r="S462" s="12"/>
      <c r="T462" s="11"/>
      <c r="U462" s="11"/>
      <c r="V462" s="12"/>
      <c r="W462" s="13"/>
      <c r="X462" s="37"/>
      <c r="Y462" s="14"/>
      <c r="Z462" s="13"/>
      <c r="AA462" s="13"/>
      <c r="AB462" s="13"/>
      <c r="AC462" s="13"/>
      <c r="AD462" s="13"/>
      <c r="AE462" s="13"/>
      <c r="AF462" s="13"/>
      <c r="AG462" s="13"/>
      <c r="AH462" s="13"/>
      <c r="AI462" s="49"/>
      <c r="AJ462" s="54"/>
      <c r="AK462" s="15"/>
      <c r="AL462" s="15"/>
      <c r="AM462" s="55"/>
      <c r="AN462" s="11"/>
      <c r="AO462" s="13"/>
      <c r="AP462" s="11"/>
      <c r="AQ462" s="13"/>
      <c r="AR462" s="13"/>
      <c r="AS462" s="13"/>
      <c r="AT462" s="13"/>
      <c r="AU462" s="13"/>
      <c r="AV462" s="13"/>
      <c r="AW462" s="13"/>
      <c r="AX462" s="13"/>
      <c r="AY462" s="13"/>
    </row>
    <row r="466" spans="1:1">
      <c r="A466" s="2" t="s">
        <v>882</v>
      </c>
    </row>
  </sheetData>
  <autoFilter ref="A1:AY462" xr:uid="{1D07A03A-6D7F-E641-BC21-DA2EFD56939E}">
    <sortState xmlns:xlrd2="http://schemas.microsoft.com/office/spreadsheetml/2017/richdata2" ref="A2:AY461">
      <sortCondition ref="A1:A461"/>
    </sortState>
  </autoFilter>
  <sortState xmlns:xlrd2="http://schemas.microsoft.com/office/spreadsheetml/2017/richdata2" ref="A2:AY468">
    <sortCondition descending="1" ref="B1:B468"/>
  </sortState>
  <hyperlinks>
    <hyperlink ref="C459" r:id="rId1" display="https://www.mlbtraderumors.com/arbtracker2017" xr:uid="{606A6BCA-D198-B94C-9AE4-F9B9495CFD70}"/>
    <hyperlink ref="C460" r:id="rId2" display="https://www.mlbtraderumors.com/arbtracker2019" xr:uid="{82151C9C-C24A-8341-85DD-76815DFCBE7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A105-EECA-E44B-9CA8-2C1314604B9A}">
  <dimension ref="A4:E38"/>
  <sheetViews>
    <sheetView workbookViewId="0">
      <selection activeCell="I10" sqref="I10"/>
    </sheetView>
  </sheetViews>
  <sheetFormatPr baseColWidth="10" defaultRowHeight="13"/>
  <sheetData>
    <row r="4" spans="4:5">
      <c r="D4" t="s">
        <v>874</v>
      </c>
    </row>
    <row r="6" spans="4:5">
      <c r="D6" t="s">
        <v>876</v>
      </c>
    </row>
    <row r="7" spans="4:5">
      <c r="D7" t="s">
        <v>877</v>
      </c>
    </row>
    <row r="9" spans="4:5">
      <c r="D9" t="s">
        <v>878</v>
      </c>
    </row>
    <row r="10" spans="4:5">
      <c r="E10" t="s">
        <v>879</v>
      </c>
    </row>
    <row r="17" spans="1:4">
      <c r="D17" t="s">
        <v>887</v>
      </c>
    </row>
    <row r="19" spans="1:4">
      <c r="D19" t="s">
        <v>888</v>
      </c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53BC-7CD1-904D-B584-A7C781DBBD35}">
  <dimension ref="A1:AV350"/>
  <sheetViews>
    <sheetView workbookViewId="0">
      <pane ySplit="1" topLeftCell="A2" activePane="bottomLeft" state="frozen"/>
      <selection activeCell="I10" sqref="I10"/>
      <selection pane="bottomLeft" activeCell="I10" sqref="I10"/>
    </sheetView>
  </sheetViews>
  <sheetFormatPr baseColWidth="10" defaultRowHeight="13"/>
  <cols>
    <col min="1" max="1" width="25" style="2" customWidth="1"/>
    <col min="2" max="3" width="10.83203125" style="2"/>
    <col min="4" max="4" width="11.1640625" style="23" bestFit="1" customWidth="1"/>
    <col min="5" max="5" width="11.1640625" style="17" bestFit="1" customWidth="1"/>
    <col min="6" max="6" width="10.83203125" style="2"/>
    <col min="7" max="7" width="10.83203125" style="58" customWidth="1"/>
    <col min="8" max="11" width="10.83203125" style="2" customWidth="1"/>
    <col min="12" max="12" width="14" style="30" customWidth="1"/>
    <col min="13" max="16" width="10.83203125" style="2" customWidth="1"/>
    <col min="17" max="17" width="14" style="30" customWidth="1"/>
    <col min="18" max="18" width="10.83203125" style="56" hidden="1" customWidth="1"/>
    <col min="19" max="20" width="10.83203125" style="12" hidden="1" customWidth="1"/>
    <col min="21" max="21" width="10.83203125" style="57" hidden="1" customWidth="1"/>
    <col min="22" max="22" width="16.33203125" style="2" hidden="1" customWidth="1"/>
    <col min="23" max="42" width="0" style="2" hidden="1" customWidth="1"/>
    <col min="43" max="43" width="35.6640625" style="2" bestFit="1" customWidth="1"/>
    <col min="44" max="44" width="35.5" style="2" bestFit="1" customWidth="1"/>
    <col min="45" max="45" width="41.5" style="2" bestFit="1" customWidth="1"/>
    <col min="46" max="46" width="21.83203125" style="2" bestFit="1" customWidth="1"/>
    <col min="47" max="16384" width="10.83203125" style="2"/>
  </cols>
  <sheetData>
    <row r="1" spans="1:48" s="27" customFormat="1">
      <c r="A1" s="24" t="s">
        <v>0</v>
      </c>
      <c r="B1" s="24" t="s">
        <v>1</v>
      </c>
      <c r="C1" s="24" t="s">
        <v>3</v>
      </c>
      <c r="D1" s="25" t="s">
        <v>14</v>
      </c>
      <c r="E1" s="26" t="s">
        <v>2</v>
      </c>
      <c r="F1" s="24" t="s">
        <v>4</v>
      </c>
      <c r="G1" s="47" t="s">
        <v>20</v>
      </c>
      <c r="H1" s="24" t="s">
        <v>5</v>
      </c>
      <c r="I1" s="24" t="s">
        <v>6</v>
      </c>
      <c r="J1" s="24" t="s">
        <v>7</v>
      </c>
      <c r="K1" s="24" t="s">
        <v>28</v>
      </c>
      <c r="L1" s="46" t="s">
        <v>901</v>
      </c>
      <c r="M1" s="24" t="s">
        <v>893</v>
      </c>
      <c r="N1" s="24" t="s">
        <v>896</v>
      </c>
      <c r="O1" s="24" t="s">
        <v>897</v>
      </c>
      <c r="P1" s="24" t="s">
        <v>898</v>
      </c>
      <c r="Q1" s="77" t="s">
        <v>928</v>
      </c>
      <c r="R1" s="51" t="s">
        <v>32</v>
      </c>
      <c r="S1" s="52" t="s">
        <v>34</v>
      </c>
      <c r="T1" s="52" t="s">
        <v>31</v>
      </c>
      <c r="U1" s="53" t="s">
        <v>33</v>
      </c>
      <c r="V1" s="45" t="s">
        <v>873</v>
      </c>
      <c r="W1" s="24" t="s">
        <v>13</v>
      </c>
      <c r="X1" s="24" t="s">
        <v>19</v>
      </c>
      <c r="Y1" s="24" t="s">
        <v>16</v>
      </c>
      <c r="Z1" s="24" t="s">
        <v>17</v>
      </c>
      <c r="AA1" s="24" t="s">
        <v>18</v>
      </c>
      <c r="AB1" s="24" t="s">
        <v>21</v>
      </c>
      <c r="AC1" s="24" t="s">
        <v>23</v>
      </c>
      <c r="AD1" s="24" t="s">
        <v>35</v>
      </c>
      <c r="AE1" s="24" t="s">
        <v>25</v>
      </c>
      <c r="AF1" s="24" t="s">
        <v>27</v>
      </c>
      <c r="AG1" s="24" t="s">
        <v>29</v>
      </c>
      <c r="AH1" s="24" t="s">
        <v>6</v>
      </c>
      <c r="AI1" s="24" t="s">
        <v>7</v>
      </c>
      <c r="AJ1" s="24" t="s">
        <v>8</v>
      </c>
      <c r="AK1" s="24" t="s">
        <v>22</v>
      </c>
      <c r="AL1" s="24" t="s">
        <v>24</v>
      </c>
      <c r="AM1" s="24" t="s">
        <v>36</v>
      </c>
      <c r="AN1" s="24" t="s">
        <v>26</v>
      </c>
      <c r="AO1" s="24" t="s">
        <v>28</v>
      </c>
      <c r="AP1" s="41" t="s">
        <v>30</v>
      </c>
      <c r="AQ1" s="24" t="s">
        <v>9</v>
      </c>
      <c r="AR1" s="24" t="s">
        <v>10</v>
      </c>
      <c r="AS1" s="24" t="s">
        <v>11</v>
      </c>
      <c r="AT1" s="24" t="s">
        <v>12</v>
      </c>
      <c r="AV1" s="27" t="s">
        <v>875</v>
      </c>
    </row>
    <row r="2" spans="1:48">
      <c r="A2" s="1" t="s">
        <v>807</v>
      </c>
      <c r="B2" s="1">
        <v>2019</v>
      </c>
      <c r="C2" s="1">
        <v>2.16</v>
      </c>
      <c r="D2" s="20">
        <v>605000</v>
      </c>
      <c r="E2" s="17">
        <v>11500000</v>
      </c>
      <c r="F2" s="1">
        <v>450</v>
      </c>
      <c r="G2" s="31">
        <v>10</v>
      </c>
      <c r="H2" s="38">
        <v>0.27774294999999999</v>
      </c>
      <c r="I2" s="1">
        <v>292</v>
      </c>
      <c r="J2" s="1">
        <v>111</v>
      </c>
      <c r="K2" s="1">
        <v>39</v>
      </c>
      <c r="L2" s="29">
        <f t="shared" ref="L2:L65" si="0">ROUND(AVERAGE(R2,S2),1)</f>
        <v>16.3</v>
      </c>
      <c r="M2" s="3">
        <v>47</v>
      </c>
      <c r="N2" s="3">
        <v>95</v>
      </c>
      <c r="O2" s="3">
        <v>108</v>
      </c>
      <c r="P2" s="3">
        <v>34</v>
      </c>
      <c r="Q2" s="13">
        <f t="shared" ref="Q2:Q65" si="1">COUNTIF(AQ2:AS2,"*AS*")</f>
        <v>2</v>
      </c>
      <c r="R2" s="15">
        <v>17.260000000000002</v>
      </c>
      <c r="S2" s="15">
        <v>15.418559999999999</v>
      </c>
      <c r="T2" s="15">
        <v>9.14</v>
      </c>
      <c r="U2" s="15">
        <v>7.7713799999999997</v>
      </c>
      <c r="V2" s="1">
        <v>450</v>
      </c>
      <c r="W2" s="3">
        <v>156</v>
      </c>
      <c r="X2" s="1">
        <v>0</v>
      </c>
      <c r="Y2" s="3">
        <v>121</v>
      </c>
      <c r="Z2" s="3">
        <v>47</v>
      </c>
      <c r="AA2" s="3">
        <v>115</v>
      </c>
      <c r="AB2" s="3">
        <v>660</v>
      </c>
      <c r="AC2" s="3">
        <v>95</v>
      </c>
      <c r="AD2" s="3">
        <v>108</v>
      </c>
      <c r="AE2" s="3">
        <v>34</v>
      </c>
      <c r="AF2" s="3">
        <v>15</v>
      </c>
      <c r="AG2" s="3">
        <v>27</v>
      </c>
      <c r="AH2" s="3"/>
      <c r="AI2" s="3"/>
      <c r="AJ2" s="3"/>
      <c r="AK2" s="3"/>
      <c r="AL2" s="3"/>
      <c r="AM2" s="3"/>
      <c r="AN2" s="3"/>
      <c r="AO2" s="3"/>
      <c r="AP2" s="3"/>
      <c r="AQ2" s="2" t="s">
        <v>808</v>
      </c>
      <c r="AR2" s="1" t="s">
        <v>809</v>
      </c>
      <c r="AS2" s="1" t="s">
        <v>810</v>
      </c>
      <c r="AV2" s="2">
        <f>0.37037</f>
        <v>0.37036999999999998</v>
      </c>
    </row>
    <row r="3" spans="1:48">
      <c r="A3" s="1" t="s">
        <v>785</v>
      </c>
      <c r="B3" s="1">
        <v>2017</v>
      </c>
      <c r="C3" s="1">
        <v>2.1709999999999998</v>
      </c>
      <c r="D3" s="20">
        <v>1050000</v>
      </c>
      <c r="E3" s="17">
        <v>10850000</v>
      </c>
      <c r="F3" s="1">
        <v>457</v>
      </c>
      <c r="G3" s="31">
        <v>0</v>
      </c>
      <c r="H3" s="38">
        <v>0.28755112999999999</v>
      </c>
      <c r="I3" s="1">
        <v>319</v>
      </c>
      <c r="J3" s="1">
        <v>94</v>
      </c>
      <c r="K3" s="1">
        <v>28</v>
      </c>
      <c r="L3" s="29">
        <f t="shared" si="0"/>
        <v>19.5</v>
      </c>
      <c r="M3" s="3">
        <v>29</v>
      </c>
      <c r="N3" s="3">
        <v>95</v>
      </c>
      <c r="O3" s="3">
        <v>128</v>
      </c>
      <c r="P3" s="3">
        <v>38</v>
      </c>
      <c r="Q3" s="13">
        <f t="shared" si="1"/>
        <v>2</v>
      </c>
      <c r="R3" s="54">
        <v>18.239999999999998</v>
      </c>
      <c r="S3" s="15">
        <v>20.674630000000001</v>
      </c>
      <c r="T3" s="15">
        <v>5.63</v>
      </c>
      <c r="U3" s="55">
        <v>6.7251700000000003</v>
      </c>
      <c r="V3" s="1">
        <v>457</v>
      </c>
      <c r="W3" s="3">
        <v>151</v>
      </c>
      <c r="X3" s="1">
        <v>0</v>
      </c>
      <c r="Y3" s="3">
        <v>111</v>
      </c>
      <c r="Z3" s="3">
        <v>29</v>
      </c>
      <c r="AA3" s="3">
        <v>73</v>
      </c>
      <c r="AB3" s="3">
        <v>665</v>
      </c>
      <c r="AC3" s="3">
        <v>95</v>
      </c>
      <c r="AD3" s="3">
        <v>128</v>
      </c>
      <c r="AE3" s="3">
        <v>38</v>
      </c>
      <c r="AF3" s="3">
        <v>7</v>
      </c>
      <c r="AG3" s="3">
        <v>-3</v>
      </c>
      <c r="AH3" s="3"/>
      <c r="AI3" s="3"/>
      <c r="AJ3" s="3"/>
      <c r="AK3" s="3"/>
      <c r="AL3" s="3"/>
      <c r="AM3" s="3"/>
      <c r="AN3" s="3"/>
      <c r="AO3" s="3"/>
      <c r="AP3" s="3"/>
      <c r="AQ3" s="2" t="s">
        <v>786</v>
      </c>
      <c r="AR3" s="1" t="s">
        <v>787</v>
      </c>
      <c r="AS3" s="1" t="s">
        <v>788</v>
      </c>
    </row>
    <row r="4" spans="1:48">
      <c r="A4" s="1" t="s">
        <v>655</v>
      </c>
      <c r="B4" s="1">
        <v>2018</v>
      </c>
      <c r="C4" s="1">
        <v>3.113</v>
      </c>
      <c r="D4" s="20">
        <v>643200</v>
      </c>
      <c r="E4" s="17">
        <v>10650000</v>
      </c>
      <c r="F4" s="11">
        <v>574</v>
      </c>
      <c r="G4" s="31">
        <v>0</v>
      </c>
      <c r="H4" s="38">
        <v>0.28837815</v>
      </c>
      <c r="I4" s="1">
        <v>377</v>
      </c>
      <c r="J4" s="1">
        <v>98</v>
      </c>
      <c r="K4" s="1">
        <v>71</v>
      </c>
      <c r="L4" s="29">
        <f t="shared" si="0"/>
        <v>22.7</v>
      </c>
      <c r="M4" s="3">
        <v>38</v>
      </c>
      <c r="N4" s="3">
        <v>70</v>
      </c>
      <c r="O4" s="3">
        <v>107</v>
      </c>
      <c r="P4" s="3">
        <v>42</v>
      </c>
      <c r="Q4" s="13">
        <f t="shared" si="1"/>
        <v>3</v>
      </c>
      <c r="R4" s="54">
        <v>22.57</v>
      </c>
      <c r="S4" s="15">
        <v>22.91178</v>
      </c>
      <c r="T4" s="15">
        <v>7.82</v>
      </c>
      <c r="U4" s="55">
        <v>7.7173400000000001</v>
      </c>
      <c r="V4" s="11">
        <v>574</v>
      </c>
      <c r="W4" s="13">
        <v>158</v>
      </c>
      <c r="X4" s="1">
        <v>0</v>
      </c>
      <c r="Y4" s="3">
        <v>129</v>
      </c>
      <c r="Z4" s="3">
        <v>38</v>
      </c>
      <c r="AA4" s="3">
        <v>92</v>
      </c>
      <c r="AB4" s="3">
        <v>745</v>
      </c>
      <c r="AC4" s="3">
        <v>70</v>
      </c>
      <c r="AD4" s="3">
        <v>107</v>
      </c>
      <c r="AE4" s="3">
        <v>42</v>
      </c>
      <c r="AF4" s="3">
        <v>25</v>
      </c>
      <c r="AG4" s="3">
        <v>13</v>
      </c>
      <c r="AH4" s="3"/>
      <c r="AI4" s="3"/>
      <c r="AJ4" s="3"/>
      <c r="AK4" s="3"/>
      <c r="AL4" s="3"/>
      <c r="AM4" s="3"/>
      <c r="AN4" s="3"/>
      <c r="AO4" s="3"/>
      <c r="AP4" s="3"/>
      <c r="AQ4" s="2" t="s">
        <v>656</v>
      </c>
      <c r="AR4" s="1" t="s">
        <v>657</v>
      </c>
      <c r="AS4" s="1" t="s">
        <v>658</v>
      </c>
      <c r="AT4" s="1" t="s">
        <v>659</v>
      </c>
    </row>
    <row r="5" spans="1:48">
      <c r="A5" s="1" t="s">
        <v>708</v>
      </c>
      <c r="B5" s="1">
        <v>2017</v>
      </c>
      <c r="C5" s="1">
        <v>3.07</v>
      </c>
      <c r="D5" s="20">
        <v>950000</v>
      </c>
      <c r="E5" s="17">
        <v>10500000</v>
      </c>
      <c r="F5" s="1">
        <v>508</v>
      </c>
      <c r="G5" s="31">
        <v>13</v>
      </c>
      <c r="H5" s="38">
        <v>0.29194631999999998</v>
      </c>
      <c r="I5" s="1">
        <v>349</v>
      </c>
      <c r="J5" s="1">
        <v>78</v>
      </c>
      <c r="K5" s="1">
        <v>80</v>
      </c>
      <c r="L5" s="29">
        <f t="shared" si="0"/>
        <v>22.2</v>
      </c>
      <c r="M5" s="3">
        <v>24</v>
      </c>
      <c r="N5" s="3">
        <v>77</v>
      </c>
      <c r="O5" s="3">
        <v>79</v>
      </c>
      <c r="P5" s="3">
        <v>46</v>
      </c>
      <c r="Q5" s="13">
        <f t="shared" si="1"/>
        <v>2</v>
      </c>
      <c r="R5" s="54">
        <v>24.220001</v>
      </c>
      <c r="S5" s="15">
        <v>20.20298</v>
      </c>
      <c r="T5" s="15">
        <v>6.29</v>
      </c>
      <c r="U5" s="55">
        <v>5.3428599999999999</v>
      </c>
      <c r="V5" s="1">
        <v>508</v>
      </c>
      <c r="W5" s="3">
        <v>153</v>
      </c>
      <c r="X5" s="1">
        <v>0</v>
      </c>
      <c r="Y5" s="3">
        <v>101</v>
      </c>
      <c r="Z5" s="3">
        <v>24</v>
      </c>
      <c r="AA5" s="3">
        <v>102</v>
      </c>
      <c r="AB5" s="3">
        <v>712</v>
      </c>
      <c r="AC5" s="3">
        <v>77</v>
      </c>
      <c r="AD5" s="3">
        <v>79</v>
      </c>
      <c r="AE5" s="3">
        <v>46</v>
      </c>
      <c r="AF5" s="3">
        <v>26</v>
      </c>
      <c r="AG5" s="3">
        <v>30</v>
      </c>
      <c r="AH5" s="3"/>
      <c r="AI5" s="3"/>
      <c r="AJ5" s="3"/>
      <c r="AK5" s="3"/>
      <c r="AL5" s="3"/>
      <c r="AM5" s="3"/>
      <c r="AN5" s="3"/>
      <c r="AO5" s="3"/>
      <c r="AP5" s="3"/>
      <c r="AQ5" s="2" t="s">
        <v>709</v>
      </c>
      <c r="AR5" s="1" t="s">
        <v>710</v>
      </c>
      <c r="AS5" s="1" t="s">
        <v>711</v>
      </c>
    </row>
    <row r="6" spans="1:48">
      <c r="A6" s="11" t="s">
        <v>868</v>
      </c>
      <c r="B6" s="11">
        <v>2020</v>
      </c>
      <c r="C6" s="11">
        <v>2.1339999999999999</v>
      </c>
      <c r="D6" s="21">
        <v>629400</v>
      </c>
      <c r="E6" s="18">
        <v>8500000</v>
      </c>
      <c r="F6" s="11">
        <f>ROUND(V6-W6+(W6/$AV$2),0)</f>
        <v>393</v>
      </c>
      <c r="G6" s="61">
        <v>22</v>
      </c>
      <c r="H6" s="39">
        <v>0.29549550000000002</v>
      </c>
      <c r="I6" s="3">
        <v>292.30010530010532</v>
      </c>
      <c r="J6" s="3">
        <f>AI6-Z6+M6</f>
        <v>91.1000351000351</v>
      </c>
      <c r="K6" s="3">
        <v>33.200016200016201</v>
      </c>
      <c r="L6" s="29">
        <f t="shared" si="0"/>
        <v>10.3</v>
      </c>
      <c r="M6" s="3">
        <f>Z6/$AV$2</f>
        <v>35.1000351000351</v>
      </c>
      <c r="N6" s="3">
        <f>AC6/$AV$2</f>
        <v>110.70011070011071</v>
      </c>
      <c r="O6" s="3">
        <f>AD6/$AV$2</f>
        <v>75.600075600075598</v>
      </c>
      <c r="P6" s="3">
        <f>AE6/$AV$2</f>
        <v>37.800037800037799</v>
      </c>
      <c r="Q6" s="13">
        <f t="shared" si="1"/>
        <v>0</v>
      </c>
      <c r="R6" s="54">
        <v>9.68</v>
      </c>
      <c r="S6" s="15">
        <v>10.982839999999999</v>
      </c>
      <c r="T6" s="15">
        <v>2.27</v>
      </c>
      <c r="U6" s="55">
        <v>2.4396399999999998</v>
      </c>
      <c r="V6" s="11">
        <v>313</v>
      </c>
      <c r="W6" s="13">
        <v>47</v>
      </c>
      <c r="X6" s="1">
        <v>12</v>
      </c>
      <c r="Y6" s="3">
        <v>39</v>
      </c>
      <c r="Z6" s="3">
        <v>13</v>
      </c>
      <c r="AA6" s="3">
        <v>37</v>
      </c>
      <c r="AB6" s="3">
        <v>196</v>
      </c>
      <c r="AC6" s="3">
        <v>41</v>
      </c>
      <c r="AD6" s="3">
        <v>28</v>
      </c>
      <c r="AE6" s="3">
        <v>14</v>
      </c>
      <c r="AF6" s="3">
        <v>6</v>
      </c>
      <c r="AG6" s="3">
        <v>-9</v>
      </c>
      <c r="AH6" s="11">
        <v>226</v>
      </c>
      <c r="AI6" s="11">
        <v>69</v>
      </c>
      <c r="AJ6" s="11">
        <v>217</v>
      </c>
      <c r="AK6" s="11">
        <v>1349</v>
      </c>
      <c r="AL6" s="11">
        <v>228</v>
      </c>
      <c r="AM6" s="11">
        <v>259</v>
      </c>
      <c r="AN6" s="11">
        <v>71</v>
      </c>
      <c r="AO6" s="11">
        <v>23</v>
      </c>
      <c r="AP6" s="11">
        <v>-15</v>
      </c>
      <c r="AQ6" s="12" t="s">
        <v>869</v>
      </c>
      <c r="AR6" s="11" t="s">
        <v>870</v>
      </c>
      <c r="AS6" s="11" t="s">
        <v>559</v>
      </c>
      <c r="AT6" s="12"/>
    </row>
    <row r="7" spans="1:48">
      <c r="A7" s="1" t="s">
        <v>795</v>
      </c>
      <c r="B7" s="1">
        <v>2019</v>
      </c>
      <c r="C7" s="1">
        <v>3.0510000000000002</v>
      </c>
      <c r="D7" s="20">
        <v>684300</v>
      </c>
      <c r="E7" s="17">
        <v>8500000</v>
      </c>
      <c r="F7" s="1">
        <v>396</v>
      </c>
      <c r="G7" s="31">
        <v>129</v>
      </c>
      <c r="H7" s="38">
        <v>0.27311220000000003</v>
      </c>
      <c r="I7" s="1">
        <v>290</v>
      </c>
      <c r="J7" s="1">
        <v>110</v>
      </c>
      <c r="K7" s="1">
        <v>18</v>
      </c>
      <c r="L7" s="29">
        <f t="shared" si="0"/>
        <v>18.399999999999999</v>
      </c>
      <c r="M7" s="3">
        <v>27</v>
      </c>
      <c r="N7" s="3">
        <v>64</v>
      </c>
      <c r="O7" s="3">
        <v>141</v>
      </c>
      <c r="P7" s="3">
        <v>18</v>
      </c>
      <c r="Q7" s="13">
        <f t="shared" si="1"/>
        <v>2</v>
      </c>
      <c r="R7" s="54">
        <v>19.079999999999998</v>
      </c>
      <c r="S7" s="15">
        <v>17.793388</v>
      </c>
      <c r="T7" s="15">
        <v>5.5</v>
      </c>
      <c r="U7" s="55">
        <v>4.5586900000000004</v>
      </c>
      <c r="V7" s="1">
        <v>396</v>
      </c>
      <c r="W7" s="3">
        <v>102</v>
      </c>
      <c r="X7" s="1">
        <v>61</v>
      </c>
      <c r="Y7" s="3">
        <v>75</v>
      </c>
      <c r="Z7" s="3">
        <v>27</v>
      </c>
      <c r="AA7" s="3">
        <v>55</v>
      </c>
      <c r="AB7" s="3">
        <v>447</v>
      </c>
      <c r="AC7" s="3">
        <v>64</v>
      </c>
      <c r="AD7" s="3">
        <v>141</v>
      </c>
      <c r="AE7" s="3">
        <v>18</v>
      </c>
      <c r="AF7" s="3">
        <v>3</v>
      </c>
      <c r="AG7" s="3">
        <v>20</v>
      </c>
      <c r="AH7" s="3"/>
      <c r="AI7" s="3"/>
      <c r="AJ7" s="3"/>
      <c r="AK7" s="3"/>
      <c r="AL7" s="3"/>
      <c r="AM7" s="3"/>
      <c r="AN7" s="3"/>
      <c r="AO7" s="3"/>
      <c r="AP7" s="3"/>
      <c r="AQ7" s="2" t="s">
        <v>670</v>
      </c>
      <c r="AR7" s="1" t="s">
        <v>796</v>
      </c>
      <c r="AS7" s="1" t="s">
        <v>797</v>
      </c>
    </row>
    <row r="8" spans="1:48">
      <c r="A8" s="11" t="s">
        <v>398</v>
      </c>
      <c r="B8" s="11">
        <v>2012</v>
      </c>
      <c r="C8" s="11">
        <v>2.161</v>
      </c>
      <c r="D8" s="21">
        <v>615000</v>
      </c>
      <c r="E8" s="18">
        <v>8000000</v>
      </c>
      <c r="F8" s="1">
        <v>308</v>
      </c>
      <c r="G8" s="61">
        <v>126</v>
      </c>
      <c r="H8" s="39">
        <v>0.31390133999999997</v>
      </c>
      <c r="I8" s="11">
        <v>154</v>
      </c>
      <c r="J8" s="11">
        <v>46</v>
      </c>
      <c r="K8" s="11">
        <v>4</v>
      </c>
      <c r="L8" s="29">
        <f t="shared" si="0"/>
        <v>0</v>
      </c>
      <c r="M8" s="13">
        <v>24</v>
      </c>
      <c r="N8" s="13">
        <v>69</v>
      </c>
      <c r="O8" s="13">
        <v>96</v>
      </c>
      <c r="P8" s="13">
        <v>39</v>
      </c>
      <c r="Q8" s="13">
        <f t="shared" si="1"/>
        <v>1</v>
      </c>
      <c r="R8" s="84">
        <f t="shared" ref="R8:AP8" si="2">COUNTIF(AR8,"*AS*")</f>
        <v>0</v>
      </c>
      <c r="S8" s="13">
        <f t="shared" si="2"/>
        <v>0</v>
      </c>
      <c r="T8" s="13">
        <f t="shared" si="2"/>
        <v>0</v>
      </c>
      <c r="U8" s="85">
        <f t="shared" si="2"/>
        <v>0</v>
      </c>
      <c r="V8" s="13">
        <f t="shared" si="2"/>
        <v>0</v>
      </c>
      <c r="W8" s="13">
        <f t="shared" si="2"/>
        <v>0</v>
      </c>
      <c r="X8" s="13">
        <f t="shared" si="2"/>
        <v>0</v>
      </c>
      <c r="Y8" s="13">
        <f t="shared" si="2"/>
        <v>0</v>
      </c>
      <c r="Z8" s="13">
        <f t="shared" si="2"/>
        <v>0</v>
      </c>
      <c r="AA8" s="13">
        <f t="shared" si="2"/>
        <v>0</v>
      </c>
      <c r="AB8" s="13">
        <f t="shared" si="2"/>
        <v>0</v>
      </c>
      <c r="AC8" s="13">
        <f t="shared" si="2"/>
        <v>0</v>
      </c>
      <c r="AD8" s="13">
        <f t="shared" si="2"/>
        <v>0</v>
      </c>
      <c r="AE8" s="13">
        <f t="shared" si="2"/>
        <v>0</v>
      </c>
      <c r="AF8" s="13">
        <f t="shared" si="2"/>
        <v>0</v>
      </c>
      <c r="AG8" s="13">
        <f t="shared" si="2"/>
        <v>0</v>
      </c>
      <c r="AH8" s="13">
        <f t="shared" si="2"/>
        <v>0</v>
      </c>
      <c r="AI8" s="13">
        <f t="shared" si="2"/>
        <v>0</v>
      </c>
      <c r="AJ8" s="13">
        <f t="shared" si="2"/>
        <v>0</v>
      </c>
      <c r="AK8" s="13">
        <f t="shared" si="2"/>
        <v>0</v>
      </c>
      <c r="AL8" s="13">
        <f t="shared" si="2"/>
        <v>0</v>
      </c>
      <c r="AM8" s="13">
        <f t="shared" si="2"/>
        <v>0</v>
      </c>
      <c r="AN8" s="13">
        <f t="shared" si="2"/>
        <v>0</v>
      </c>
      <c r="AO8" s="13">
        <f t="shared" si="2"/>
        <v>0</v>
      </c>
      <c r="AP8" s="13">
        <f t="shared" si="2"/>
        <v>0</v>
      </c>
      <c r="AQ8" s="12" t="s">
        <v>399</v>
      </c>
      <c r="AR8" s="12"/>
      <c r="AS8" s="11" t="s">
        <v>400</v>
      </c>
      <c r="AT8" s="12"/>
    </row>
    <row r="9" spans="1:48">
      <c r="A9" s="1" t="s">
        <v>198</v>
      </c>
      <c r="B9" s="1">
        <v>2013</v>
      </c>
      <c r="C9" s="1">
        <v>3.1179999999999999</v>
      </c>
      <c r="D9" s="20">
        <v>537000</v>
      </c>
      <c r="E9" s="17">
        <v>6600000</v>
      </c>
      <c r="F9" s="1">
        <v>489</v>
      </c>
      <c r="G9" s="31">
        <v>71</v>
      </c>
      <c r="H9" s="38">
        <v>0.26529446000000001</v>
      </c>
      <c r="I9" s="1">
        <v>261</v>
      </c>
      <c r="J9" s="1">
        <v>117</v>
      </c>
      <c r="K9" s="1">
        <v>17</v>
      </c>
      <c r="L9" s="29">
        <f t="shared" si="0"/>
        <v>14.9</v>
      </c>
      <c r="M9" s="3">
        <v>24</v>
      </c>
      <c r="N9" s="3">
        <v>74</v>
      </c>
      <c r="O9" s="3">
        <v>140</v>
      </c>
      <c r="P9" s="3">
        <v>26</v>
      </c>
      <c r="Q9" s="13">
        <f t="shared" si="1"/>
        <v>1</v>
      </c>
      <c r="R9" s="54">
        <v>15.04</v>
      </c>
      <c r="S9" s="15">
        <v>14.81728</v>
      </c>
      <c r="T9" s="15">
        <v>2.76</v>
      </c>
      <c r="U9" s="55">
        <v>2.8873199999999999</v>
      </c>
      <c r="V9" s="1">
        <v>489</v>
      </c>
      <c r="W9" s="3">
        <v>116</v>
      </c>
      <c r="X9" s="1">
        <v>41</v>
      </c>
      <c r="Y9" s="3">
        <v>62</v>
      </c>
      <c r="Z9" s="3">
        <v>24</v>
      </c>
      <c r="AA9" s="3">
        <v>62</v>
      </c>
      <c r="AB9" s="3">
        <v>504</v>
      </c>
      <c r="AC9" s="3">
        <v>74</v>
      </c>
      <c r="AD9" s="3">
        <v>140</v>
      </c>
      <c r="AE9" s="3">
        <v>26</v>
      </c>
      <c r="AF9" s="3">
        <v>1</v>
      </c>
      <c r="AG9" s="3">
        <v>-5</v>
      </c>
      <c r="AH9" s="3"/>
      <c r="AI9" s="3"/>
      <c r="AJ9" s="3"/>
      <c r="AK9" s="3"/>
      <c r="AL9" s="3"/>
      <c r="AM9" s="3"/>
      <c r="AN9" s="3"/>
      <c r="AO9" s="3"/>
      <c r="AP9" s="3"/>
      <c r="AR9" s="1" t="s">
        <v>199</v>
      </c>
      <c r="AS9" s="1" t="s">
        <v>200</v>
      </c>
    </row>
    <row r="10" spans="1:48">
      <c r="A10" s="1" t="s">
        <v>820</v>
      </c>
      <c r="B10" s="1">
        <v>2020</v>
      </c>
      <c r="C10" s="1">
        <v>3.109</v>
      </c>
      <c r="D10" s="20">
        <v>623500</v>
      </c>
      <c r="E10" s="17">
        <v>6490000</v>
      </c>
      <c r="F10" s="1">
        <f>ROUND(V10-W10+(W10/$AV$2),0)</f>
        <v>485</v>
      </c>
      <c r="G10" s="31">
        <v>51</v>
      </c>
      <c r="H10" s="38">
        <v>0.25480153999999999</v>
      </c>
      <c r="I10" s="3">
        <v>300.40005940005938</v>
      </c>
      <c r="J10" s="3">
        <f>AI10-Z10+M10</f>
        <v>101.000027000027</v>
      </c>
      <c r="K10" s="3">
        <v>2</v>
      </c>
      <c r="L10" s="29">
        <f t="shared" si="0"/>
        <v>18.899999999999999</v>
      </c>
      <c r="M10" s="3">
        <f>Z10/$AV$2</f>
        <v>27.000027000027</v>
      </c>
      <c r="N10" s="3">
        <f>AC10/$AV$2</f>
        <v>21.600021600021602</v>
      </c>
      <c r="O10" s="3">
        <f>AD10/$AV$2</f>
        <v>145.8001458001458</v>
      </c>
      <c r="P10" s="3">
        <f>AE10/$AV$2</f>
        <v>24.300024300024301</v>
      </c>
      <c r="Q10" s="13">
        <f t="shared" si="1"/>
        <v>1</v>
      </c>
      <c r="R10" s="54">
        <v>20.95</v>
      </c>
      <c r="S10" s="15">
        <v>16.806239999999999</v>
      </c>
      <c r="T10" s="15">
        <v>1.2</v>
      </c>
      <c r="U10" s="55">
        <v>1.1957500000000001</v>
      </c>
      <c r="V10" s="1">
        <v>422</v>
      </c>
      <c r="W10" s="3">
        <v>37</v>
      </c>
      <c r="X10" s="1">
        <v>19</v>
      </c>
      <c r="Y10" s="3">
        <v>22</v>
      </c>
      <c r="Z10" s="3">
        <v>10</v>
      </c>
      <c r="AA10" s="3">
        <v>25</v>
      </c>
      <c r="AB10" s="3">
        <v>152</v>
      </c>
      <c r="AC10" s="3">
        <v>8</v>
      </c>
      <c r="AD10" s="3">
        <v>54</v>
      </c>
      <c r="AE10" s="3">
        <v>9</v>
      </c>
      <c r="AF10" s="3">
        <v>0</v>
      </c>
      <c r="AG10" s="3">
        <v>2</v>
      </c>
      <c r="AH10" s="1">
        <v>263</v>
      </c>
      <c r="AI10" s="1">
        <v>84</v>
      </c>
      <c r="AJ10" s="1">
        <v>224</v>
      </c>
      <c r="AK10" s="1">
        <v>1764</v>
      </c>
      <c r="AL10" s="1">
        <v>171</v>
      </c>
      <c r="AM10" s="1">
        <v>439</v>
      </c>
      <c r="AN10" s="1">
        <v>110</v>
      </c>
      <c r="AO10" s="1">
        <v>2</v>
      </c>
      <c r="AP10" s="1">
        <v>81</v>
      </c>
      <c r="AQ10" s="2" t="s">
        <v>77</v>
      </c>
      <c r="AR10" s="1" t="s">
        <v>821</v>
      </c>
      <c r="AS10" s="1" t="s">
        <v>822</v>
      </c>
      <c r="AT10" s="1" t="s">
        <v>196</v>
      </c>
    </row>
    <row r="11" spans="1:48">
      <c r="A11" s="1" t="s">
        <v>163</v>
      </c>
      <c r="B11" s="1">
        <v>2012</v>
      </c>
      <c r="C11" s="1">
        <v>3.129</v>
      </c>
      <c r="D11" s="20">
        <v>500000</v>
      </c>
      <c r="E11" s="17">
        <v>5500000</v>
      </c>
      <c r="F11" s="1">
        <v>509</v>
      </c>
      <c r="G11" s="31">
        <v>15</v>
      </c>
      <c r="H11" s="38">
        <v>0.26013144999999999</v>
      </c>
      <c r="I11" s="1">
        <v>211</v>
      </c>
      <c r="J11" s="1">
        <v>65</v>
      </c>
      <c r="K11" s="1">
        <v>4</v>
      </c>
      <c r="L11" s="29">
        <f t="shared" si="0"/>
        <v>13.8</v>
      </c>
      <c r="M11" s="3">
        <v>23</v>
      </c>
      <c r="N11" s="3">
        <v>60</v>
      </c>
      <c r="O11" s="3">
        <v>112</v>
      </c>
      <c r="P11" s="3">
        <v>27</v>
      </c>
      <c r="Q11" s="13">
        <f t="shared" si="1"/>
        <v>2</v>
      </c>
      <c r="R11" s="54">
        <v>13.28</v>
      </c>
      <c r="S11" s="15">
        <v>14.34868</v>
      </c>
      <c r="T11" s="15">
        <v>4.0599999999999996</v>
      </c>
      <c r="U11" s="55">
        <v>4.4546799999999998</v>
      </c>
      <c r="V11" s="1">
        <v>509</v>
      </c>
      <c r="W11" s="3">
        <v>144</v>
      </c>
      <c r="X11" s="1">
        <v>0</v>
      </c>
      <c r="Y11" s="3">
        <v>67</v>
      </c>
      <c r="Z11" s="3">
        <v>23</v>
      </c>
      <c r="AA11" s="3">
        <v>83</v>
      </c>
      <c r="AB11" s="3">
        <v>593</v>
      </c>
      <c r="AC11" s="3">
        <v>60</v>
      </c>
      <c r="AD11" s="3">
        <v>112</v>
      </c>
      <c r="AE11" s="3">
        <v>27</v>
      </c>
      <c r="AF11" s="3">
        <v>3</v>
      </c>
      <c r="AG11" s="3">
        <v>13</v>
      </c>
      <c r="AH11" s="3"/>
      <c r="AI11" s="3"/>
      <c r="AJ11" s="3"/>
      <c r="AK11" s="3"/>
      <c r="AL11" s="3"/>
      <c r="AM11" s="3"/>
      <c r="AN11" s="3"/>
      <c r="AO11" s="3"/>
      <c r="AP11" s="3"/>
      <c r="AQ11" s="2" t="s">
        <v>164</v>
      </c>
      <c r="AR11" s="1" t="s">
        <v>165</v>
      </c>
      <c r="AS11" s="1" t="s">
        <v>166</v>
      </c>
    </row>
    <row r="12" spans="1:48">
      <c r="A12" s="1" t="s">
        <v>664</v>
      </c>
      <c r="B12" s="1">
        <v>2018</v>
      </c>
      <c r="C12" s="1">
        <v>3.089</v>
      </c>
      <c r="D12" s="20">
        <v>657000</v>
      </c>
      <c r="E12" s="17">
        <v>5200000</v>
      </c>
      <c r="F12" s="1">
        <v>527</v>
      </c>
      <c r="G12" s="31">
        <v>12</v>
      </c>
      <c r="H12" s="38">
        <v>0.26722689999999999</v>
      </c>
      <c r="I12" s="1">
        <v>255</v>
      </c>
      <c r="J12" s="1">
        <v>81</v>
      </c>
      <c r="K12" s="1">
        <v>49</v>
      </c>
      <c r="L12" s="29">
        <f t="shared" si="0"/>
        <v>10.199999999999999</v>
      </c>
      <c r="M12" s="3">
        <v>34</v>
      </c>
      <c r="N12" s="3">
        <v>29</v>
      </c>
      <c r="O12" s="3">
        <v>167</v>
      </c>
      <c r="P12" s="3">
        <v>40</v>
      </c>
      <c r="Q12" s="13">
        <f t="shared" si="1"/>
        <v>1</v>
      </c>
      <c r="R12" s="54">
        <v>10.88</v>
      </c>
      <c r="S12" s="15">
        <v>9.587828</v>
      </c>
      <c r="T12" s="15">
        <v>5.83</v>
      </c>
      <c r="U12" s="55">
        <v>5.3898099999999998</v>
      </c>
      <c r="V12" s="1">
        <v>527</v>
      </c>
      <c r="W12" s="3">
        <v>160</v>
      </c>
      <c r="X12" s="1">
        <v>0</v>
      </c>
      <c r="Y12" s="3">
        <v>101</v>
      </c>
      <c r="Z12" s="3">
        <v>34</v>
      </c>
      <c r="AA12" s="3">
        <v>111</v>
      </c>
      <c r="AB12" s="3">
        <v>645</v>
      </c>
      <c r="AC12" s="3">
        <v>29</v>
      </c>
      <c r="AD12" s="3">
        <v>167</v>
      </c>
      <c r="AE12" s="3">
        <v>40</v>
      </c>
      <c r="AF12" s="3">
        <v>21</v>
      </c>
      <c r="AG12" s="3">
        <v>4</v>
      </c>
      <c r="AH12" s="3"/>
      <c r="AI12" s="3"/>
      <c r="AJ12" s="3"/>
      <c r="AK12" s="3"/>
      <c r="AL12" s="3"/>
      <c r="AM12" s="3"/>
      <c r="AN12" s="3"/>
      <c r="AO12" s="3"/>
      <c r="AP12" s="3"/>
      <c r="AQ12" s="2" t="s">
        <v>665</v>
      </c>
      <c r="AR12" s="1" t="s">
        <v>666</v>
      </c>
      <c r="AS12" s="1" t="s">
        <v>667</v>
      </c>
    </row>
    <row r="13" spans="1:48">
      <c r="A13" s="1" t="s">
        <v>570</v>
      </c>
      <c r="B13" s="1">
        <v>2015</v>
      </c>
      <c r="C13" s="1">
        <v>3.056</v>
      </c>
      <c r="D13" s="20">
        <v>573000</v>
      </c>
      <c r="E13" s="17">
        <v>5050000</v>
      </c>
      <c r="F13" s="1">
        <v>451</v>
      </c>
      <c r="G13" s="31">
        <v>86</v>
      </c>
      <c r="H13" s="38">
        <v>0.2810781</v>
      </c>
      <c r="I13" s="1">
        <v>252</v>
      </c>
      <c r="J13" s="1">
        <v>68</v>
      </c>
      <c r="K13" s="1">
        <v>30</v>
      </c>
      <c r="L13" s="29">
        <f t="shared" si="0"/>
        <v>16.2</v>
      </c>
      <c r="M13" s="3">
        <v>35</v>
      </c>
      <c r="N13" s="3">
        <v>70</v>
      </c>
      <c r="O13" s="3">
        <v>111</v>
      </c>
      <c r="P13" s="3">
        <v>30</v>
      </c>
      <c r="Q13" s="13">
        <f t="shared" si="1"/>
        <v>2</v>
      </c>
      <c r="R13" s="54">
        <v>17.14</v>
      </c>
      <c r="S13" s="15">
        <v>15.16037</v>
      </c>
      <c r="T13" s="15">
        <v>7.49</v>
      </c>
      <c r="U13" s="55">
        <v>6.5943699999999996</v>
      </c>
      <c r="V13" s="1">
        <v>451</v>
      </c>
      <c r="W13" s="3">
        <v>162</v>
      </c>
      <c r="X13" s="1">
        <v>0</v>
      </c>
      <c r="Y13" s="3">
        <v>102</v>
      </c>
      <c r="Z13" s="3">
        <v>35</v>
      </c>
      <c r="AA13" s="3">
        <v>86</v>
      </c>
      <c r="AB13" s="3">
        <v>713</v>
      </c>
      <c r="AC13" s="3">
        <v>70</v>
      </c>
      <c r="AD13" s="3">
        <v>111</v>
      </c>
      <c r="AE13" s="3">
        <v>30</v>
      </c>
      <c r="AF13" s="3">
        <v>20</v>
      </c>
      <c r="AG13" s="3">
        <v>16</v>
      </c>
      <c r="AH13" s="3"/>
      <c r="AI13" s="3"/>
      <c r="AJ13" s="3"/>
      <c r="AK13" s="3"/>
      <c r="AL13" s="3"/>
      <c r="AM13" s="3"/>
      <c r="AN13" s="3"/>
      <c r="AO13" s="3"/>
      <c r="AP13" s="3"/>
      <c r="AQ13" s="2" t="s">
        <v>571</v>
      </c>
      <c r="AR13" s="1" t="s">
        <v>44</v>
      </c>
      <c r="AS13" s="1" t="s">
        <v>572</v>
      </c>
    </row>
    <row r="14" spans="1:48">
      <c r="A14" s="1" t="s">
        <v>443</v>
      </c>
      <c r="B14" s="1">
        <v>2015</v>
      </c>
      <c r="C14" s="1">
        <v>2.1549999999999998</v>
      </c>
      <c r="D14" s="20">
        <v>512500</v>
      </c>
      <c r="E14" s="17">
        <v>5000000</v>
      </c>
      <c r="F14" s="1">
        <v>401</v>
      </c>
      <c r="G14" s="31">
        <v>40</v>
      </c>
      <c r="H14" s="38">
        <v>0.28096480000000001</v>
      </c>
      <c r="I14" s="1">
        <v>204</v>
      </c>
      <c r="J14" s="1">
        <v>70</v>
      </c>
      <c r="K14" s="1">
        <v>6</v>
      </c>
      <c r="L14" s="29">
        <f t="shared" si="0"/>
        <v>10.7</v>
      </c>
      <c r="M14" s="3">
        <v>42</v>
      </c>
      <c r="N14" s="3">
        <v>34</v>
      </c>
      <c r="O14" s="3">
        <v>110</v>
      </c>
      <c r="P14" s="3">
        <v>43</v>
      </c>
      <c r="Q14" s="13">
        <f t="shared" si="1"/>
        <v>1</v>
      </c>
      <c r="R14" s="54">
        <v>12.45</v>
      </c>
      <c r="S14" s="15">
        <v>8.8944600000000005</v>
      </c>
      <c r="T14" s="15">
        <v>6.33</v>
      </c>
      <c r="U14" s="55">
        <v>4.48353</v>
      </c>
      <c r="V14" s="1">
        <v>401</v>
      </c>
      <c r="W14" s="3">
        <v>157</v>
      </c>
      <c r="X14" s="1">
        <v>0</v>
      </c>
      <c r="Y14" s="3">
        <v>97</v>
      </c>
      <c r="Z14" s="3">
        <v>42</v>
      </c>
      <c r="AA14" s="3">
        <v>130</v>
      </c>
      <c r="AB14" s="3">
        <v>665</v>
      </c>
      <c r="AC14" s="3">
        <v>34</v>
      </c>
      <c r="AD14" s="3">
        <v>110</v>
      </c>
      <c r="AE14" s="3">
        <v>43</v>
      </c>
      <c r="AF14" s="3">
        <v>2</v>
      </c>
      <c r="AG14" s="3">
        <v>22</v>
      </c>
      <c r="AH14" s="3"/>
      <c r="AI14" s="3"/>
      <c r="AJ14" s="3"/>
      <c r="AK14" s="3"/>
      <c r="AL14" s="3"/>
      <c r="AM14" s="3"/>
      <c r="AN14" s="3"/>
      <c r="AO14" s="3"/>
      <c r="AP14" s="3"/>
      <c r="AQ14" s="2" t="s">
        <v>444</v>
      </c>
      <c r="AR14" s="1" t="s">
        <v>445</v>
      </c>
      <c r="AS14" s="1" t="s">
        <v>446</v>
      </c>
    </row>
    <row r="15" spans="1:48">
      <c r="A15" s="1" t="s">
        <v>743</v>
      </c>
      <c r="B15" s="1">
        <v>2018</v>
      </c>
      <c r="C15" s="1">
        <v>3.1190000000000002</v>
      </c>
      <c r="D15" s="20">
        <v>1000000</v>
      </c>
      <c r="E15" s="17">
        <v>5000000</v>
      </c>
      <c r="F15" s="1">
        <v>471</v>
      </c>
      <c r="G15" s="31">
        <v>92</v>
      </c>
      <c r="H15" s="38">
        <v>0.27684563000000001</v>
      </c>
      <c r="I15" s="1">
        <v>270</v>
      </c>
      <c r="J15" s="1">
        <v>81</v>
      </c>
      <c r="K15" s="1">
        <v>32</v>
      </c>
      <c r="L15" s="29">
        <f t="shared" si="0"/>
        <v>18.2</v>
      </c>
      <c r="M15" s="3">
        <v>15</v>
      </c>
      <c r="N15" s="3">
        <v>53</v>
      </c>
      <c r="O15" s="3">
        <v>111</v>
      </c>
      <c r="P15" s="3">
        <v>20</v>
      </c>
      <c r="Q15" s="13">
        <f t="shared" si="1"/>
        <v>1</v>
      </c>
      <c r="R15" s="54">
        <v>21.04</v>
      </c>
      <c r="S15" s="15">
        <v>15.35008</v>
      </c>
      <c r="T15" s="15">
        <v>2.72</v>
      </c>
      <c r="U15" s="55">
        <v>1.6453</v>
      </c>
      <c r="V15" s="1">
        <v>471</v>
      </c>
      <c r="W15" s="3">
        <v>110</v>
      </c>
      <c r="X15" s="1">
        <v>45</v>
      </c>
      <c r="Y15" s="3">
        <v>60</v>
      </c>
      <c r="Z15" s="3">
        <v>15</v>
      </c>
      <c r="AA15" s="3">
        <v>65</v>
      </c>
      <c r="AB15" s="3">
        <v>468</v>
      </c>
      <c r="AC15" s="3">
        <v>53</v>
      </c>
      <c r="AD15" s="3">
        <v>111</v>
      </c>
      <c r="AE15" s="3">
        <v>20</v>
      </c>
      <c r="AF15" s="3">
        <v>3</v>
      </c>
      <c r="AG15" s="3">
        <v>8</v>
      </c>
      <c r="AH15" s="3"/>
      <c r="AI15" s="3"/>
      <c r="AJ15" s="3"/>
      <c r="AK15" s="3"/>
      <c r="AL15" s="3"/>
      <c r="AM15" s="3"/>
      <c r="AN15" s="3"/>
      <c r="AO15" s="3"/>
      <c r="AP15" s="3"/>
      <c r="AQ15" s="2" t="s">
        <v>289</v>
      </c>
      <c r="AR15" s="1" t="s">
        <v>744</v>
      </c>
      <c r="AT15" s="1" t="s">
        <v>745</v>
      </c>
    </row>
    <row r="16" spans="1:48">
      <c r="A16" s="1" t="s">
        <v>638</v>
      </c>
      <c r="B16" s="1">
        <v>2018</v>
      </c>
      <c r="C16" s="1">
        <v>3</v>
      </c>
      <c r="D16" s="20">
        <v>630000</v>
      </c>
      <c r="E16" s="17">
        <v>5000000</v>
      </c>
      <c r="F16" s="1">
        <v>399</v>
      </c>
      <c r="G16" s="31">
        <v>77</v>
      </c>
      <c r="H16" s="38">
        <v>0.26816022</v>
      </c>
      <c r="I16" s="1">
        <v>223</v>
      </c>
      <c r="J16" s="1">
        <v>88</v>
      </c>
      <c r="K16" s="1">
        <v>42</v>
      </c>
      <c r="L16" s="29">
        <f t="shared" si="0"/>
        <v>11</v>
      </c>
      <c r="M16" s="3">
        <v>37</v>
      </c>
      <c r="N16" s="3">
        <v>47</v>
      </c>
      <c r="O16" s="3">
        <v>168</v>
      </c>
      <c r="P16" s="3">
        <v>42</v>
      </c>
      <c r="Q16" s="13">
        <f t="shared" si="1"/>
        <v>1</v>
      </c>
      <c r="R16" s="54">
        <v>12.440001000000001</v>
      </c>
      <c r="S16" s="15">
        <v>9.6164889999999996</v>
      </c>
      <c r="T16" s="15">
        <v>5.61</v>
      </c>
      <c r="U16" s="55">
        <v>5.1366199999999997</v>
      </c>
      <c r="V16" s="1">
        <v>399</v>
      </c>
      <c r="W16" s="3">
        <v>157</v>
      </c>
      <c r="X16" s="1">
        <v>0</v>
      </c>
      <c r="Y16" s="3">
        <v>88</v>
      </c>
      <c r="Z16" s="3">
        <v>37</v>
      </c>
      <c r="AA16" s="3">
        <v>108</v>
      </c>
      <c r="AB16" s="3">
        <v>656</v>
      </c>
      <c r="AC16" s="3">
        <v>47</v>
      </c>
      <c r="AD16" s="3">
        <v>168</v>
      </c>
      <c r="AE16" s="3">
        <v>42</v>
      </c>
      <c r="AF16" s="3">
        <v>27</v>
      </c>
      <c r="AG16" s="3">
        <v>1</v>
      </c>
      <c r="AH16" s="3"/>
      <c r="AI16" s="3"/>
      <c r="AJ16" s="3"/>
      <c r="AK16" s="3"/>
      <c r="AL16" s="3"/>
      <c r="AM16" s="3"/>
      <c r="AN16" s="3"/>
      <c r="AO16" s="3"/>
      <c r="AP16" s="3"/>
      <c r="AQ16" s="2" t="s">
        <v>639</v>
      </c>
      <c r="AR16" s="1" t="s">
        <v>640</v>
      </c>
      <c r="AS16" s="1" t="s">
        <v>641</v>
      </c>
    </row>
    <row r="17" spans="1:46">
      <c r="A17" s="1" t="s">
        <v>396</v>
      </c>
      <c r="B17" s="1">
        <v>2016</v>
      </c>
      <c r="C17" s="1">
        <v>3.1040000000000001</v>
      </c>
      <c r="D17" s="20">
        <v>524500</v>
      </c>
      <c r="E17" s="17">
        <v>5000000</v>
      </c>
      <c r="F17" s="1">
        <v>471</v>
      </c>
      <c r="G17" s="31">
        <v>37</v>
      </c>
      <c r="H17" s="38">
        <v>0.24873738000000001</v>
      </c>
      <c r="I17" s="1">
        <v>236</v>
      </c>
      <c r="J17" s="1">
        <v>102</v>
      </c>
      <c r="K17" s="1">
        <v>14</v>
      </c>
      <c r="L17" s="29">
        <f t="shared" si="0"/>
        <v>6.2</v>
      </c>
      <c r="M17" s="3">
        <v>42</v>
      </c>
      <c r="N17" s="3">
        <v>42</v>
      </c>
      <c r="O17" s="3">
        <v>166</v>
      </c>
      <c r="P17" s="3">
        <v>24</v>
      </c>
      <c r="Q17" s="13">
        <f t="shared" si="1"/>
        <v>0</v>
      </c>
      <c r="R17" s="54">
        <v>6.04</v>
      </c>
      <c r="S17" s="15">
        <v>6.40036</v>
      </c>
      <c r="T17" s="15">
        <v>2.46</v>
      </c>
      <c r="U17" s="55">
        <v>2.40096</v>
      </c>
      <c r="V17" s="1">
        <v>471</v>
      </c>
      <c r="W17" s="3">
        <v>150</v>
      </c>
      <c r="X17" s="1">
        <v>0</v>
      </c>
      <c r="Y17" s="3">
        <v>85</v>
      </c>
      <c r="Z17" s="3">
        <v>42</v>
      </c>
      <c r="AA17" s="3">
        <v>102</v>
      </c>
      <c r="AB17" s="3">
        <v>610</v>
      </c>
      <c r="AC17" s="3">
        <v>42</v>
      </c>
      <c r="AD17" s="3">
        <v>166</v>
      </c>
      <c r="AE17" s="3">
        <v>24</v>
      </c>
      <c r="AF17" s="3">
        <v>1</v>
      </c>
      <c r="AG17" s="3">
        <v>-1</v>
      </c>
      <c r="AH17" s="3"/>
      <c r="AI17" s="3"/>
      <c r="AJ17" s="3"/>
      <c r="AK17" s="3"/>
      <c r="AL17" s="3"/>
      <c r="AM17" s="3"/>
      <c r="AN17" s="3"/>
      <c r="AO17" s="3"/>
      <c r="AP17" s="3"/>
      <c r="AS17" s="1" t="s">
        <v>149</v>
      </c>
    </row>
    <row r="18" spans="1:46">
      <c r="A18" s="1" t="s">
        <v>556</v>
      </c>
      <c r="B18" s="1">
        <v>2019</v>
      </c>
      <c r="C18" s="1">
        <v>3.0859999999999999</v>
      </c>
      <c r="D18" s="20">
        <v>669800</v>
      </c>
      <c r="E18" s="17">
        <v>5000000</v>
      </c>
      <c r="F18" s="1">
        <v>372</v>
      </c>
      <c r="G18" s="31">
        <v>119</v>
      </c>
      <c r="H18" s="38">
        <v>0.24623115000000001</v>
      </c>
      <c r="I18" s="1">
        <v>226</v>
      </c>
      <c r="J18" s="1">
        <v>105</v>
      </c>
      <c r="K18" s="1">
        <v>4</v>
      </c>
      <c r="L18" s="29">
        <f t="shared" si="0"/>
        <v>11.3</v>
      </c>
      <c r="M18" s="3">
        <v>34</v>
      </c>
      <c r="N18" s="3">
        <v>40</v>
      </c>
      <c r="O18" s="3">
        <v>125</v>
      </c>
      <c r="P18" s="3">
        <v>12</v>
      </c>
      <c r="Q18" s="13">
        <f t="shared" si="1"/>
        <v>2</v>
      </c>
      <c r="R18" s="54">
        <v>11.15</v>
      </c>
      <c r="S18" s="15">
        <v>11.375874</v>
      </c>
      <c r="T18" s="15">
        <v>3.12</v>
      </c>
      <c r="U18" s="55">
        <v>2.2947299999999999</v>
      </c>
      <c r="V18" s="1">
        <v>372</v>
      </c>
      <c r="W18" s="3">
        <v>106</v>
      </c>
      <c r="X18" s="1">
        <v>30</v>
      </c>
      <c r="Y18" s="3">
        <v>62</v>
      </c>
      <c r="Z18" s="3">
        <v>34</v>
      </c>
      <c r="AA18" s="3">
        <v>77</v>
      </c>
      <c r="AB18" s="3">
        <v>446</v>
      </c>
      <c r="AC18" s="3">
        <v>40</v>
      </c>
      <c r="AD18" s="3">
        <v>125</v>
      </c>
      <c r="AE18" s="3">
        <v>12</v>
      </c>
      <c r="AF18" s="3">
        <v>0</v>
      </c>
      <c r="AG18" s="3">
        <v>-2</v>
      </c>
      <c r="AH18" s="3"/>
      <c r="AI18" s="3"/>
      <c r="AJ18" s="3"/>
      <c r="AK18" s="3"/>
      <c r="AL18" s="3"/>
      <c r="AM18" s="3"/>
      <c r="AN18" s="3"/>
      <c r="AO18" s="3"/>
      <c r="AP18" s="3"/>
      <c r="AQ18" s="2" t="s">
        <v>557</v>
      </c>
      <c r="AS18" s="1" t="s">
        <v>558</v>
      </c>
      <c r="AT18" s="1" t="s">
        <v>559</v>
      </c>
    </row>
    <row r="19" spans="1:46">
      <c r="A19" s="11" t="s">
        <v>753</v>
      </c>
      <c r="B19" s="11">
        <v>2020</v>
      </c>
      <c r="C19" s="11">
        <v>3.1030000000000002</v>
      </c>
      <c r="D19" s="21">
        <v>603500</v>
      </c>
      <c r="E19" s="18">
        <v>5000000</v>
      </c>
      <c r="F19" s="11">
        <f>ROUND(V19-W19+(W19/$AV$2),0)</f>
        <v>521</v>
      </c>
      <c r="G19" s="61">
        <v>40</v>
      </c>
      <c r="H19" s="39">
        <v>0.24544841000000001</v>
      </c>
      <c r="I19" s="3">
        <v>269.60007560007557</v>
      </c>
      <c r="J19" s="3">
        <f>AI19-Z19+M19</f>
        <v>126.8000378000378</v>
      </c>
      <c r="K19" s="3">
        <v>4.7000027000027007</v>
      </c>
      <c r="L19" s="29">
        <f t="shared" si="0"/>
        <v>11.9</v>
      </c>
      <c r="M19" s="13">
        <f>Z19/$AV$2</f>
        <v>37.800037800037799</v>
      </c>
      <c r="N19" s="13">
        <f>AC19/$AV$2</f>
        <v>91.800091800091806</v>
      </c>
      <c r="O19" s="13">
        <f>AD19/$AV$2</f>
        <v>207.9002079002079</v>
      </c>
      <c r="P19" s="13">
        <f>AE19/$AV$2</f>
        <v>10.800010800010801</v>
      </c>
      <c r="Q19" s="13">
        <f t="shared" si="1"/>
        <v>0</v>
      </c>
      <c r="R19" s="54">
        <v>13.58</v>
      </c>
      <c r="S19" s="15">
        <v>10.243907999999999</v>
      </c>
      <c r="T19" s="15">
        <v>1.35</v>
      </c>
      <c r="U19" s="55">
        <v>0.78204099999999999</v>
      </c>
      <c r="V19" s="11">
        <v>419</v>
      </c>
      <c r="W19" s="13">
        <v>60</v>
      </c>
      <c r="X19" s="11">
        <v>0</v>
      </c>
      <c r="Y19" s="3">
        <v>28</v>
      </c>
      <c r="Z19" s="3">
        <v>14</v>
      </c>
      <c r="AA19" s="3">
        <v>42</v>
      </c>
      <c r="AB19" s="3">
        <v>245</v>
      </c>
      <c r="AC19" s="3">
        <v>34</v>
      </c>
      <c r="AD19" s="3">
        <v>77</v>
      </c>
      <c r="AE19" s="3">
        <v>4</v>
      </c>
      <c r="AF19" s="3">
        <v>1</v>
      </c>
      <c r="AG19" s="3">
        <v>5</v>
      </c>
      <c r="AH19" s="11">
        <v>222</v>
      </c>
      <c r="AI19" s="11">
        <v>103</v>
      </c>
      <c r="AJ19" s="11">
        <v>262</v>
      </c>
      <c r="AK19" s="11">
        <v>1696</v>
      </c>
      <c r="AL19" s="11">
        <v>184</v>
      </c>
      <c r="AM19" s="11">
        <v>442</v>
      </c>
      <c r="AN19" s="11">
        <v>66</v>
      </c>
      <c r="AO19" s="11">
        <v>3</v>
      </c>
      <c r="AP19" s="11">
        <v>43</v>
      </c>
      <c r="AQ19" s="12" t="s">
        <v>754</v>
      </c>
      <c r="AR19" s="11" t="s">
        <v>755</v>
      </c>
      <c r="AS19" s="11" t="s">
        <v>756</v>
      </c>
      <c r="AT19" s="11" t="s">
        <v>111</v>
      </c>
    </row>
    <row r="20" spans="1:46">
      <c r="A20" s="1" t="s">
        <v>681</v>
      </c>
      <c r="B20" s="1">
        <v>2019</v>
      </c>
      <c r="C20" s="1">
        <v>3.0529999999999999</v>
      </c>
      <c r="D20" s="20">
        <v>597000</v>
      </c>
      <c r="E20" s="17">
        <v>4800000</v>
      </c>
      <c r="F20" s="1">
        <v>495</v>
      </c>
      <c r="G20" s="31">
        <v>11</v>
      </c>
      <c r="H20" s="38">
        <v>0.26510262000000001</v>
      </c>
      <c r="I20" s="1">
        <v>261</v>
      </c>
      <c r="J20" s="1">
        <v>78</v>
      </c>
      <c r="K20" s="1">
        <v>4</v>
      </c>
      <c r="L20" s="29">
        <f t="shared" si="0"/>
        <v>3.4</v>
      </c>
      <c r="M20" s="3">
        <v>37</v>
      </c>
      <c r="N20" s="3">
        <v>74</v>
      </c>
      <c r="O20" s="3">
        <v>118</v>
      </c>
      <c r="P20" s="3">
        <v>37</v>
      </c>
      <c r="Q20" s="13">
        <f t="shared" si="1"/>
        <v>1</v>
      </c>
      <c r="R20" s="54">
        <v>3.0200002000000001</v>
      </c>
      <c r="S20" s="15">
        <v>3.7345519999999999</v>
      </c>
      <c r="T20" s="15">
        <v>2.66</v>
      </c>
      <c r="U20" s="55">
        <v>2.4121600000000001</v>
      </c>
      <c r="V20" s="1">
        <v>495</v>
      </c>
      <c r="W20" s="3">
        <v>143</v>
      </c>
      <c r="X20" s="1">
        <v>0</v>
      </c>
      <c r="Y20" s="3">
        <v>94</v>
      </c>
      <c r="Z20" s="3">
        <v>37</v>
      </c>
      <c r="AA20" s="3">
        <v>116</v>
      </c>
      <c r="AB20" s="3">
        <v>613</v>
      </c>
      <c r="AC20" s="3">
        <v>74</v>
      </c>
      <c r="AD20" s="3">
        <v>118</v>
      </c>
      <c r="AE20" s="3">
        <v>37</v>
      </c>
      <c r="AF20" s="3">
        <v>0</v>
      </c>
      <c r="AG20" s="3">
        <v>-8</v>
      </c>
      <c r="AH20" s="3"/>
      <c r="AI20" s="3"/>
      <c r="AJ20" s="3"/>
      <c r="AK20" s="3"/>
      <c r="AL20" s="3"/>
      <c r="AM20" s="3"/>
      <c r="AN20" s="3"/>
      <c r="AO20" s="3"/>
      <c r="AP20" s="3"/>
      <c r="AQ20" s="2" t="s">
        <v>104</v>
      </c>
      <c r="AS20" s="1" t="s">
        <v>682</v>
      </c>
    </row>
    <row r="21" spans="1:46">
      <c r="A21" s="1" t="s">
        <v>301</v>
      </c>
      <c r="B21" s="1">
        <v>2013</v>
      </c>
      <c r="C21" s="1">
        <v>3.0270000000000001</v>
      </c>
      <c r="D21" s="20">
        <v>540000</v>
      </c>
      <c r="E21" s="17">
        <v>4800000</v>
      </c>
      <c r="F21" s="1">
        <v>460</v>
      </c>
      <c r="G21" s="31">
        <v>0</v>
      </c>
      <c r="H21" s="38">
        <v>0.24970897</v>
      </c>
      <c r="I21" s="1">
        <v>218</v>
      </c>
      <c r="J21" s="1">
        <v>95</v>
      </c>
      <c r="K21" s="1">
        <v>18</v>
      </c>
      <c r="L21" s="29">
        <f t="shared" si="0"/>
        <v>6.5</v>
      </c>
      <c r="M21" s="3">
        <v>34</v>
      </c>
      <c r="N21" s="3">
        <v>54</v>
      </c>
      <c r="O21" s="3">
        <v>184</v>
      </c>
      <c r="P21" s="3">
        <v>30</v>
      </c>
      <c r="Q21" s="13">
        <f t="shared" si="1"/>
        <v>1</v>
      </c>
      <c r="R21" s="54">
        <v>6.86</v>
      </c>
      <c r="S21" s="15">
        <v>6.1442600000000001</v>
      </c>
      <c r="T21" s="15">
        <v>1.73</v>
      </c>
      <c r="U21" s="55">
        <v>1.68038</v>
      </c>
      <c r="V21" s="1">
        <v>460</v>
      </c>
      <c r="W21" s="3">
        <v>159</v>
      </c>
      <c r="X21" s="1">
        <v>0</v>
      </c>
      <c r="Y21" s="3">
        <v>85</v>
      </c>
      <c r="Z21" s="3">
        <v>34</v>
      </c>
      <c r="AA21" s="3">
        <v>100</v>
      </c>
      <c r="AB21" s="3">
        <v>678</v>
      </c>
      <c r="AC21" s="3">
        <v>54</v>
      </c>
      <c r="AD21" s="3">
        <v>184</v>
      </c>
      <c r="AE21" s="3">
        <v>30</v>
      </c>
      <c r="AF21" s="3">
        <v>5</v>
      </c>
      <c r="AG21" s="3">
        <v>-3</v>
      </c>
      <c r="AH21" s="3"/>
      <c r="AI21" s="3"/>
      <c r="AJ21" s="3"/>
      <c r="AK21" s="3"/>
      <c r="AL21" s="3"/>
      <c r="AM21" s="3"/>
      <c r="AN21" s="3"/>
      <c r="AO21" s="3"/>
      <c r="AP21" s="3"/>
      <c r="AQ21" s="2" t="s">
        <v>302</v>
      </c>
      <c r="AR21" s="1" t="s">
        <v>303</v>
      </c>
      <c r="AS21" s="1" t="s">
        <v>304</v>
      </c>
    </row>
    <row r="22" spans="1:46">
      <c r="A22" s="1" t="s">
        <v>818</v>
      </c>
      <c r="B22" s="1">
        <v>2020</v>
      </c>
      <c r="C22" s="1">
        <v>3.0529999999999999</v>
      </c>
      <c r="D22" s="20">
        <v>605000</v>
      </c>
      <c r="E22" s="17">
        <v>4800000</v>
      </c>
      <c r="F22" s="1">
        <f>ROUND(V22-W22+(W22/$AV$2),0)</f>
        <v>474</v>
      </c>
      <c r="G22" s="31">
        <v>25</v>
      </c>
      <c r="H22" s="38">
        <v>0.23947550000000001</v>
      </c>
      <c r="I22" s="3">
        <v>306.50009450009452</v>
      </c>
      <c r="J22" s="3">
        <f>AI22-Z22+M22</f>
        <v>108.000027000027</v>
      </c>
      <c r="K22" s="3">
        <v>11.700002700002701</v>
      </c>
      <c r="L22" s="29">
        <f t="shared" si="0"/>
        <v>6.8</v>
      </c>
      <c r="M22" s="3">
        <f>Z22/$AV$2</f>
        <v>27.000027000027</v>
      </c>
      <c r="N22" s="3">
        <f>AC22/$AV$2</f>
        <v>78.300078300078312</v>
      </c>
      <c r="O22" s="3">
        <f>AD22/$AV$2</f>
        <v>116.10011610011611</v>
      </c>
      <c r="P22" s="3">
        <f>AE22/$AV$2</f>
        <v>24.300024300024301</v>
      </c>
      <c r="Q22" s="13">
        <f t="shared" si="1"/>
        <v>0</v>
      </c>
      <c r="R22" s="54">
        <v>5.59</v>
      </c>
      <c r="S22" s="15">
        <v>8.0937049999999999</v>
      </c>
      <c r="T22" s="15">
        <v>0.91</v>
      </c>
      <c r="U22" s="55">
        <v>0.88133499999999998</v>
      </c>
      <c r="V22" s="1">
        <v>404</v>
      </c>
      <c r="W22" s="3">
        <v>41</v>
      </c>
      <c r="X22" s="1">
        <v>15</v>
      </c>
      <c r="Y22" s="3">
        <v>35</v>
      </c>
      <c r="Z22" s="3">
        <v>10</v>
      </c>
      <c r="AA22" s="3">
        <v>26</v>
      </c>
      <c r="AB22" s="3">
        <v>185</v>
      </c>
      <c r="AC22" s="3">
        <v>29</v>
      </c>
      <c r="AD22" s="3">
        <v>43</v>
      </c>
      <c r="AE22" s="3">
        <v>9</v>
      </c>
      <c r="AF22" s="3">
        <v>1</v>
      </c>
      <c r="AG22" s="3">
        <v>-5</v>
      </c>
      <c r="AH22" s="1">
        <v>247</v>
      </c>
      <c r="AI22" s="1">
        <v>91</v>
      </c>
      <c r="AJ22" s="1">
        <v>255</v>
      </c>
      <c r="AK22" s="1">
        <v>1762</v>
      </c>
      <c r="AL22" s="1">
        <v>269</v>
      </c>
      <c r="AM22" s="1">
        <v>412</v>
      </c>
      <c r="AN22" s="1">
        <v>87</v>
      </c>
      <c r="AO22" s="1">
        <v>10</v>
      </c>
      <c r="AP22" s="1">
        <v>-27</v>
      </c>
      <c r="AT22" s="1" t="s">
        <v>111</v>
      </c>
    </row>
    <row r="23" spans="1:46">
      <c r="A23" s="1" t="s">
        <v>779</v>
      </c>
      <c r="B23" s="1">
        <v>2019</v>
      </c>
      <c r="C23" s="1">
        <v>3.0150000000000001</v>
      </c>
      <c r="D23" s="20">
        <v>575500</v>
      </c>
      <c r="E23" s="17">
        <v>4750000</v>
      </c>
      <c r="F23" s="1">
        <v>462</v>
      </c>
      <c r="G23" s="31">
        <v>0</v>
      </c>
      <c r="H23" s="38">
        <v>0.27570359999999999</v>
      </c>
      <c r="I23" s="1">
        <v>243</v>
      </c>
      <c r="J23" s="1">
        <v>86</v>
      </c>
      <c r="K23" s="1">
        <v>2</v>
      </c>
      <c r="L23" s="29">
        <f t="shared" si="0"/>
        <v>6</v>
      </c>
      <c r="M23" s="3">
        <v>35</v>
      </c>
      <c r="N23" s="3">
        <v>63</v>
      </c>
      <c r="O23" s="3">
        <v>143</v>
      </c>
      <c r="P23" s="3">
        <v>38</v>
      </c>
      <c r="Q23" s="13">
        <f t="shared" si="1"/>
        <v>0</v>
      </c>
      <c r="R23" s="54">
        <v>6.55</v>
      </c>
      <c r="S23" s="15">
        <v>5.4880909999999998</v>
      </c>
      <c r="T23" s="15">
        <v>3.49</v>
      </c>
      <c r="U23" s="55">
        <v>3.6987999999999999</v>
      </c>
      <c r="V23" s="1">
        <v>462</v>
      </c>
      <c r="W23" s="3">
        <v>154</v>
      </c>
      <c r="X23" s="1">
        <v>0</v>
      </c>
      <c r="Y23" s="3">
        <v>106</v>
      </c>
      <c r="Z23" s="3">
        <v>35</v>
      </c>
      <c r="AA23" s="3">
        <v>97</v>
      </c>
      <c r="AB23" s="3">
        <v>679</v>
      </c>
      <c r="AC23" s="3">
        <v>63</v>
      </c>
      <c r="AD23" s="3">
        <v>143</v>
      </c>
      <c r="AE23" s="3">
        <v>38</v>
      </c>
      <c r="AF23" s="3">
        <v>1</v>
      </c>
      <c r="AG23" s="3">
        <v>-8</v>
      </c>
      <c r="AH23" s="3"/>
      <c r="AI23" s="3"/>
      <c r="AJ23" s="3"/>
      <c r="AK23" s="3"/>
      <c r="AL23" s="3"/>
      <c r="AM23" s="3"/>
      <c r="AN23" s="3"/>
      <c r="AO23" s="3"/>
      <c r="AP23" s="3"/>
      <c r="AS23" s="1" t="s">
        <v>45</v>
      </c>
    </row>
    <row r="24" spans="1:46">
      <c r="A24" s="1" t="s">
        <v>767</v>
      </c>
      <c r="B24" s="1">
        <v>2020</v>
      </c>
      <c r="C24" s="1">
        <v>2.169</v>
      </c>
      <c r="D24" s="20">
        <v>634000</v>
      </c>
      <c r="E24" s="17">
        <v>4700000</v>
      </c>
      <c r="F24" s="1">
        <f>ROUND(V24-W24+(W24/$AV$2),0)</f>
        <v>378</v>
      </c>
      <c r="G24" s="31">
        <v>43</v>
      </c>
      <c r="H24" s="38">
        <v>0.27363737999999999</v>
      </c>
      <c r="I24" s="3">
        <v>230.70011070011071</v>
      </c>
      <c r="J24" s="3">
        <f>AI24-Z24+M24</f>
        <v>99.400059400059405</v>
      </c>
      <c r="K24" s="3">
        <v>0</v>
      </c>
      <c r="L24" s="29">
        <f t="shared" si="0"/>
        <v>5.2</v>
      </c>
      <c r="M24" s="3">
        <f>Z24/$AV$2</f>
        <v>59.400059400059405</v>
      </c>
      <c r="N24" s="3">
        <f>AC24/$AV$2</f>
        <v>45.900045900045903</v>
      </c>
      <c r="O24" s="3">
        <f>AD24/$AV$2</f>
        <v>145.8001458001458</v>
      </c>
      <c r="P24" s="3">
        <f>AE24/$AV$2</f>
        <v>13.5000135000135</v>
      </c>
      <c r="Q24" s="13">
        <f t="shared" si="1"/>
        <v>0</v>
      </c>
      <c r="R24" s="54">
        <v>4.72</v>
      </c>
      <c r="S24" s="15">
        <v>5.6951489999999998</v>
      </c>
      <c r="T24" s="15">
        <v>1.74</v>
      </c>
      <c r="U24" s="55">
        <v>1.7670699999999999</v>
      </c>
      <c r="V24" s="1">
        <v>283</v>
      </c>
      <c r="W24" s="3">
        <v>56</v>
      </c>
      <c r="X24" s="11">
        <v>0</v>
      </c>
      <c r="Y24" s="3">
        <v>41</v>
      </c>
      <c r="Z24" s="3">
        <v>22</v>
      </c>
      <c r="AA24" s="3">
        <v>52</v>
      </c>
      <c r="AB24" s="3">
        <v>234</v>
      </c>
      <c r="AC24" s="3">
        <v>17</v>
      </c>
      <c r="AD24" s="3">
        <v>54</v>
      </c>
      <c r="AE24" s="3">
        <v>5</v>
      </c>
      <c r="AF24" s="3">
        <v>0</v>
      </c>
      <c r="AG24" s="3">
        <v>-3</v>
      </c>
      <c r="AH24" s="1">
        <v>161</v>
      </c>
      <c r="AI24" s="1">
        <v>62</v>
      </c>
      <c r="AJ24" s="1">
        <v>168</v>
      </c>
      <c r="AK24" s="1">
        <v>1029</v>
      </c>
      <c r="AL24" s="1">
        <v>112</v>
      </c>
      <c r="AM24" s="1">
        <v>270</v>
      </c>
      <c r="AN24" s="1">
        <v>40</v>
      </c>
      <c r="AO24" s="1">
        <v>0</v>
      </c>
      <c r="AP24" s="1">
        <v>-22</v>
      </c>
      <c r="AQ24" s="2" t="s">
        <v>768</v>
      </c>
    </row>
    <row r="25" spans="1:46">
      <c r="A25" s="1" t="s">
        <v>594</v>
      </c>
      <c r="B25" s="1">
        <v>2018</v>
      </c>
      <c r="C25" s="1">
        <v>3.0880000000000001</v>
      </c>
      <c r="D25" s="20">
        <v>567400</v>
      </c>
      <c r="E25" s="17">
        <v>4675000</v>
      </c>
      <c r="F25" s="1">
        <v>506</v>
      </c>
      <c r="G25" s="31">
        <v>0</v>
      </c>
      <c r="H25" s="38">
        <v>0.25487944000000001</v>
      </c>
      <c r="I25" s="1">
        <v>251</v>
      </c>
      <c r="J25" s="1">
        <v>92</v>
      </c>
      <c r="K25" s="1">
        <v>20</v>
      </c>
      <c r="L25" s="29">
        <f t="shared" si="0"/>
        <v>10.3</v>
      </c>
      <c r="M25" s="3">
        <v>32</v>
      </c>
      <c r="N25" s="3">
        <v>78</v>
      </c>
      <c r="O25" s="3">
        <v>108</v>
      </c>
      <c r="P25" s="3">
        <v>23</v>
      </c>
      <c r="Q25" s="13">
        <f t="shared" si="1"/>
        <v>0</v>
      </c>
      <c r="R25" s="54">
        <v>10.54</v>
      </c>
      <c r="S25" s="15">
        <v>9.9794099999999997</v>
      </c>
      <c r="T25" s="15">
        <v>4.22</v>
      </c>
      <c r="U25" s="55">
        <v>3.6568800000000001</v>
      </c>
      <c r="V25" s="1">
        <v>506</v>
      </c>
      <c r="W25" s="3">
        <v>152</v>
      </c>
      <c r="X25" s="1">
        <v>0</v>
      </c>
      <c r="Y25" s="3">
        <v>73</v>
      </c>
      <c r="Z25" s="3">
        <v>32</v>
      </c>
      <c r="AA25" s="3">
        <v>86</v>
      </c>
      <c r="AB25" s="3">
        <v>587</v>
      </c>
      <c r="AC25" s="3">
        <v>78</v>
      </c>
      <c r="AD25" s="3">
        <v>108</v>
      </c>
      <c r="AE25" s="3">
        <v>23</v>
      </c>
      <c r="AF25" s="3">
        <v>5</v>
      </c>
      <c r="AG25" s="3">
        <v>9</v>
      </c>
      <c r="AH25" s="3"/>
      <c r="AI25" s="3"/>
      <c r="AJ25" s="3"/>
      <c r="AK25" s="3"/>
      <c r="AL25" s="3"/>
      <c r="AM25" s="3"/>
      <c r="AN25" s="3"/>
      <c r="AO25" s="3"/>
      <c r="AP25" s="3"/>
      <c r="AQ25" s="2" t="s">
        <v>595</v>
      </c>
      <c r="AR25" s="1" t="s">
        <v>278</v>
      </c>
      <c r="AS25" s="1" t="s">
        <v>596</v>
      </c>
    </row>
    <row r="26" spans="1:46">
      <c r="A26" s="11" t="s">
        <v>837</v>
      </c>
      <c r="B26" s="11">
        <v>2020</v>
      </c>
      <c r="C26" s="11">
        <v>3.07</v>
      </c>
      <c r="D26" s="21">
        <v>692500</v>
      </c>
      <c r="E26" s="18">
        <v>4575000</v>
      </c>
      <c r="F26" s="1">
        <f>ROUND(V26-W26+(W26/$AV$2),0)</f>
        <v>489</v>
      </c>
      <c r="G26" s="61">
        <v>39</v>
      </c>
      <c r="H26" s="39">
        <v>0.27917471999999999</v>
      </c>
      <c r="I26" s="13">
        <v>308.40008640008642</v>
      </c>
      <c r="J26" s="13">
        <f>AI26-Z26+M26</f>
        <v>92.700029700029702</v>
      </c>
      <c r="K26" s="13">
        <v>16</v>
      </c>
      <c r="L26" s="29">
        <f t="shared" si="0"/>
        <v>7.3</v>
      </c>
      <c r="M26" s="13">
        <f>Z26/$AV$2</f>
        <v>29.700029700029702</v>
      </c>
      <c r="N26" s="13">
        <f>AC26/$AV$2</f>
        <v>35.1000351000351</v>
      </c>
      <c r="O26" s="13">
        <f>AD26/$AV$2</f>
        <v>180.90018090018091</v>
      </c>
      <c r="P26" s="13">
        <f>AE26/$AV$2</f>
        <v>43.200043200043204</v>
      </c>
      <c r="Q26" s="13">
        <f t="shared" si="1"/>
        <v>0</v>
      </c>
      <c r="R26" s="54">
        <v>6.32</v>
      </c>
      <c r="S26" s="15">
        <v>8.2419419999999999</v>
      </c>
      <c r="T26" s="15">
        <v>0.56999999999999995</v>
      </c>
      <c r="U26" s="55">
        <v>0.53679100000000002</v>
      </c>
      <c r="V26" s="1">
        <v>392</v>
      </c>
      <c r="W26" s="3">
        <v>57</v>
      </c>
      <c r="X26" s="11">
        <v>0</v>
      </c>
      <c r="Y26" s="13">
        <v>32</v>
      </c>
      <c r="Z26" s="13">
        <v>11</v>
      </c>
      <c r="AA26" s="13">
        <v>43</v>
      </c>
      <c r="AB26" s="13">
        <v>248</v>
      </c>
      <c r="AC26" s="13">
        <v>13</v>
      </c>
      <c r="AD26" s="13">
        <v>67</v>
      </c>
      <c r="AE26" s="13">
        <v>16</v>
      </c>
      <c r="AF26" s="13">
        <v>0</v>
      </c>
      <c r="AG26" s="13">
        <v>-6</v>
      </c>
      <c r="AH26" s="11">
        <v>254</v>
      </c>
      <c r="AI26" s="11">
        <v>74</v>
      </c>
      <c r="AJ26" s="11">
        <v>254</v>
      </c>
      <c r="AK26" s="11">
        <v>1680</v>
      </c>
      <c r="AL26" s="11">
        <v>117</v>
      </c>
      <c r="AM26" s="11">
        <v>364</v>
      </c>
      <c r="AN26" s="11">
        <v>108</v>
      </c>
      <c r="AO26" s="11">
        <v>16</v>
      </c>
      <c r="AP26" s="11">
        <v>-35</v>
      </c>
      <c r="AQ26" s="12"/>
      <c r="AR26" s="11" t="s">
        <v>838</v>
      </c>
      <c r="AS26" s="12"/>
      <c r="AT26" s="12"/>
    </row>
    <row r="27" spans="1:46">
      <c r="A27" s="1" t="s">
        <v>611</v>
      </c>
      <c r="B27" s="1">
        <v>2016</v>
      </c>
      <c r="C27" s="1">
        <v>3.0419999999999998</v>
      </c>
      <c r="D27" s="20">
        <v>650500</v>
      </c>
      <c r="E27" s="17">
        <v>4500000</v>
      </c>
      <c r="F27" s="1">
        <v>475</v>
      </c>
      <c r="G27" s="31">
        <v>7</v>
      </c>
      <c r="H27" s="38">
        <v>0.28586897</v>
      </c>
      <c r="I27" s="1">
        <v>266</v>
      </c>
      <c r="J27" s="1">
        <v>41</v>
      </c>
      <c r="K27" s="1">
        <v>26</v>
      </c>
      <c r="L27" s="29">
        <f t="shared" si="0"/>
        <v>9.5</v>
      </c>
      <c r="M27" s="3">
        <v>21</v>
      </c>
      <c r="N27" s="3">
        <v>58</v>
      </c>
      <c r="O27" s="3">
        <v>123</v>
      </c>
      <c r="P27" s="3">
        <v>34</v>
      </c>
      <c r="Q27" s="13">
        <f t="shared" si="1"/>
        <v>1</v>
      </c>
      <c r="R27" s="54">
        <v>9.26</v>
      </c>
      <c r="S27" s="15">
        <v>9.6703919999999997</v>
      </c>
      <c r="T27" s="15">
        <v>3.84</v>
      </c>
      <c r="U27" s="55">
        <v>4.8518600000000003</v>
      </c>
      <c r="V27" s="1">
        <v>475</v>
      </c>
      <c r="W27" s="3">
        <v>157</v>
      </c>
      <c r="X27" s="1">
        <v>0</v>
      </c>
      <c r="Y27" s="3">
        <v>115</v>
      </c>
      <c r="Z27" s="3">
        <v>21</v>
      </c>
      <c r="AA27" s="3">
        <v>89</v>
      </c>
      <c r="AB27" s="3">
        <v>719</v>
      </c>
      <c r="AC27" s="3">
        <v>58</v>
      </c>
      <c r="AD27" s="3">
        <v>123</v>
      </c>
      <c r="AE27" s="3">
        <v>34</v>
      </c>
      <c r="AF27" s="3">
        <v>13</v>
      </c>
      <c r="AG27" s="3">
        <v>-10</v>
      </c>
      <c r="AH27" s="3"/>
      <c r="AI27" s="3"/>
      <c r="AJ27" s="3"/>
      <c r="AK27" s="3"/>
      <c r="AL27" s="3"/>
      <c r="AM27" s="3"/>
      <c r="AN27" s="3"/>
      <c r="AO27" s="3"/>
      <c r="AP27" s="3"/>
      <c r="AQ27" s="2" t="s">
        <v>612</v>
      </c>
      <c r="AR27" s="1" t="s">
        <v>613</v>
      </c>
    </row>
    <row r="28" spans="1:46">
      <c r="A28" s="1" t="s">
        <v>579</v>
      </c>
      <c r="B28" s="1">
        <v>2019</v>
      </c>
      <c r="C28" s="1">
        <v>3.1080000000000001</v>
      </c>
      <c r="D28" s="20">
        <v>684000</v>
      </c>
      <c r="E28" s="17">
        <v>4500000</v>
      </c>
      <c r="F28" s="1">
        <v>436</v>
      </c>
      <c r="G28" s="31">
        <v>71</v>
      </c>
      <c r="H28" s="38">
        <v>0.26725905999999999</v>
      </c>
      <c r="I28" s="1">
        <v>190</v>
      </c>
      <c r="J28" s="1">
        <v>67</v>
      </c>
      <c r="K28" s="1">
        <v>12</v>
      </c>
      <c r="L28" s="29">
        <f t="shared" si="0"/>
        <v>10.1</v>
      </c>
      <c r="M28" s="3">
        <v>24</v>
      </c>
      <c r="N28" s="3">
        <v>38</v>
      </c>
      <c r="O28" s="3">
        <v>102</v>
      </c>
      <c r="P28" s="3">
        <v>18</v>
      </c>
      <c r="Q28" s="13">
        <f t="shared" si="1"/>
        <v>2</v>
      </c>
      <c r="R28" s="54">
        <v>11.8</v>
      </c>
      <c r="S28" s="15">
        <v>8.3486100000000008</v>
      </c>
      <c r="T28" s="15">
        <v>3.09</v>
      </c>
      <c r="U28" s="55">
        <v>2.7380100000000001</v>
      </c>
      <c r="V28" s="1">
        <v>436</v>
      </c>
      <c r="W28" s="3">
        <v>105</v>
      </c>
      <c r="X28" s="1">
        <v>40</v>
      </c>
      <c r="Y28" s="3">
        <v>57</v>
      </c>
      <c r="Z28" s="3">
        <v>24</v>
      </c>
      <c r="AA28" s="3">
        <v>64</v>
      </c>
      <c r="AB28" s="3">
        <v>409</v>
      </c>
      <c r="AC28" s="3">
        <v>38</v>
      </c>
      <c r="AD28" s="3">
        <v>102</v>
      </c>
      <c r="AE28" s="3">
        <v>18</v>
      </c>
      <c r="AF28" s="3">
        <v>1</v>
      </c>
      <c r="AG28" s="3">
        <v>-2</v>
      </c>
      <c r="AH28" s="3"/>
      <c r="AI28" s="3"/>
      <c r="AJ28" s="3"/>
      <c r="AK28" s="3"/>
      <c r="AL28" s="3"/>
      <c r="AM28" s="3"/>
      <c r="AN28" s="3"/>
      <c r="AO28" s="3"/>
      <c r="AP28" s="3"/>
      <c r="AQ28" s="2" t="s">
        <v>557</v>
      </c>
      <c r="AR28" s="1" t="s">
        <v>580</v>
      </c>
    </row>
    <row r="29" spans="1:46">
      <c r="A29" s="1" t="s">
        <v>447</v>
      </c>
      <c r="B29" s="1">
        <v>2014</v>
      </c>
      <c r="C29" s="1">
        <v>3.085</v>
      </c>
      <c r="D29" s="20">
        <v>540000</v>
      </c>
      <c r="E29" s="17">
        <v>4500000</v>
      </c>
      <c r="F29" s="1">
        <v>527</v>
      </c>
      <c r="G29" s="31">
        <v>0</v>
      </c>
      <c r="H29" s="38">
        <v>0.26198890000000002</v>
      </c>
      <c r="I29" s="1">
        <v>234</v>
      </c>
      <c r="J29" s="1">
        <v>70</v>
      </c>
      <c r="K29" s="1">
        <v>32</v>
      </c>
      <c r="L29" s="29">
        <f t="shared" si="0"/>
        <v>13.8</v>
      </c>
      <c r="M29" s="3">
        <v>25</v>
      </c>
      <c r="N29" s="3">
        <v>52</v>
      </c>
      <c r="O29" s="3">
        <v>118</v>
      </c>
      <c r="P29" s="3">
        <v>27</v>
      </c>
      <c r="Q29" s="13">
        <f t="shared" si="1"/>
        <v>1</v>
      </c>
      <c r="R29" s="54">
        <v>13.92</v>
      </c>
      <c r="S29" s="15">
        <v>13.768558000000001</v>
      </c>
      <c r="T29" s="15">
        <v>6.32</v>
      </c>
      <c r="U29" s="55">
        <v>5.1604900000000002</v>
      </c>
      <c r="V29" s="1">
        <v>527</v>
      </c>
      <c r="W29" s="3">
        <v>159</v>
      </c>
      <c r="X29" s="1">
        <v>0</v>
      </c>
      <c r="Y29" s="3">
        <v>71</v>
      </c>
      <c r="Z29" s="3">
        <v>25</v>
      </c>
      <c r="AA29" s="3">
        <v>96</v>
      </c>
      <c r="AB29" s="3">
        <v>654</v>
      </c>
      <c r="AC29" s="3">
        <v>52</v>
      </c>
      <c r="AD29" s="3">
        <v>118</v>
      </c>
      <c r="AE29" s="3">
        <v>27</v>
      </c>
      <c r="AF29" s="3">
        <v>7</v>
      </c>
      <c r="AG29" s="3">
        <v>15</v>
      </c>
      <c r="AH29" s="3"/>
      <c r="AI29" s="3"/>
      <c r="AJ29" s="3"/>
      <c r="AK29" s="3"/>
      <c r="AL29" s="3"/>
      <c r="AM29" s="3"/>
      <c r="AN29" s="3"/>
      <c r="AO29" s="3"/>
      <c r="AP29" s="3"/>
      <c r="AQ29" s="2" t="s">
        <v>448</v>
      </c>
      <c r="AS29" s="1" t="s">
        <v>449</v>
      </c>
    </row>
    <row r="30" spans="1:46">
      <c r="A30" s="1" t="s">
        <v>739</v>
      </c>
      <c r="B30" s="1">
        <v>2019</v>
      </c>
      <c r="C30" s="1">
        <v>3.1030000000000002</v>
      </c>
      <c r="D30" s="20">
        <v>605500</v>
      </c>
      <c r="E30" s="17">
        <v>4400000</v>
      </c>
      <c r="F30" s="1">
        <v>416</v>
      </c>
      <c r="G30" s="31">
        <v>98</v>
      </c>
      <c r="H30" s="38">
        <v>0.21239606999999999</v>
      </c>
      <c r="I30" s="1">
        <v>239</v>
      </c>
      <c r="J30" s="1">
        <v>110</v>
      </c>
      <c r="K30" s="1">
        <v>18</v>
      </c>
      <c r="L30" s="29">
        <f t="shared" si="0"/>
        <v>8.5</v>
      </c>
      <c r="M30" s="3">
        <v>22</v>
      </c>
      <c r="N30" s="3">
        <v>52</v>
      </c>
      <c r="O30" s="3">
        <v>114</v>
      </c>
      <c r="P30" s="3">
        <v>15</v>
      </c>
      <c r="Q30" s="13">
        <f t="shared" si="1"/>
        <v>1</v>
      </c>
      <c r="R30" s="54">
        <v>8.24</v>
      </c>
      <c r="S30" s="15">
        <v>8.7082850000000001</v>
      </c>
      <c r="T30" s="15">
        <v>3.08</v>
      </c>
      <c r="U30" s="55">
        <v>3.25386</v>
      </c>
      <c r="V30" s="1">
        <v>416</v>
      </c>
      <c r="W30" s="3">
        <v>70</v>
      </c>
      <c r="X30" s="1">
        <v>91</v>
      </c>
      <c r="Y30" s="3">
        <v>54</v>
      </c>
      <c r="Z30" s="3">
        <v>22</v>
      </c>
      <c r="AA30" s="3">
        <v>49</v>
      </c>
      <c r="AB30" s="3">
        <v>297</v>
      </c>
      <c r="AC30" s="3">
        <v>52</v>
      </c>
      <c r="AD30" s="3">
        <v>114</v>
      </c>
      <c r="AE30" s="3">
        <v>15</v>
      </c>
      <c r="AF30" s="3">
        <v>4</v>
      </c>
      <c r="AG30" s="3">
        <v>5</v>
      </c>
      <c r="AH30" s="3"/>
      <c r="AI30" s="3"/>
      <c r="AJ30" s="3"/>
      <c r="AK30" s="3"/>
      <c r="AL30" s="3"/>
      <c r="AM30" s="3"/>
      <c r="AN30" s="3"/>
      <c r="AO30" s="3"/>
      <c r="AP30" s="3"/>
      <c r="AQ30" s="2" t="s">
        <v>104</v>
      </c>
    </row>
    <row r="31" spans="1:46">
      <c r="A31" s="1" t="s">
        <v>672</v>
      </c>
      <c r="B31" s="1">
        <v>2020</v>
      </c>
      <c r="C31" s="1">
        <v>3.097</v>
      </c>
      <c r="D31" s="20">
        <v>612900</v>
      </c>
      <c r="E31" s="17">
        <v>4325000</v>
      </c>
      <c r="F31" s="1">
        <f>ROUND(V31-W31+(W31/$AV$2),0)</f>
        <v>462</v>
      </c>
      <c r="G31" s="31">
        <v>28</v>
      </c>
      <c r="H31" s="38">
        <v>0.24468923000000001</v>
      </c>
      <c r="I31" s="3">
        <v>245.10008910008912</v>
      </c>
      <c r="J31" s="3">
        <f>AI31-Z31+M31</f>
        <v>103.20004320004321</v>
      </c>
      <c r="K31" s="3">
        <v>27.200016200016201</v>
      </c>
      <c r="L31" s="29">
        <f t="shared" si="0"/>
        <v>3.7</v>
      </c>
      <c r="M31" s="3">
        <f>Z31/$AV$2</f>
        <v>43.200043200043204</v>
      </c>
      <c r="N31" s="3">
        <f>AC31/$AV$2</f>
        <v>37.800037800037799</v>
      </c>
      <c r="O31" s="3">
        <f>AD31/$AV$2</f>
        <v>170.10017010017012</v>
      </c>
      <c r="P31" s="3">
        <f>AE31/$AV$2</f>
        <v>18.9000189000189</v>
      </c>
      <c r="Q31" s="13">
        <f t="shared" si="1"/>
        <v>0</v>
      </c>
      <c r="R31" s="54">
        <v>3.81</v>
      </c>
      <c r="S31" s="15">
        <v>3.6454181999999999</v>
      </c>
      <c r="T31" s="15">
        <v>1.53</v>
      </c>
      <c r="U31" s="55">
        <v>1.5423</v>
      </c>
      <c r="V31" s="1">
        <v>377</v>
      </c>
      <c r="W31" s="3">
        <v>50</v>
      </c>
      <c r="X31" s="1">
        <v>10</v>
      </c>
      <c r="Y31" s="3">
        <v>33</v>
      </c>
      <c r="Z31" s="3">
        <v>16</v>
      </c>
      <c r="AA31" s="3">
        <v>34</v>
      </c>
      <c r="AB31" s="3">
        <v>207</v>
      </c>
      <c r="AC31" s="3">
        <v>14</v>
      </c>
      <c r="AD31" s="3">
        <v>63</v>
      </c>
      <c r="AE31" s="3">
        <v>7</v>
      </c>
      <c r="AF31" s="3">
        <v>6</v>
      </c>
      <c r="AG31" s="3">
        <v>-2</v>
      </c>
      <c r="AH31" s="1">
        <v>189</v>
      </c>
      <c r="AI31" s="1">
        <v>76</v>
      </c>
      <c r="AJ31" s="1">
        <v>187</v>
      </c>
      <c r="AK31" s="1">
        <v>1401</v>
      </c>
      <c r="AL31" s="1">
        <v>117</v>
      </c>
      <c r="AM31" s="1">
        <v>443</v>
      </c>
      <c r="AN31" s="1">
        <v>68</v>
      </c>
      <c r="AO31" s="1">
        <v>17</v>
      </c>
      <c r="AP31" s="1">
        <v>-25</v>
      </c>
      <c r="AQ31" s="2" t="s">
        <v>673</v>
      </c>
    </row>
    <row r="32" spans="1:46">
      <c r="A32" s="1" t="s">
        <v>206</v>
      </c>
      <c r="B32" s="1">
        <v>2014</v>
      </c>
      <c r="C32" s="1">
        <v>2.1579999999999999</v>
      </c>
      <c r="D32" s="20">
        <v>500000</v>
      </c>
      <c r="E32" s="17">
        <v>4300000</v>
      </c>
      <c r="F32" s="1">
        <v>405</v>
      </c>
      <c r="G32" s="31">
        <v>0</v>
      </c>
      <c r="H32" s="38">
        <v>0.26791694999999999</v>
      </c>
      <c r="I32" s="1">
        <v>217</v>
      </c>
      <c r="J32" s="1">
        <v>63</v>
      </c>
      <c r="K32" s="1">
        <v>17</v>
      </c>
      <c r="L32" s="29">
        <f t="shared" si="0"/>
        <v>14.6</v>
      </c>
      <c r="M32" s="3">
        <v>29</v>
      </c>
      <c r="N32" s="3">
        <v>76</v>
      </c>
      <c r="O32" s="3">
        <v>130</v>
      </c>
      <c r="P32" s="3">
        <v>31</v>
      </c>
      <c r="Q32" s="13">
        <f t="shared" si="1"/>
        <v>1</v>
      </c>
      <c r="R32" s="54">
        <v>15.34</v>
      </c>
      <c r="S32" s="15">
        <v>13.779242999999999</v>
      </c>
      <c r="T32" s="15">
        <v>6.94</v>
      </c>
      <c r="U32" s="55">
        <v>5.6859799999999998</v>
      </c>
      <c r="V32" s="1">
        <v>405</v>
      </c>
      <c r="W32" s="3">
        <v>158</v>
      </c>
      <c r="X32" s="1">
        <v>0</v>
      </c>
      <c r="Y32" s="3">
        <v>93</v>
      </c>
      <c r="Z32" s="3">
        <v>29</v>
      </c>
      <c r="AA32" s="3">
        <v>98</v>
      </c>
      <c r="AB32" s="3">
        <v>695</v>
      </c>
      <c r="AC32" s="3">
        <v>76</v>
      </c>
      <c r="AD32" s="3">
        <v>130</v>
      </c>
      <c r="AE32" s="3">
        <v>31</v>
      </c>
      <c r="AF32" s="3">
        <v>8</v>
      </c>
      <c r="AG32" s="3">
        <v>15</v>
      </c>
      <c r="AH32" s="3"/>
      <c r="AI32" s="3"/>
      <c r="AJ32" s="3"/>
      <c r="AK32" s="3"/>
      <c r="AL32" s="3"/>
      <c r="AM32" s="3"/>
      <c r="AN32" s="3"/>
      <c r="AO32" s="3"/>
      <c r="AP32" s="3"/>
      <c r="AQ32" s="2" t="s">
        <v>207</v>
      </c>
      <c r="AR32" s="1" t="s">
        <v>208</v>
      </c>
    </row>
    <row r="33" spans="1:46">
      <c r="A33" s="1" t="s">
        <v>694</v>
      </c>
      <c r="B33" s="1">
        <v>2017</v>
      </c>
      <c r="C33" s="1">
        <v>3.0529999999999999</v>
      </c>
      <c r="D33" s="20">
        <v>573300</v>
      </c>
      <c r="E33" s="17">
        <v>4275000</v>
      </c>
      <c r="F33" s="1">
        <v>444</v>
      </c>
      <c r="G33" s="31">
        <v>48</v>
      </c>
      <c r="H33" s="38">
        <v>0.25016286999999998</v>
      </c>
      <c r="I33" s="1">
        <v>223</v>
      </c>
      <c r="J33" s="1">
        <v>69</v>
      </c>
      <c r="K33" s="1">
        <v>16</v>
      </c>
      <c r="L33" s="29">
        <f t="shared" si="0"/>
        <v>7</v>
      </c>
      <c r="M33" s="3">
        <v>30</v>
      </c>
      <c r="N33" s="3">
        <v>87</v>
      </c>
      <c r="O33" s="3">
        <v>152</v>
      </c>
      <c r="P33" s="3">
        <v>30</v>
      </c>
      <c r="Q33" s="13">
        <f t="shared" si="1"/>
        <v>1</v>
      </c>
      <c r="R33" s="54">
        <v>7.5</v>
      </c>
      <c r="S33" s="15">
        <v>6.4040809999999997</v>
      </c>
      <c r="T33" s="15">
        <v>2.02</v>
      </c>
      <c r="U33" s="55">
        <v>2.5032800000000002</v>
      </c>
      <c r="V33" s="1">
        <v>444</v>
      </c>
      <c r="W33" s="3">
        <v>149</v>
      </c>
      <c r="X33" s="1">
        <v>0</v>
      </c>
      <c r="Y33" s="3">
        <v>89</v>
      </c>
      <c r="Z33" s="3">
        <v>30</v>
      </c>
      <c r="AA33" s="3">
        <v>105</v>
      </c>
      <c r="AB33" s="3">
        <v>635</v>
      </c>
      <c r="AC33" s="3">
        <v>87</v>
      </c>
      <c r="AD33" s="3">
        <v>152</v>
      </c>
      <c r="AE33" s="3">
        <v>30</v>
      </c>
      <c r="AF33" s="3">
        <v>6</v>
      </c>
      <c r="AG33" s="3">
        <v>-9</v>
      </c>
      <c r="AH33" s="3"/>
      <c r="AI33" s="3"/>
      <c r="AJ33" s="3"/>
      <c r="AK33" s="3"/>
      <c r="AL33" s="3"/>
      <c r="AM33" s="3"/>
      <c r="AN33" s="3"/>
      <c r="AO33" s="3"/>
      <c r="AP33" s="3"/>
      <c r="AQ33" s="2" t="s">
        <v>104</v>
      </c>
    </row>
    <row r="34" spans="1:46">
      <c r="A34" s="1" t="s">
        <v>71</v>
      </c>
      <c r="B34" s="1">
        <v>2013</v>
      </c>
      <c r="C34" s="1">
        <v>3.085</v>
      </c>
      <c r="D34" s="20">
        <v>700000</v>
      </c>
      <c r="E34" s="17">
        <v>4250000</v>
      </c>
      <c r="F34" s="1">
        <v>470</v>
      </c>
      <c r="G34" s="31">
        <v>50</v>
      </c>
      <c r="H34" s="38">
        <v>0.23543544</v>
      </c>
      <c r="I34" s="1">
        <v>194</v>
      </c>
      <c r="J34" s="1">
        <v>86</v>
      </c>
      <c r="K34" s="1">
        <v>4</v>
      </c>
      <c r="L34" s="29">
        <f t="shared" si="0"/>
        <v>5.2</v>
      </c>
      <c r="M34" s="3">
        <v>36</v>
      </c>
      <c r="N34" s="3">
        <v>48</v>
      </c>
      <c r="O34" s="3">
        <v>186</v>
      </c>
      <c r="P34" s="3">
        <v>22</v>
      </c>
      <c r="Q34" s="13">
        <f t="shared" si="1"/>
        <v>1</v>
      </c>
      <c r="R34" s="54">
        <v>4.6299995999999997</v>
      </c>
      <c r="S34" s="15">
        <v>5.7875870000000003</v>
      </c>
      <c r="T34" s="15">
        <v>3.31</v>
      </c>
      <c r="U34" s="55">
        <v>2.7616700000000001</v>
      </c>
      <c r="V34" s="1">
        <v>470</v>
      </c>
      <c r="W34" s="3">
        <v>152</v>
      </c>
      <c r="X34" s="1">
        <v>0</v>
      </c>
      <c r="Y34" s="3">
        <v>70</v>
      </c>
      <c r="Z34" s="3">
        <v>36</v>
      </c>
      <c r="AA34" s="3">
        <v>100</v>
      </c>
      <c r="AB34" s="3">
        <v>614</v>
      </c>
      <c r="AC34" s="3">
        <v>48</v>
      </c>
      <c r="AD34" s="3">
        <v>186</v>
      </c>
      <c r="AE34" s="3">
        <v>22</v>
      </c>
      <c r="AF34" s="3">
        <v>2</v>
      </c>
      <c r="AG34" s="3">
        <v>2</v>
      </c>
      <c r="AH34" s="3"/>
      <c r="AI34" s="3"/>
      <c r="AJ34" s="3"/>
      <c r="AK34" s="3"/>
      <c r="AL34" s="3"/>
      <c r="AM34" s="3"/>
      <c r="AN34" s="3"/>
      <c r="AO34" s="3"/>
      <c r="AP34" s="3"/>
      <c r="AQ34" s="2" t="s">
        <v>72</v>
      </c>
    </row>
    <row r="35" spans="1:46">
      <c r="A35" s="1" t="s">
        <v>606</v>
      </c>
      <c r="B35" s="1">
        <v>2018</v>
      </c>
      <c r="C35" s="1">
        <v>3.12</v>
      </c>
      <c r="D35" s="20">
        <v>602500</v>
      </c>
      <c r="E35" s="17">
        <v>4190000</v>
      </c>
      <c r="F35" s="1">
        <v>503</v>
      </c>
      <c r="G35" s="31">
        <v>15</v>
      </c>
      <c r="H35" s="38">
        <v>0.28004235</v>
      </c>
      <c r="I35" s="1">
        <v>278</v>
      </c>
      <c r="J35" s="1">
        <v>74</v>
      </c>
      <c r="K35" s="1">
        <v>33</v>
      </c>
      <c r="L35" s="29">
        <f t="shared" si="0"/>
        <v>9.1</v>
      </c>
      <c r="M35" s="3">
        <v>24</v>
      </c>
      <c r="N35" s="3">
        <v>30</v>
      </c>
      <c r="O35" s="3">
        <v>104</v>
      </c>
      <c r="P35" s="3">
        <v>31</v>
      </c>
      <c r="Q35" s="13">
        <f t="shared" si="1"/>
        <v>0</v>
      </c>
      <c r="R35" s="54">
        <v>8.99</v>
      </c>
      <c r="S35" s="15">
        <v>9.3061530000000001</v>
      </c>
      <c r="T35" s="15">
        <v>4.1100000000000003</v>
      </c>
      <c r="U35" s="55">
        <v>3.4482699999999999</v>
      </c>
      <c r="V35" s="1">
        <v>503</v>
      </c>
      <c r="W35" s="3">
        <v>138</v>
      </c>
      <c r="X35" s="1">
        <v>0</v>
      </c>
      <c r="Y35" s="3">
        <v>87</v>
      </c>
      <c r="Z35" s="3">
        <v>24</v>
      </c>
      <c r="AA35" s="3">
        <v>77</v>
      </c>
      <c r="AB35" s="3">
        <v>592</v>
      </c>
      <c r="AC35" s="3">
        <v>30</v>
      </c>
      <c r="AD35" s="3">
        <v>104</v>
      </c>
      <c r="AE35" s="3">
        <v>31</v>
      </c>
      <c r="AF35" s="3">
        <v>8</v>
      </c>
      <c r="AG35" s="3">
        <v>9</v>
      </c>
      <c r="AH35" s="3"/>
      <c r="AI35" s="3"/>
      <c r="AJ35" s="3"/>
      <c r="AK35" s="3"/>
      <c r="AL35" s="3"/>
      <c r="AM35" s="3"/>
      <c r="AN35" s="3"/>
      <c r="AO35" s="3"/>
      <c r="AP35" s="3"/>
      <c r="AQ35" s="2" t="s">
        <v>607</v>
      </c>
      <c r="AT35" s="1" t="s">
        <v>608</v>
      </c>
    </row>
    <row r="36" spans="1:46">
      <c r="A36" s="1" t="s">
        <v>469</v>
      </c>
      <c r="B36" s="1">
        <v>2014</v>
      </c>
      <c r="C36" s="1">
        <v>2.1589999999999998</v>
      </c>
      <c r="D36" s="20">
        <v>510000</v>
      </c>
      <c r="E36" s="17">
        <v>4175000</v>
      </c>
      <c r="F36" s="1">
        <v>399</v>
      </c>
      <c r="G36" s="31">
        <v>0</v>
      </c>
      <c r="H36" s="38">
        <v>0.22230484</v>
      </c>
      <c r="I36" s="1">
        <v>180</v>
      </c>
      <c r="J36" s="1">
        <v>85</v>
      </c>
      <c r="K36" s="1">
        <v>8</v>
      </c>
      <c r="L36" s="29">
        <f t="shared" si="0"/>
        <v>2.2000000000000002</v>
      </c>
      <c r="M36" s="3">
        <v>37</v>
      </c>
      <c r="N36" s="3">
        <v>56</v>
      </c>
      <c r="O36" s="3">
        <v>182</v>
      </c>
      <c r="P36" s="3">
        <v>21</v>
      </c>
      <c r="Q36" s="13">
        <f t="shared" si="1"/>
        <v>0</v>
      </c>
      <c r="R36" s="54">
        <v>2.02</v>
      </c>
      <c r="S36" s="15">
        <v>2.430002</v>
      </c>
      <c r="T36" s="15">
        <v>1.88</v>
      </c>
      <c r="U36" s="55">
        <v>1.87029</v>
      </c>
      <c r="V36" s="1">
        <v>399</v>
      </c>
      <c r="W36" s="3">
        <v>145</v>
      </c>
      <c r="X36" s="1">
        <v>0</v>
      </c>
      <c r="Y36" s="3">
        <v>68</v>
      </c>
      <c r="Z36" s="3">
        <v>37</v>
      </c>
      <c r="AA36" s="3">
        <v>88</v>
      </c>
      <c r="AB36" s="3">
        <v>572</v>
      </c>
      <c r="AC36" s="3">
        <v>56</v>
      </c>
      <c r="AD36" s="3">
        <v>182</v>
      </c>
      <c r="AE36" s="3">
        <v>21</v>
      </c>
      <c r="AF36" s="3">
        <v>5</v>
      </c>
      <c r="AG36" s="3">
        <v>-1</v>
      </c>
      <c r="AH36" s="3"/>
      <c r="AI36" s="3"/>
      <c r="AJ36" s="3"/>
      <c r="AK36" s="3"/>
      <c r="AL36" s="3"/>
      <c r="AM36" s="3"/>
      <c r="AN36" s="3"/>
      <c r="AO36" s="3"/>
      <c r="AP36" s="3"/>
    </row>
    <row r="37" spans="1:46">
      <c r="A37" s="1" t="s">
        <v>584</v>
      </c>
      <c r="B37" s="1">
        <v>2015</v>
      </c>
      <c r="C37" s="1">
        <v>3.0779999999999998</v>
      </c>
      <c r="D37" s="20">
        <v>4901861</v>
      </c>
      <c r="E37" s="17">
        <v>4150000</v>
      </c>
      <c r="F37" s="1">
        <v>429</v>
      </c>
      <c r="G37" s="31">
        <v>0</v>
      </c>
      <c r="H37" s="38">
        <v>0.25450450000000002</v>
      </c>
      <c r="I37" s="1">
        <v>168</v>
      </c>
      <c r="J37" s="1">
        <v>20</v>
      </c>
      <c r="K37" s="1">
        <v>84</v>
      </c>
      <c r="L37" s="29">
        <f t="shared" si="0"/>
        <v>7.9</v>
      </c>
      <c r="M37" s="3">
        <v>5</v>
      </c>
      <c r="N37" s="3">
        <v>16</v>
      </c>
      <c r="O37" s="3">
        <v>69</v>
      </c>
      <c r="P37" s="3">
        <v>12</v>
      </c>
      <c r="Q37" s="13">
        <f t="shared" si="1"/>
        <v>0</v>
      </c>
      <c r="R37" s="54">
        <v>8.7899999999999991</v>
      </c>
      <c r="S37" s="15">
        <v>7.0689140000000004</v>
      </c>
      <c r="T37" s="15">
        <v>0.93</v>
      </c>
      <c r="U37" s="55">
        <v>0.68658799999999998</v>
      </c>
      <c r="V37" s="1">
        <v>429</v>
      </c>
      <c r="W37" s="3">
        <v>95</v>
      </c>
      <c r="X37" s="1">
        <v>0</v>
      </c>
      <c r="Y37" s="3">
        <v>26</v>
      </c>
      <c r="Z37" s="3">
        <v>5</v>
      </c>
      <c r="AA37" s="3">
        <v>25</v>
      </c>
      <c r="AB37" s="3">
        <v>310</v>
      </c>
      <c r="AC37" s="3">
        <v>16</v>
      </c>
      <c r="AD37" s="3">
        <v>69</v>
      </c>
      <c r="AE37" s="3">
        <v>12</v>
      </c>
      <c r="AF37" s="3">
        <v>14</v>
      </c>
      <c r="AG37" s="3">
        <v>13</v>
      </c>
      <c r="AH37" s="3"/>
      <c r="AI37" s="3"/>
      <c r="AJ37" s="3"/>
      <c r="AK37" s="3"/>
      <c r="AL37" s="3"/>
      <c r="AM37" s="3"/>
      <c r="AN37" s="3"/>
      <c r="AO37" s="3"/>
      <c r="AP37" s="3"/>
      <c r="AQ37" s="2" t="s">
        <v>75</v>
      </c>
      <c r="AR37" s="1" t="s">
        <v>585</v>
      </c>
      <c r="AS37" s="1" t="s">
        <v>586</v>
      </c>
    </row>
    <row r="38" spans="1:46">
      <c r="A38" s="1" t="s">
        <v>95</v>
      </c>
      <c r="B38" s="1">
        <v>2018</v>
      </c>
      <c r="C38" s="1">
        <v>3.1070000000000002</v>
      </c>
      <c r="D38" s="20">
        <v>570100</v>
      </c>
      <c r="E38" s="17">
        <v>4100000</v>
      </c>
      <c r="F38" s="1">
        <v>398</v>
      </c>
      <c r="G38" s="31">
        <v>117</v>
      </c>
      <c r="H38" s="38">
        <v>0.278754</v>
      </c>
      <c r="I38" s="1">
        <v>251</v>
      </c>
      <c r="J38" s="1">
        <v>58</v>
      </c>
      <c r="K38" s="1">
        <v>44</v>
      </c>
      <c r="L38" s="29">
        <f t="shared" si="0"/>
        <v>11.5</v>
      </c>
      <c r="M38" s="3">
        <v>21</v>
      </c>
      <c r="N38" s="3">
        <v>67</v>
      </c>
      <c r="O38" s="3">
        <v>140</v>
      </c>
      <c r="P38" s="3">
        <v>18</v>
      </c>
      <c r="Q38" s="13">
        <f t="shared" si="1"/>
        <v>0</v>
      </c>
      <c r="R38" s="54">
        <v>10.9</v>
      </c>
      <c r="S38" s="15">
        <v>12.199209</v>
      </c>
      <c r="T38" s="15">
        <v>3.49</v>
      </c>
      <c r="U38" s="55">
        <v>4.12521</v>
      </c>
      <c r="V38" s="1">
        <v>398</v>
      </c>
      <c r="W38" s="3">
        <v>137</v>
      </c>
      <c r="X38" s="1">
        <v>13</v>
      </c>
      <c r="Y38" s="3">
        <v>102</v>
      </c>
      <c r="Z38" s="3">
        <v>21</v>
      </c>
      <c r="AA38" s="3">
        <v>63</v>
      </c>
      <c r="AB38" s="3">
        <v>570</v>
      </c>
      <c r="AC38" s="3">
        <v>67</v>
      </c>
      <c r="AD38" s="3">
        <v>140</v>
      </c>
      <c r="AE38" s="3">
        <v>18</v>
      </c>
      <c r="AF38" s="3">
        <v>15</v>
      </c>
      <c r="AG38" s="3">
        <v>-1</v>
      </c>
      <c r="AH38" s="3"/>
      <c r="AI38" s="3"/>
      <c r="AJ38" s="3"/>
      <c r="AK38" s="3"/>
      <c r="AL38" s="3"/>
      <c r="AM38" s="3"/>
      <c r="AN38" s="3"/>
      <c r="AO38" s="3"/>
      <c r="AP38" s="3"/>
      <c r="AR38" s="1" t="s">
        <v>96</v>
      </c>
    </row>
    <row r="39" spans="1:46">
      <c r="A39" s="1" t="s">
        <v>846</v>
      </c>
      <c r="B39" s="1">
        <v>2020</v>
      </c>
      <c r="C39" s="1">
        <v>3.036</v>
      </c>
      <c r="D39" s="20">
        <v>624000</v>
      </c>
      <c r="E39" s="17">
        <v>4100000</v>
      </c>
      <c r="F39" s="1">
        <f>ROUND(V39-W39+(W39/$AV$2),0)</f>
        <v>469</v>
      </c>
      <c r="G39" s="31">
        <v>0</v>
      </c>
      <c r="H39" s="38">
        <v>0.24793388</v>
      </c>
      <c r="I39" s="3">
        <v>215.9000729000729</v>
      </c>
      <c r="J39" s="3">
        <f>AI39-Z39+M39</f>
        <v>82.400032400032401</v>
      </c>
      <c r="K39" s="3">
        <v>20.700002700002699</v>
      </c>
      <c r="L39" s="29">
        <f t="shared" si="0"/>
        <v>5.7</v>
      </c>
      <c r="M39" s="3">
        <f>Z39/$AV$2</f>
        <v>32.400032400032401</v>
      </c>
      <c r="N39" s="3">
        <f>AC39/$AV$2</f>
        <v>81.000081000081011</v>
      </c>
      <c r="O39" s="3">
        <f>AD39/$AV$2</f>
        <v>170.10017010017012</v>
      </c>
      <c r="P39" s="3">
        <f>AE39/$AV$2</f>
        <v>29.700029700029702</v>
      </c>
      <c r="Q39" s="13">
        <f t="shared" si="1"/>
        <v>0</v>
      </c>
      <c r="R39" s="54">
        <v>4.6399999999999997</v>
      </c>
      <c r="S39" s="15">
        <v>6.7593899999999998</v>
      </c>
      <c r="T39" s="15">
        <v>1.36</v>
      </c>
      <c r="U39" s="55">
        <v>1.9014</v>
      </c>
      <c r="V39" s="1">
        <v>372</v>
      </c>
      <c r="W39" s="3">
        <v>57</v>
      </c>
      <c r="X39" s="11">
        <v>0</v>
      </c>
      <c r="Y39" s="3">
        <v>27</v>
      </c>
      <c r="Z39" s="3">
        <v>12</v>
      </c>
      <c r="AA39" s="3">
        <v>28</v>
      </c>
      <c r="AB39" s="3">
        <v>231</v>
      </c>
      <c r="AC39" s="3">
        <v>30</v>
      </c>
      <c r="AD39" s="3">
        <v>63</v>
      </c>
      <c r="AE39" s="3">
        <v>11</v>
      </c>
      <c r="AF39" s="3">
        <v>1</v>
      </c>
      <c r="AG39" s="3">
        <v>-2</v>
      </c>
      <c r="AH39" s="1">
        <v>170</v>
      </c>
      <c r="AI39" s="1">
        <v>62</v>
      </c>
      <c r="AJ39" s="1">
        <v>170</v>
      </c>
      <c r="AK39" s="1">
        <v>1262</v>
      </c>
      <c r="AL39" s="1">
        <v>154</v>
      </c>
      <c r="AM39" s="1">
        <v>398</v>
      </c>
      <c r="AN39" s="1">
        <v>54</v>
      </c>
      <c r="AO39" s="1">
        <v>19</v>
      </c>
      <c r="AP39" s="1">
        <v>-8</v>
      </c>
      <c r="AQ39" s="2" t="s">
        <v>847</v>
      </c>
      <c r="AT39" s="1" t="s">
        <v>154</v>
      </c>
    </row>
    <row r="40" spans="1:46">
      <c r="A40" s="1" t="s">
        <v>643</v>
      </c>
      <c r="B40" s="1">
        <v>2016</v>
      </c>
      <c r="C40" s="1">
        <v>2.1659999999999999</v>
      </c>
      <c r="D40" s="20">
        <v>522400</v>
      </c>
      <c r="E40" s="17">
        <v>4075000</v>
      </c>
      <c r="F40" s="1">
        <v>342</v>
      </c>
      <c r="G40" s="31">
        <v>142</v>
      </c>
      <c r="H40" s="38">
        <v>0.25847777999999999</v>
      </c>
      <c r="I40" s="1">
        <v>220</v>
      </c>
      <c r="J40" s="1">
        <v>65</v>
      </c>
      <c r="K40" s="1">
        <v>30</v>
      </c>
      <c r="L40" s="29">
        <f t="shared" si="0"/>
        <v>11</v>
      </c>
      <c r="M40" s="3">
        <v>29</v>
      </c>
      <c r="N40" s="3">
        <v>88</v>
      </c>
      <c r="O40" s="3">
        <v>178</v>
      </c>
      <c r="P40" s="3">
        <v>29</v>
      </c>
      <c r="Q40" s="13">
        <f t="shared" si="1"/>
        <v>0</v>
      </c>
      <c r="R40" s="54">
        <v>11.280001</v>
      </c>
      <c r="S40" s="15">
        <v>10.72138</v>
      </c>
      <c r="T40" s="15">
        <v>5.07</v>
      </c>
      <c r="U40" s="55">
        <v>4.9937100000000001</v>
      </c>
      <c r="V40" s="1">
        <v>342</v>
      </c>
      <c r="W40" s="3">
        <v>162</v>
      </c>
      <c r="X40" s="1">
        <v>0</v>
      </c>
      <c r="Y40" s="3">
        <v>116</v>
      </c>
      <c r="Z40" s="3">
        <v>29</v>
      </c>
      <c r="AA40" s="3">
        <v>82</v>
      </c>
      <c r="AB40" s="3">
        <v>744</v>
      </c>
      <c r="AC40" s="3">
        <v>88</v>
      </c>
      <c r="AD40" s="3">
        <v>178</v>
      </c>
      <c r="AE40" s="3">
        <v>29</v>
      </c>
      <c r="AF40" s="3">
        <v>9</v>
      </c>
      <c r="AG40" s="3">
        <v>6</v>
      </c>
      <c r="AH40" s="3"/>
      <c r="AI40" s="3"/>
      <c r="AJ40" s="3"/>
      <c r="AK40" s="3"/>
      <c r="AL40" s="3"/>
      <c r="AM40" s="3"/>
      <c r="AN40" s="3"/>
      <c r="AO40" s="3"/>
      <c r="AP40" s="3"/>
      <c r="AQ40" s="2" t="s">
        <v>644</v>
      </c>
      <c r="AS40" s="1" t="s">
        <v>154</v>
      </c>
    </row>
    <row r="41" spans="1:46">
      <c r="A41" s="1" t="s">
        <v>815</v>
      </c>
      <c r="B41" s="1">
        <v>2018</v>
      </c>
      <c r="C41" s="1">
        <v>3.0430000000000001</v>
      </c>
      <c r="D41" s="20">
        <v>605094</v>
      </c>
      <c r="E41" s="17">
        <v>4025000</v>
      </c>
      <c r="F41" s="1">
        <v>427</v>
      </c>
      <c r="G41" s="31">
        <v>55</v>
      </c>
      <c r="H41" s="38">
        <v>0.25107604</v>
      </c>
      <c r="I41" s="1">
        <v>218</v>
      </c>
      <c r="J41" s="1">
        <v>76</v>
      </c>
      <c r="K41" s="1">
        <v>7</v>
      </c>
      <c r="L41" s="29">
        <f t="shared" si="0"/>
        <v>9.6</v>
      </c>
      <c r="M41" s="3">
        <v>28</v>
      </c>
      <c r="N41" s="3">
        <v>84</v>
      </c>
      <c r="O41" s="3">
        <v>159</v>
      </c>
      <c r="P41" s="3">
        <v>25</v>
      </c>
      <c r="Q41" s="13">
        <f t="shared" si="1"/>
        <v>1</v>
      </c>
      <c r="R41" s="54">
        <v>8.9499999999999993</v>
      </c>
      <c r="S41" s="15">
        <v>10.183674</v>
      </c>
      <c r="T41" s="15">
        <v>2.65</v>
      </c>
      <c r="U41" s="55">
        <v>2.9391400000000001</v>
      </c>
      <c r="V41" s="1">
        <v>427</v>
      </c>
      <c r="W41" s="3">
        <v>153</v>
      </c>
      <c r="X41" s="1">
        <v>7</v>
      </c>
      <c r="Y41" s="3">
        <v>78</v>
      </c>
      <c r="Z41" s="3">
        <v>28</v>
      </c>
      <c r="AA41" s="3">
        <v>82</v>
      </c>
      <c r="AB41" s="3">
        <v>638</v>
      </c>
      <c r="AC41" s="3">
        <v>84</v>
      </c>
      <c r="AD41" s="3">
        <v>159</v>
      </c>
      <c r="AE41" s="3">
        <v>25</v>
      </c>
      <c r="AF41" s="3">
        <v>3</v>
      </c>
      <c r="AG41" s="3">
        <v>-6</v>
      </c>
      <c r="AH41" s="3"/>
      <c r="AI41" s="3"/>
      <c r="AJ41" s="3"/>
      <c r="AK41" s="3"/>
      <c r="AL41" s="3"/>
      <c r="AM41" s="3"/>
      <c r="AN41" s="3"/>
      <c r="AO41" s="3"/>
      <c r="AP41" s="3"/>
      <c r="AQ41" s="2" t="s">
        <v>816</v>
      </c>
      <c r="AR41" s="1" t="s">
        <v>817</v>
      </c>
    </row>
    <row r="42" spans="1:46">
      <c r="A42" s="1" t="s">
        <v>717</v>
      </c>
      <c r="B42" s="1">
        <v>2018</v>
      </c>
      <c r="C42" s="1">
        <v>3.032</v>
      </c>
      <c r="D42" s="20">
        <v>605000</v>
      </c>
      <c r="E42" s="17">
        <v>4000000</v>
      </c>
      <c r="F42" s="1">
        <v>355</v>
      </c>
      <c r="G42" s="31">
        <v>154</v>
      </c>
      <c r="H42" s="38">
        <v>0.30183149999999997</v>
      </c>
      <c r="I42" s="1">
        <v>220</v>
      </c>
      <c r="J42" s="1">
        <v>54</v>
      </c>
      <c r="K42" s="1">
        <v>9</v>
      </c>
      <c r="L42" s="29">
        <f t="shared" si="0"/>
        <v>13.6</v>
      </c>
      <c r="M42" s="3">
        <v>2</v>
      </c>
      <c r="N42" s="3">
        <v>11</v>
      </c>
      <c r="O42" s="3">
        <v>17</v>
      </c>
      <c r="P42" s="3">
        <v>5</v>
      </c>
      <c r="Q42" s="13">
        <f t="shared" si="1"/>
        <v>2</v>
      </c>
      <c r="R42" s="54">
        <v>12.37</v>
      </c>
      <c r="S42" s="15">
        <v>14.885598999999999</v>
      </c>
      <c r="T42" s="15">
        <v>0.32</v>
      </c>
      <c r="U42" s="55">
        <v>0.46689900000000001</v>
      </c>
      <c r="V42" s="1">
        <v>355</v>
      </c>
      <c r="W42" s="3">
        <v>26</v>
      </c>
      <c r="X42" s="1">
        <v>154</v>
      </c>
      <c r="Y42" s="3">
        <v>13</v>
      </c>
      <c r="Z42" s="3">
        <v>2</v>
      </c>
      <c r="AA42" s="3">
        <v>13</v>
      </c>
      <c r="AB42" s="3">
        <v>115</v>
      </c>
      <c r="AC42" s="3">
        <v>11</v>
      </c>
      <c r="AD42" s="3">
        <v>17</v>
      </c>
      <c r="AE42" s="3">
        <v>5</v>
      </c>
      <c r="AF42" s="3">
        <v>0</v>
      </c>
      <c r="AG42" s="3">
        <v>-3</v>
      </c>
      <c r="AH42" s="3"/>
      <c r="AI42" s="3"/>
      <c r="AJ42" s="3"/>
      <c r="AK42" s="3"/>
      <c r="AL42" s="3"/>
      <c r="AM42" s="3"/>
      <c r="AN42" s="3"/>
      <c r="AO42" s="3"/>
      <c r="AP42" s="3"/>
      <c r="AR42" s="1" t="s">
        <v>718</v>
      </c>
      <c r="AS42" s="1" t="s">
        <v>719</v>
      </c>
    </row>
    <row r="43" spans="1:46">
      <c r="A43" s="1" t="s">
        <v>830</v>
      </c>
      <c r="B43" s="1">
        <v>2020</v>
      </c>
      <c r="C43" s="1">
        <v>2.1619999999999999</v>
      </c>
      <c r="D43" s="20">
        <v>675600</v>
      </c>
      <c r="E43" s="17">
        <v>4000000</v>
      </c>
      <c r="F43" s="1">
        <f>ROUND(V43-W43+(W43/$AV$2),0)</f>
        <v>380</v>
      </c>
      <c r="G43" s="31">
        <v>35</v>
      </c>
      <c r="H43" s="38">
        <v>0.27133872999999997</v>
      </c>
      <c r="I43" s="3">
        <v>195.90004590004591</v>
      </c>
      <c r="J43" s="3">
        <f>AI43-Z43+M43</f>
        <v>70.100008100008097</v>
      </c>
      <c r="K43" s="3">
        <v>13.700002700002701</v>
      </c>
      <c r="L43" s="29">
        <f t="shared" si="0"/>
        <v>6.2</v>
      </c>
      <c r="M43" s="3">
        <f>Z43/$AV$2</f>
        <v>8.1000081000081003</v>
      </c>
      <c r="N43" s="3">
        <f>AC43/$AV$2</f>
        <v>59.400059400059405</v>
      </c>
      <c r="O43" s="3">
        <f>AD43/$AV$2</f>
        <v>75.600075600075598</v>
      </c>
      <c r="P43" s="3">
        <f>AE43/$AV$2</f>
        <v>21.600021600021602</v>
      </c>
      <c r="Q43" s="13">
        <f t="shared" si="1"/>
        <v>2</v>
      </c>
      <c r="R43" s="54">
        <v>6.6099997000000004</v>
      </c>
      <c r="S43" s="15">
        <v>5.762848</v>
      </c>
      <c r="T43" s="15">
        <v>-0.04</v>
      </c>
      <c r="U43" s="55">
        <v>0.16191800000000001</v>
      </c>
      <c r="V43" s="1">
        <v>309</v>
      </c>
      <c r="W43" s="3">
        <v>42</v>
      </c>
      <c r="X43" s="1">
        <v>15</v>
      </c>
      <c r="Y43" s="3">
        <v>17</v>
      </c>
      <c r="Z43" s="3">
        <v>3</v>
      </c>
      <c r="AA43" s="3">
        <v>16</v>
      </c>
      <c r="AB43" s="3">
        <v>160</v>
      </c>
      <c r="AC43" s="3">
        <v>22</v>
      </c>
      <c r="AD43" s="3">
        <v>28</v>
      </c>
      <c r="AE43" s="3">
        <v>8</v>
      </c>
      <c r="AF43" s="3">
        <v>1</v>
      </c>
      <c r="AG43" s="3">
        <v>-9</v>
      </c>
      <c r="AH43" s="1">
        <v>167</v>
      </c>
      <c r="AI43" s="1">
        <v>65</v>
      </c>
      <c r="AJ43" s="1">
        <v>183</v>
      </c>
      <c r="AK43" s="1">
        <v>1248</v>
      </c>
      <c r="AL43" s="1">
        <v>112</v>
      </c>
      <c r="AM43" s="1">
        <v>279</v>
      </c>
      <c r="AN43" s="1">
        <v>50</v>
      </c>
      <c r="AO43" s="1">
        <v>12</v>
      </c>
      <c r="AP43" s="1">
        <v>-19</v>
      </c>
      <c r="AR43" s="1" t="s">
        <v>831</v>
      </c>
      <c r="AS43" s="1" t="s">
        <v>832</v>
      </c>
    </row>
    <row r="44" spans="1:46">
      <c r="A44" s="1" t="s">
        <v>306</v>
      </c>
      <c r="B44" s="1">
        <v>2012</v>
      </c>
      <c r="C44" s="1">
        <v>3.0270000000000001</v>
      </c>
      <c r="D44" s="20">
        <v>512500</v>
      </c>
      <c r="E44" s="17">
        <v>3800000</v>
      </c>
      <c r="F44" s="1">
        <v>459</v>
      </c>
      <c r="G44" s="31">
        <v>26</v>
      </c>
      <c r="H44" s="38">
        <v>0.27112675000000003</v>
      </c>
      <c r="I44" s="1">
        <v>205</v>
      </c>
      <c r="J44" s="1">
        <v>47</v>
      </c>
      <c r="K44" s="1">
        <v>64</v>
      </c>
      <c r="L44" s="29">
        <f t="shared" si="0"/>
        <v>6.2</v>
      </c>
      <c r="M44" s="3">
        <v>25</v>
      </c>
      <c r="N44" s="3">
        <v>30</v>
      </c>
      <c r="O44" s="3">
        <v>113</v>
      </c>
      <c r="P44" s="3">
        <v>33</v>
      </c>
      <c r="Q44" s="13">
        <f t="shared" si="1"/>
        <v>1</v>
      </c>
      <c r="R44" s="54">
        <v>5.9700002999999997</v>
      </c>
      <c r="S44" s="15">
        <v>6.3802985999999997</v>
      </c>
      <c r="T44" s="15">
        <v>3.38</v>
      </c>
      <c r="U44" s="55">
        <v>4.2126599999999996</v>
      </c>
      <c r="V44" s="1">
        <v>459</v>
      </c>
      <c r="W44" s="3">
        <v>130</v>
      </c>
      <c r="X44" s="1">
        <v>26</v>
      </c>
      <c r="Y44" s="3">
        <v>72</v>
      </c>
      <c r="Z44" s="3">
        <v>25</v>
      </c>
      <c r="AA44" s="3">
        <v>73</v>
      </c>
      <c r="AB44" s="3">
        <v>547</v>
      </c>
      <c r="AC44" s="3">
        <v>30</v>
      </c>
      <c r="AD44" s="3">
        <v>113</v>
      </c>
      <c r="AE44" s="3">
        <v>33</v>
      </c>
      <c r="AF44" s="3">
        <v>21</v>
      </c>
      <c r="AG44" s="3">
        <v>-6</v>
      </c>
      <c r="AH44" s="3"/>
      <c r="AI44" s="3"/>
      <c r="AJ44" s="3"/>
      <c r="AK44" s="3"/>
      <c r="AL44" s="3"/>
      <c r="AM44" s="3"/>
      <c r="AN44" s="3"/>
      <c r="AO44" s="3"/>
      <c r="AP44" s="3"/>
      <c r="AQ44" s="2" t="s">
        <v>307</v>
      </c>
    </row>
    <row r="45" spans="1:46">
      <c r="A45" s="31" t="s">
        <v>854</v>
      </c>
      <c r="B45" s="1">
        <v>2020</v>
      </c>
      <c r="C45" s="1">
        <v>3.0310000000000001</v>
      </c>
      <c r="D45" s="20">
        <v>615000</v>
      </c>
      <c r="E45" s="17">
        <v>3800000</v>
      </c>
      <c r="F45" s="1">
        <f>ROUND(V45-W45+(W45/$AV$2),0)</f>
        <v>466</v>
      </c>
      <c r="G45" s="31">
        <v>37</v>
      </c>
      <c r="H45" s="38">
        <v>0.26556637999999999</v>
      </c>
      <c r="I45" s="3">
        <v>227.9000729000729</v>
      </c>
      <c r="J45" s="3">
        <f>AI45-Z45+M45</f>
        <v>60.700029700029702</v>
      </c>
      <c r="K45" s="3">
        <v>7</v>
      </c>
      <c r="L45" s="29">
        <f t="shared" si="0"/>
        <v>8.1999999999999993</v>
      </c>
      <c r="M45" s="3">
        <f>Z45/$AV$2</f>
        <v>29.700029700029702</v>
      </c>
      <c r="N45" s="3">
        <f>AC45/$AV$2</f>
        <v>59.400059400059405</v>
      </c>
      <c r="O45" s="3">
        <f>AD45/$AV$2</f>
        <v>178.20017820017821</v>
      </c>
      <c r="P45" s="3">
        <f>AE45/$AV$2</f>
        <v>18.9000189000189</v>
      </c>
      <c r="Q45" s="13">
        <f t="shared" si="1"/>
        <v>0</v>
      </c>
      <c r="R45" s="54">
        <v>8.65</v>
      </c>
      <c r="S45" s="15">
        <v>7.8002050000000001</v>
      </c>
      <c r="T45" s="15">
        <v>1.95</v>
      </c>
      <c r="U45" s="55">
        <v>1.1919</v>
      </c>
      <c r="V45" s="1">
        <v>366</v>
      </c>
      <c r="W45" s="3">
        <v>59</v>
      </c>
      <c r="X45" s="11">
        <v>0</v>
      </c>
      <c r="Y45" s="3">
        <v>27</v>
      </c>
      <c r="Z45" s="3">
        <v>11</v>
      </c>
      <c r="AA45" s="3">
        <v>38</v>
      </c>
      <c r="AB45" s="3">
        <v>229</v>
      </c>
      <c r="AC45" s="3">
        <v>22</v>
      </c>
      <c r="AD45" s="3">
        <v>66</v>
      </c>
      <c r="AE45" s="3">
        <v>7</v>
      </c>
      <c r="AF45" s="3">
        <v>0</v>
      </c>
      <c r="AG45" s="3">
        <v>4</v>
      </c>
      <c r="AH45" s="1">
        <v>182</v>
      </c>
      <c r="AI45" s="1">
        <v>42</v>
      </c>
      <c r="AJ45" s="1">
        <v>177</v>
      </c>
      <c r="AK45" s="1">
        <v>1514</v>
      </c>
      <c r="AL45" s="1">
        <v>138</v>
      </c>
      <c r="AM45" s="1">
        <v>337</v>
      </c>
      <c r="AN45" s="1">
        <v>81</v>
      </c>
      <c r="AO45" s="1">
        <v>7</v>
      </c>
      <c r="AP45" s="1">
        <v>12</v>
      </c>
      <c r="AQ45" s="2" t="s">
        <v>836</v>
      </c>
      <c r="AR45" s="1" t="s">
        <v>855</v>
      </c>
      <c r="AS45" s="1" t="s">
        <v>856</v>
      </c>
    </row>
    <row r="46" spans="1:46">
      <c r="A46" s="1" t="s">
        <v>636</v>
      </c>
      <c r="B46" s="1">
        <v>2017</v>
      </c>
      <c r="C46" s="1">
        <v>3.0609999999999999</v>
      </c>
      <c r="D46" s="20">
        <v>595000</v>
      </c>
      <c r="E46" s="17">
        <v>3750000</v>
      </c>
      <c r="F46" s="1">
        <v>497</v>
      </c>
      <c r="G46" s="31">
        <v>0</v>
      </c>
      <c r="H46" s="38">
        <v>0.25772594999999998</v>
      </c>
      <c r="I46" s="1">
        <v>240</v>
      </c>
      <c r="J46" s="1">
        <v>64</v>
      </c>
      <c r="K46" s="1">
        <v>22</v>
      </c>
      <c r="L46" s="29">
        <f t="shared" si="0"/>
        <v>6.9</v>
      </c>
      <c r="M46" s="3">
        <v>26</v>
      </c>
      <c r="N46" s="3">
        <v>84</v>
      </c>
      <c r="O46" s="3">
        <v>147</v>
      </c>
      <c r="P46" s="3">
        <v>25</v>
      </c>
      <c r="Q46" s="13">
        <f t="shared" si="1"/>
        <v>0</v>
      </c>
      <c r="R46" s="54">
        <v>6.8</v>
      </c>
      <c r="S46" s="15">
        <v>7.0107189999999999</v>
      </c>
      <c r="T46" s="15">
        <v>3.52</v>
      </c>
      <c r="U46" s="55">
        <v>3.9087200000000002</v>
      </c>
      <c r="V46" s="1">
        <v>497</v>
      </c>
      <c r="W46" s="3">
        <v>156</v>
      </c>
      <c r="X46" s="1">
        <v>0</v>
      </c>
      <c r="Y46" s="3">
        <v>87</v>
      </c>
      <c r="Z46" s="3">
        <v>26</v>
      </c>
      <c r="AA46" s="3">
        <v>82</v>
      </c>
      <c r="AB46" s="3">
        <v>632</v>
      </c>
      <c r="AC46" s="3">
        <v>84</v>
      </c>
      <c r="AD46" s="3">
        <v>147</v>
      </c>
      <c r="AE46" s="3">
        <v>25</v>
      </c>
      <c r="AF46" s="3">
        <v>4</v>
      </c>
      <c r="AG46" s="3">
        <v>3</v>
      </c>
      <c r="AH46" s="3"/>
      <c r="AI46" s="3"/>
      <c r="AJ46" s="3"/>
      <c r="AK46" s="3"/>
      <c r="AL46" s="3"/>
      <c r="AM46" s="3"/>
      <c r="AN46" s="3"/>
      <c r="AO46" s="3"/>
      <c r="AP46" s="3"/>
      <c r="AQ46" s="2" t="s">
        <v>261</v>
      </c>
      <c r="AR46" s="1" t="s">
        <v>637</v>
      </c>
    </row>
    <row r="47" spans="1:46">
      <c r="A47" s="1" t="s">
        <v>813</v>
      </c>
      <c r="B47" s="1">
        <v>2018</v>
      </c>
      <c r="C47" s="1">
        <v>2.1349999999999998</v>
      </c>
      <c r="D47" s="20">
        <v>577200</v>
      </c>
      <c r="E47" s="17">
        <v>3725000</v>
      </c>
      <c r="F47" s="1">
        <v>360</v>
      </c>
      <c r="G47" s="31">
        <v>72</v>
      </c>
      <c r="H47" s="38">
        <v>0.28882644000000002</v>
      </c>
      <c r="I47" s="1">
        <v>236</v>
      </c>
      <c r="J47" s="1">
        <v>44</v>
      </c>
      <c r="K47" s="1">
        <v>124</v>
      </c>
      <c r="L47" s="29">
        <f t="shared" si="0"/>
        <v>10.9</v>
      </c>
      <c r="M47" s="3">
        <v>19</v>
      </c>
      <c r="N47" s="3">
        <v>69</v>
      </c>
      <c r="O47" s="3">
        <v>132</v>
      </c>
      <c r="P47" s="3">
        <v>27</v>
      </c>
      <c r="Q47" s="13">
        <f t="shared" si="1"/>
        <v>0</v>
      </c>
      <c r="R47" s="54">
        <v>10.84</v>
      </c>
      <c r="S47" s="15">
        <v>10.882402000000001</v>
      </c>
      <c r="T47" s="15">
        <v>4.12</v>
      </c>
      <c r="U47" s="55">
        <v>4.7987399999999996</v>
      </c>
      <c r="V47" s="1">
        <v>360</v>
      </c>
      <c r="W47" s="3">
        <v>162</v>
      </c>
      <c r="X47" s="1">
        <v>0</v>
      </c>
      <c r="Y47" s="3">
        <v>103</v>
      </c>
      <c r="Z47" s="3">
        <v>19</v>
      </c>
      <c r="AA47" s="3">
        <v>73</v>
      </c>
      <c r="AB47" s="3">
        <v>740</v>
      </c>
      <c r="AC47" s="3">
        <v>69</v>
      </c>
      <c r="AD47" s="3">
        <v>132</v>
      </c>
      <c r="AE47" s="3">
        <v>27</v>
      </c>
      <c r="AF47" s="3">
        <v>43</v>
      </c>
      <c r="AG47" s="3">
        <v>2</v>
      </c>
      <c r="AH47" s="3"/>
      <c r="AI47" s="3"/>
      <c r="AJ47" s="3"/>
      <c r="AK47" s="3"/>
      <c r="AL47" s="3"/>
      <c r="AM47" s="3"/>
      <c r="AN47" s="3"/>
      <c r="AO47" s="3"/>
      <c r="AP47" s="3"/>
      <c r="AQ47" s="2" t="s">
        <v>814</v>
      </c>
      <c r="AS47" s="1" t="s">
        <v>559</v>
      </c>
    </row>
    <row r="48" spans="1:46">
      <c r="A48" s="1" t="s">
        <v>194</v>
      </c>
      <c r="B48" s="1">
        <v>2012</v>
      </c>
      <c r="C48" s="1">
        <v>3</v>
      </c>
      <c r="D48" s="20">
        <v>565000</v>
      </c>
      <c r="E48" s="17">
        <v>3650000</v>
      </c>
      <c r="F48" s="1">
        <v>428</v>
      </c>
      <c r="G48" s="31">
        <v>42</v>
      </c>
      <c r="H48" s="38">
        <v>0.26081172000000002</v>
      </c>
      <c r="I48" s="1">
        <v>226</v>
      </c>
      <c r="J48" s="1">
        <v>59</v>
      </c>
      <c r="K48" s="1">
        <v>41</v>
      </c>
      <c r="L48" s="29">
        <f t="shared" si="0"/>
        <v>12.8</v>
      </c>
      <c r="M48" s="3">
        <v>27</v>
      </c>
      <c r="N48" s="3">
        <v>58</v>
      </c>
      <c r="O48" s="3">
        <v>152</v>
      </c>
      <c r="P48" s="3">
        <v>30</v>
      </c>
      <c r="Q48" s="13">
        <f t="shared" si="1"/>
        <v>1</v>
      </c>
      <c r="R48" s="54">
        <v>13.88</v>
      </c>
      <c r="S48" s="15">
        <v>11.782209999999999</v>
      </c>
      <c r="T48" s="15">
        <v>5.51</v>
      </c>
      <c r="U48" s="55">
        <v>5.2534200000000002</v>
      </c>
      <c r="V48" s="1">
        <v>428</v>
      </c>
      <c r="W48" s="3">
        <v>158</v>
      </c>
      <c r="X48" s="1">
        <v>0</v>
      </c>
      <c r="Y48" s="3">
        <v>93</v>
      </c>
      <c r="Z48" s="3">
        <v>27</v>
      </c>
      <c r="AA48" s="3">
        <v>82</v>
      </c>
      <c r="AB48" s="3">
        <v>651</v>
      </c>
      <c r="AC48" s="3">
        <v>58</v>
      </c>
      <c r="AD48" s="3">
        <v>152</v>
      </c>
      <c r="AE48" s="3">
        <v>30</v>
      </c>
      <c r="AF48" s="3">
        <v>21</v>
      </c>
      <c r="AG48" s="3">
        <v>17</v>
      </c>
      <c r="AH48" s="3"/>
      <c r="AI48" s="3"/>
      <c r="AJ48" s="3"/>
      <c r="AK48" s="3"/>
      <c r="AL48" s="3"/>
      <c r="AM48" s="3"/>
      <c r="AN48" s="3"/>
      <c r="AO48" s="3"/>
      <c r="AP48" s="3"/>
      <c r="AQ48" s="2" t="s">
        <v>195</v>
      </c>
      <c r="AR48" s="1" t="s">
        <v>196</v>
      </c>
      <c r="AS48" s="1" t="s">
        <v>197</v>
      </c>
    </row>
    <row r="49" spans="1:46">
      <c r="A49" s="1" t="s">
        <v>127</v>
      </c>
      <c r="B49" s="1">
        <v>2013</v>
      </c>
      <c r="C49" s="1">
        <v>2.1459999999999999</v>
      </c>
      <c r="D49" s="20">
        <v>528250</v>
      </c>
      <c r="E49" s="17">
        <v>3600000</v>
      </c>
      <c r="F49" s="1">
        <v>439</v>
      </c>
      <c r="G49" s="31">
        <v>0</v>
      </c>
      <c r="H49" s="38">
        <v>0.27662107000000002</v>
      </c>
      <c r="I49" s="1">
        <v>217</v>
      </c>
      <c r="J49" s="1">
        <v>50</v>
      </c>
      <c r="K49" s="1">
        <v>38</v>
      </c>
      <c r="L49" s="29">
        <f t="shared" si="0"/>
        <v>3.6</v>
      </c>
      <c r="M49" s="3">
        <v>17</v>
      </c>
      <c r="N49" s="3">
        <v>51</v>
      </c>
      <c r="O49" s="3">
        <v>100</v>
      </c>
      <c r="P49" s="3">
        <v>34</v>
      </c>
      <c r="Q49" s="13">
        <f t="shared" si="1"/>
        <v>0</v>
      </c>
      <c r="R49" s="54">
        <v>4.34</v>
      </c>
      <c r="S49" s="15">
        <v>2.8542700000000001</v>
      </c>
      <c r="T49" s="15">
        <v>3.35</v>
      </c>
      <c r="U49" s="55">
        <v>3.1451699999999998</v>
      </c>
      <c r="V49" s="1">
        <v>439</v>
      </c>
      <c r="W49" s="3">
        <v>159</v>
      </c>
      <c r="X49" s="1">
        <v>0</v>
      </c>
      <c r="Y49" s="3">
        <v>86</v>
      </c>
      <c r="Z49" s="3">
        <v>17</v>
      </c>
      <c r="AA49" s="3">
        <v>79</v>
      </c>
      <c r="AB49" s="3">
        <v>680</v>
      </c>
      <c r="AC49" s="3">
        <v>51</v>
      </c>
      <c r="AD49" s="3">
        <v>100</v>
      </c>
      <c r="AE49" s="3">
        <v>34</v>
      </c>
      <c r="AF49" s="3">
        <v>11</v>
      </c>
      <c r="AG49" s="3">
        <v>1</v>
      </c>
      <c r="AH49" s="3"/>
      <c r="AI49" s="3"/>
      <c r="AJ49" s="3"/>
      <c r="AK49" s="3"/>
      <c r="AL49" s="3"/>
      <c r="AM49" s="3"/>
      <c r="AN49" s="3"/>
      <c r="AO49" s="3"/>
      <c r="AP49" s="3"/>
      <c r="AQ49" s="2" t="s">
        <v>128</v>
      </c>
      <c r="AR49" s="1" t="s">
        <v>129</v>
      </c>
      <c r="AS49" s="1" t="s">
        <v>45</v>
      </c>
    </row>
    <row r="50" spans="1:46">
      <c r="A50" s="1" t="s">
        <v>668</v>
      </c>
      <c r="B50" s="1">
        <v>2016</v>
      </c>
      <c r="C50" s="1">
        <v>2.15</v>
      </c>
      <c r="D50" s="20">
        <v>546500</v>
      </c>
      <c r="E50" s="17">
        <v>3600000</v>
      </c>
      <c r="F50" s="1">
        <v>394</v>
      </c>
      <c r="G50" s="31">
        <v>0</v>
      </c>
      <c r="H50" s="38">
        <v>0.23688393999999999</v>
      </c>
      <c r="I50" s="1">
        <v>200</v>
      </c>
      <c r="J50" s="1">
        <v>40</v>
      </c>
      <c r="K50" s="1">
        <v>22</v>
      </c>
      <c r="L50" s="29">
        <f t="shared" si="0"/>
        <v>7.8</v>
      </c>
      <c r="M50" s="3">
        <v>26</v>
      </c>
      <c r="N50" s="3">
        <v>63</v>
      </c>
      <c r="O50" s="3">
        <v>143</v>
      </c>
      <c r="P50" s="3">
        <v>30</v>
      </c>
      <c r="Q50" s="13">
        <f t="shared" si="1"/>
        <v>1</v>
      </c>
      <c r="R50" s="54">
        <v>8.41</v>
      </c>
      <c r="S50" s="15">
        <v>7.1471460000000002</v>
      </c>
      <c r="T50" s="15">
        <v>5.8</v>
      </c>
      <c r="U50" s="55">
        <v>5.2697500000000002</v>
      </c>
      <c r="V50" s="1">
        <v>394</v>
      </c>
      <c r="W50" s="3">
        <v>156</v>
      </c>
      <c r="X50" s="1">
        <v>0</v>
      </c>
      <c r="Y50" s="3">
        <v>94</v>
      </c>
      <c r="Z50" s="3">
        <v>26</v>
      </c>
      <c r="AA50" s="3">
        <v>87</v>
      </c>
      <c r="AB50" s="3">
        <v>636</v>
      </c>
      <c r="AC50" s="3">
        <v>63</v>
      </c>
      <c r="AD50" s="3">
        <v>143</v>
      </c>
      <c r="AE50" s="3">
        <v>30</v>
      </c>
      <c r="AF50" s="3">
        <v>9</v>
      </c>
      <c r="AG50" s="3">
        <v>14</v>
      </c>
      <c r="AH50" s="3"/>
      <c r="AI50" s="3"/>
      <c r="AJ50" s="3"/>
      <c r="AK50" s="3"/>
      <c r="AL50" s="3"/>
      <c r="AM50" s="3"/>
      <c r="AN50" s="3"/>
      <c r="AO50" s="3"/>
      <c r="AP50" s="3"/>
      <c r="AQ50" s="2" t="s">
        <v>669</v>
      </c>
      <c r="AR50" s="1" t="s">
        <v>670</v>
      </c>
      <c r="AS50" s="1" t="s">
        <v>671</v>
      </c>
    </row>
    <row r="51" spans="1:46">
      <c r="A51" s="11" t="s">
        <v>642</v>
      </c>
      <c r="B51" s="11">
        <v>2016</v>
      </c>
      <c r="C51" s="11">
        <v>3.0939999999999999</v>
      </c>
      <c r="D51" s="21">
        <v>527600</v>
      </c>
      <c r="E51" s="18">
        <v>3575000</v>
      </c>
      <c r="F51" s="11">
        <v>495</v>
      </c>
      <c r="G51" s="61">
        <v>0</v>
      </c>
      <c r="H51" s="39">
        <v>0.24593128</v>
      </c>
      <c r="I51" s="11">
        <v>205</v>
      </c>
      <c r="J51" s="11">
        <v>59</v>
      </c>
      <c r="K51" s="11">
        <v>28</v>
      </c>
      <c r="L51" s="29">
        <f t="shared" si="0"/>
        <v>5.7</v>
      </c>
      <c r="M51" s="13">
        <v>30</v>
      </c>
      <c r="N51" s="13">
        <v>47</v>
      </c>
      <c r="O51" s="13">
        <v>149</v>
      </c>
      <c r="P51" s="13">
        <v>29</v>
      </c>
      <c r="Q51" s="13">
        <f t="shared" si="1"/>
        <v>0</v>
      </c>
      <c r="R51" s="54">
        <v>4.38</v>
      </c>
      <c r="S51" s="15">
        <v>7.04582</v>
      </c>
      <c r="T51" s="15">
        <v>0.88</v>
      </c>
      <c r="U51" s="55">
        <v>2.3096800000000002</v>
      </c>
      <c r="V51" s="11">
        <v>495</v>
      </c>
      <c r="W51" s="13">
        <v>152</v>
      </c>
      <c r="X51" s="1">
        <v>0</v>
      </c>
      <c r="Y51" s="3">
        <v>73</v>
      </c>
      <c r="Z51" s="3">
        <v>30</v>
      </c>
      <c r="AA51" s="3">
        <v>81</v>
      </c>
      <c r="AB51" s="3">
        <v>601</v>
      </c>
      <c r="AC51" s="3">
        <v>47</v>
      </c>
      <c r="AD51" s="3">
        <v>149</v>
      </c>
      <c r="AE51" s="3">
        <v>29</v>
      </c>
      <c r="AF51" s="3">
        <v>6</v>
      </c>
      <c r="AG51" s="3">
        <v>-24</v>
      </c>
      <c r="AH51" s="3"/>
      <c r="AI51" s="3"/>
      <c r="AJ51" s="3"/>
      <c r="AK51" s="3"/>
      <c r="AL51" s="3"/>
      <c r="AM51" s="3"/>
      <c r="AN51" s="3"/>
      <c r="AO51" s="3"/>
      <c r="AP51" s="3"/>
      <c r="AQ51" s="12"/>
      <c r="AR51" s="11" t="s">
        <v>227</v>
      </c>
      <c r="AS51" s="11" t="s">
        <v>227</v>
      </c>
      <c r="AT51" s="12"/>
    </row>
    <row r="52" spans="1:46">
      <c r="A52" s="1" t="s">
        <v>541</v>
      </c>
      <c r="B52" s="1">
        <v>2016</v>
      </c>
      <c r="C52" s="1">
        <v>3.0270000000000001</v>
      </c>
      <c r="D52" s="20">
        <v>522500</v>
      </c>
      <c r="E52" s="17">
        <v>3550000</v>
      </c>
      <c r="F52" s="1">
        <v>390</v>
      </c>
      <c r="G52" s="31">
        <v>78</v>
      </c>
      <c r="H52" s="38">
        <v>0.25053996000000001</v>
      </c>
      <c r="I52" s="1">
        <v>169</v>
      </c>
      <c r="J52" s="1">
        <v>57</v>
      </c>
      <c r="K52" s="1">
        <v>5</v>
      </c>
      <c r="L52" s="29">
        <f t="shared" si="0"/>
        <v>5.0999999999999996</v>
      </c>
      <c r="M52" s="3">
        <v>25</v>
      </c>
      <c r="N52" s="3">
        <v>21</v>
      </c>
      <c r="O52" s="3">
        <v>137</v>
      </c>
      <c r="P52" s="3">
        <v>38</v>
      </c>
      <c r="Q52" s="13">
        <f t="shared" si="1"/>
        <v>0</v>
      </c>
      <c r="R52" s="54">
        <v>6.36</v>
      </c>
      <c r="S52" s="15">
        <v>3.9391919999999998</v>
      </c>
      <c r="T52" s="15">
        <v>3.39</v>
      </c>
      <c r="U52" s="55">
        <v>2.27007</v>
      </c>
      <c r="V52" s="1">
        <v>390</v>
      </c>
      <c r="W52" s="3">
        <v>162</v>
      </c>
      <c r="X52" s="1">
        <v>0</v>
      </c>
      <c r="Y52" s="3">
        <v>82</v>
      </c>
      <c r="Z52" s="3">
        <v>25</v>
      </c>
      <c r="AA52" s="3">
        <v>82</v>
      </c>
      <c r="AB52" s="3">
        <v>647</v>
      </c>
      <c r="AC52" s="3">
        <v>21</v>
      </c>
      <c r="AD52" s="3">
        <v>137</v>
      </c>
      <c r="AE52" s="3">
        <v>38</v>
      </c>
      <c r="AF52" s="3">
        <v>1</v>
      </c>
      <c r="AG52" s="3">
        <v>9</v>
      </c>
      <c r="AH52" s="3"/>
      <c r="AI52" s="3"/>
      <c r="AJ52" s="3"/>
      <c r="AK52" s="3"/>
      <c r="AL52" s="3"/>
      <c r="AM52" s="3"/>
      <c r="AN52" s="3"/>
      <c r="AO52" s="3"/>
      <c r="AP52" s="3"/>
      <c r="AQ52" s="2" t="s">
        <v>406</v>
      </c>
      <c r="AS52" s="1" t="s">
        <v>542</v>
      </c>
    </row>
    <row r="53" spans="1:46">
      <c r="A53" s="1" t="s">
        <v>256</v>
      </c>
      <c r="B53" s="1">
        <v>2017</v>
      </c>
      <c r="C53" s="1">
        <v>3.0720000000000001</v>
      </c>
      <c r="D53" s="20">
        <v>546700</v>
      </c>
      <c r="E53" s="17">
        <v>3550000</v>
      </c>
      <c r="F53" s="1">
        <v>399</v>
      </c>
      <c r="G53" s="31">
        <v>105</v>
      </c>
      <c r="H53" s="38">
        <v>0.23573016999999999</v>
      </c>
      <c r="I53" s="1">
        <v>197</v>
      </c>
      <c r="J53" s="1">
        <v>65</v>
      </c>
      <c r="K53" s="1">
        <v>35</v>
      </c>
      <c r="L53" s="29">
        <f t="shared" si="0"/>
        <v>6.1</v>
      </c>
      <c r="M53" s="3">
        <v>30</v>
      </c>
      <c r="N53" s="3">
        <v>84</v>
      </c>
      <c r="O53" s="3">
        <v>179</v>
      </c>
      <c r="P53" s="3">
        <v>21</v>
      </c>
      <c r="Q53" s="13">
        <f t="shared" si="1"/>
        <v>0</v>
      </c>
      <c r="R53" s="54">
        <v>6.23</v>
      </c>
      <c r="S53" s="15">
        <v>5.9955040000000004</v>
      </c>
      <c r="T53" s="15">
        <v>4.12</v>
      </c>
      <c r="U53" s="55">
        <v>3.7671100000000002</v>
      </c>
      <c r="V53" s="1">
        <v>399</v>
      </c>
      <c r="W53" s="3">
        <v>148</v>
      </c>
      <c r="X53" s="1">
        <v>0</v>
      </c>
      <c r="Y53" s="3">
        <v>78</v>
      </c>
      <c r="Z53" s="3">
        <v>30</v>
      </c>
      <c r="AA53" s="3">
        <v>78</v>
      </c>
      <c r="AB53" s="3">
        <v>617</v>
      </c>
      <c r="AC53" s="3">
        <v>84</v>
      </c>
      <c r="AD53" s="3">
        <v>179</v>
      </c>
      <c r="AE53" s="3">
        <v>21</v>
      </c>
      <c r="AF53" s="3">
        <v>16</v>
      </c>
      <c r="AG53" s="3">
        <v>8</v>
      </c>
      <c r="AH53" s="3"/>
      <c r="AI53" s="3"/>
      <c r="AJ53" s="3"/>
      <c r="AK53" s="3"/>
      <c r="AL53" s="3"/>
      <c r="AM53" s="3"/>
      <c r="AN53" s="3"/>
      <c r="AO53" s="3"/>
      <c r="AP53" s="3"/>
      <c r="AQ53" s="2" t="s">
        <v>75</v>
      </c>
      <c r="AR53" s="1" t="s">
        <v>257</v>
      </c>
    </row>
    <row r="54" spans="1:46">
      <c r="A54" s="1" t="s">
        <v>348</v>
      </c>
      <c r="B54" s="1">
        <v>2015</v>
      </c>
      <c r="C54" s="1">
        <v>3.1019999999999999</v>
      </c>
      <c r="D54" s="20">
        <v>517500</v>
      </c>
      <c r="E54" s="17">
        <v>3500000</v>
      </c>
      <c r="F54" s="1">
        <v>462</v>
      </c>
      <c r="G54" s="31">
        <v>93</v>
      </c>
      <c r="H54" s="38">
        <v>0.28846154000000002</v>
      </c>
      <c r="I54" s="1">
        <v>234</v>
      </c>
      <c r="J54" s="1">
        <v>45</v>
      </c>
      <c r="K54" s="1">
        <v>84</v>
      </c>
      <c r="L54" s="29">
        <f t="shared" si="0"/>
        <v>4.5</v>
      </c>
      <c r="M54" s="3">
        <v>17</v>
      </c>
      <c r="N54" s="3">
        <v>46</v>
      </c>
      <c r="O54" s="3">
        <v>112</v>
      </c>
      <c r="P54" s="3">
        <v>31</v>
      </c>
      <c r="Q54" s="13">
        <f t="shared" si="1"/>
        <v>1</v>
      </c>
      <c r="R54" s="54">
        <v>4.12</v>
      </c>
      <c r="S54" s="15">
        <v>4.86686</v>
      </c>
      <c r="T54" s="15">
        <v>1.99</v>
      </c>
      <c r="U54" s="55">
        <v>2.46774</v>
      </c>
      <c r="V54" s="1">
        <v>462</v>
      </c>
      <c r="W54" s="3">
        <v>157</v>
      </c>
      <c r="X54" s="1">
        <v>0</v>
      </c>
      <c r="Y54" s="3">
        <v>93</v>
      </c>
      <c r="Z54" s="3">
        <v>17</v>
      </c>
      <c r="AA54" s="3">
        <v>58</v>
      </c>
      <c r="AB54" s="3">
        <v>682</v>
      </c>
      <c r="AC54" s="3">
        <v>46</v>
      </c>
      <c r="AD54" s="3">
        <v>112</v>
      </c>
      <c r="AE54" s="3">
        <v>31</v>
      </c>
      <c r="AF54" s="3">
        <v>43</v>
      </c>
      <c r="AG54" s="3">
        <v>-12</v>
      </c>
      <c r="AH54" s="3"/>
      <c r="AI54" s="3"/>
      <c r="AJ54" s="3"/>
      <c r="AK54" s="3"/>
      <c r="AL54" s="3"/>
      <c r="AM54" s="3"/>
      <c r="AN54" s="3"/>
      <c r="AO54" s="3"/>
      <c r="AP54" s="3"/>
      <c r="AQ54" s="2" t="s">
        <v>55</v>
      </c>
      <c r="AR54" s="1" t="s">
        <v>104</v>
      </c>
    </row>
    <row r="55" spans="1:46">
      <c r="A55" s="1" t="s">
        <v>460</v>
      </c>
      <c r="B55" s="1">
        <v>2012</v>
      </c>
      <c r="C55" s="1">
        <v>3</v>
      </c>
      <c r="D55" s="20">
        <v>500000</v>
      </c>
      <c r="E55" s="17">
        <v>3500000</v>
      </c>
      <c r="F55" s="1">
        <v>441</v>
      </c>
      <c r="G55" s="31">
        <v>23</v>
      </c>
      <c r="H55" s="38">
        <v>0.28025115</v>
      </c>
      <c r="I55" s="1">
        <v>296</v>
      </c>
      <c r="J55" s="1">
        <v>30</v>
      </c>
      <c r="K55" s="1">
        <v>61</v>
      </c>
      <c r="L55" s="29">
        <f t="shared" si="0"/>
        <v>13.4</v>
      </c>
      <c r="M55" s="3">
        <v>16</v>
      </c>
      <c r="N55" s="3">
        <v>67</v>
      </c>
      <c r="O55" s="3">
        <v>134</v>
      </c>
      <c r="P55" s="3">
        <v>29</v>
      </c>
      <c r="Q55" s="13">
        <f t="shared" si="1"/>
        <v>0</v>
      </c>
      <c r="R55" s="54">
        <v>15.16</v>
      </c>
      <c r="S55" s="15">
        <v>11.67679</v>
      </c>
      <c r="T55" s="15">
        <v>5.48</v>
      </c>
      <c r="U55" s="55">
        <v>5.1048099999999996</v>
      </c>
      <c r="V55" s="1">
        <v>441</v>
      </c>
      <c r="W55" s="3">
        <v>137</v>
      </c>
      <c r="X55" s="1">
        <v>23</v>
      </c>
      <c r="Y55" s="3">
        <v>103</v>
      </c>
      <c r="Z55" s="3">
        <v>16</v>
      </c>
      <c r="AA55" s="3">
        <v>66</v>
      </c>
      <c r="AB55" s="3">
        <v>617</v>
      </c>
      <c r="AC55" s="3">
        <v>67</v>
      </c>
      <c r="AD55" s="3">
        <v>134</v>
      </c>
      <c r="AE55" s="3">
        <v>29</v>
      </c>
      <c r="AF55" s="3">
        <v>12</v>
      </c>
      <c r="AG55" s="3">
        <v>6</v>
      </c>
      <c r="AH55" s="3"/>
      <c r="AI55" s="3"/>
      <c r="AJ55" s="3"/>
      <c r="AK55" s="3"/>
      <c r="AL55" s="3"/>
      <c r="AM55" s="3"/>
      <c r="AN55" s="3"/>
      <c r="AO55" s="3"/>
      <c r="AP55" s="3"/>
      <c r="AQ55" s="2" t="s">
        <v>461</v>
      </c>
      <c r="AR55" s="1" t="s">
        <v>462</v>
      </c>
      <c r="AS55" s="1" t="s">
        <v>463</v>
      </c>
    </row>
    <row r="56" spans="1:46">
      <c r="A56" s="1" t="s">
        <v>505</v>
      </c>
      <c r="B56" s="1">
        <v>2016</v>
      </c>
      <c r="C56" s="1">
        <v>3.1240000000000001</v>
      </c>
      <c r="D56" s="20">
        <v>570000</v>
      </c>
      <c r="E56" s="17">
        <v>3500000</v>
      </c>
      <c r="F56" s="1">
        <v>494</v>
      </c>
      <c r="G56" s="31">
        <v>69</v>
      </c>
      <c r="H56" s="38">
        <v>0.26508619999999999</v>
      </c>
      <c r="I56" s="1">
        <v>225</v>
      </c>
      <c r="J56" s="1">
        <v>59</v>
      </c>
      <c r="K56" s="1">
        <v>10</v>
      </c>
      <c r="L56" s="29">
        <f t="shared" si="0"/>
        <v>9.1</v>
      </c>
      <c r="M56" s="3">
        <v>23</v>
      </c>
      <c r="N56" s="3">
        <v>43</v>
      </c>
      <c r="O56" s="3">
        <v>115</v>
      </c>
      <c r="P56" s="3">
        <v>23</v>
      </c>
      <c r="Q56" s="13">
        <f t="shared" si="1"/>
        <v>1</v>
      </c>
      <c r="R56" s="54">
        <v>8.2200000000000006</v>
      </c>
      <c r="S56" s="15">
        <v>9.9480599999999999</v>
      </c>
      <c r="T56" s="15">
        <v>2.0499999999999998</v>
      </c>
      <c r="U56" s="55">
        <v>2.3883700000000001</v>
      </c>
      <c r="V56" s="1">
        <v>494</v>
      </c>
      <c r="W56" s="3">
        <v>148</v>
      </c>
      <c r="X56" s="1">
        <v>0</v>
      </c>
      <c r="Y56" s="3">
        <v>75</v>
      </c>
      <c r="Z56" s="3">
        <v>23</v>
      </c>
      <c r="AA56" s="3">
        <v>76</v>
      </c>
      <c r="AB56" s="3">
        <v>608</v>
      </c>
      <c r="AC56" s="3">
        <v>43</v>
      </c>
      <c r="AD56" s="3">
        <v>115</v>
      </c>
      <c r="AE56" s="3">
        <v>23</v>
      </c>
      <c r="AF56" s="3">
        <v>0</v>
      </c>
      <c r="AG56" s="3">
        <v>-10</v>
      </c>
      <c r="AH56" s="3"/>
      <c r="AI56" s="3"/>
      <c r="AJ56" s="3"/>
      <c r="AK56" s="3"/>
      <c r="AL56" s="3"/>
      <c r="AM56" s="3"/>
      <c r="AN56" s="3"/>
      <c r="AO56" s="3"/>
      <c r="AP56" s="3"/>
      <c r="AQ56" s="2" t="s">
        <v>104</v>
      </c>
      <c r="AS56" s="1" t="s">
        <v>157</v>
      </c>
    </row>
    <row r="57" spans="1:46">
      <c r="A57" s="1" t="s">
        <v>724</v>
      </c>
      <c r="B57" s="1">
        <v>2018</v>
      </c>
      <c r="C57" s="1">
        <v>3.0369999999999999</v>
      </c>
      <c r="D57" s="20">
        <v>575000</v>
      </c>
      <c r="E57" s="17">
        <v>3500000</v>
      </c>
      <c r="F57" s="1">
        <v>415</v>
      </c>
      <c r="G57" s="31">
        <v>13</v>
      </c>
      <c r="H57" s="38">
        <v>0.26249070000000002</v>
      </c>
      <c r="I57" s="1">
        <v>203</v>
      </c>
      <c r="J57" s="1">
        <v>39</v>
      </c>
      <c r="K57" s="1">
        <v>34</v>
      </c>
      <c r="L57" s="29">
        <f t="shared" si="0"/>
        <v>8.5</v>
      </c>
      <c r="M57" s="3">
        <v>17</v>
      </c>
      <c r="N57" s="3">
        <v>55</v>
      </c>
      <c r="O57" s="3">
        <v>178</v>
      </c>
      <c r="P57" s="3">
        <v>35</v>
      </c>
      <c r="Q57" s="13">
        <f t="shared" si="1"/>
        <v>0</v>
      </c>
      <c r="R57" s="54">
        <v>8.7799999999999994</v>
      </c>
      <c r="S57" s="15">
        <v>8.3078900000000004</v>
      </c>
      <c r="T57" s="15">
        <v>3.94</v>
      </c>
      <c r="U57" s="55">
        <v>3.0924999999999998</v>
      </c>
      <c r="V57" s="1">
        <v>415</v>
      </c>
      <c r="W57" s="3">
        <v>155</v>
      </c>
      <c r="X57" s="1">
        <v>0</v>
      </c>
      <c r="Y57" s="3">
        <v>85</v>
      </c>
      <c r="Z57" s="3">
        <v>17</v>
      </c>
      <c r="AA57" s="3">
        <v>63</v>
      </c>
      <c r="AB57" s="3">
        <v>604</v>
      </c>
      <c r="AC57" s="3">
        <v>55</v>
      </c>
      <c r="AD57" s="3">
        <v>178</v>
      </c>
      <c r="AE57" s="3">
        <v>35</v>
      </c>
      <c r="AF57" s="3">
        <v>9</v>
      </c>
      <c r="AG57" s="3">
        <v>5</v>
      </c>
      <c r="AH57" s="3"/>
      <c r="AI57" s="3"/>
      <c r="AJ57" s="3"/>
      <c r="AK57" s="3"/>
      <c r="AL57" s="3"/>
      <c r="AM57" s="3"/>
      <c r="AN57" s="3"/>
      <c r="AO57" s="3"/>
      <c r="AP57" s="3"/>
      <c r="AQ57" s="2" t="s">
        <v>725</v>
      </c>
      <c r="AR57" s="1" t="s">
        <v>726</v>
      </c>
    </row>
    <row r="58" spans="1:46">
      <c r="A58" s="1" t="s">
        <v>591</v>
      </c>
      <c r="B58" s="1">
        <v>2017</v>
      </c>
      <c r="C58" s="1">
        <v>3.1</v>
      </c>
      <c r="D58" s="20">
        <v>600000</v>
      </c>
      <c r="E58" s="17">
        <v>3450000</v>
      </c>
      <c r="F58" s="1">
        <v>438</v>
      </c>
      <c r="G58" s="31">
        <v>95</v>
      </c>
      <c r="H58" s="38">
        <v>0.28228784000000001</v>
      </c>
      <c r="I58" s="1">
        <v>217</v>
      </c>
      <c r="J58" s="1">
        <v>29</v>
      </c>
      <c r="K58" s="1">
        <v>12</v>
      </c>
      <c r="L58" s="29">
        <f t="shared" si="0"/>
        <v>8.5</v>
      </c>
      <c r="M58" s="3">
        <v>10</v>
      </c>
      <c r="N58" s="3">
        <v>46</v>
      </c>
      <c r="O58" s="3">
        <v>54</v>
      </c>
      <c r="P58" s="3">
        <v>28</v>
      </c>
      <c r="Q58" s="13">
        <f t="shared" si="1"/>
        <v>1</v>
      </c>
      <c r="R58" s="54">
        <v>8.15</v>
      </c>
      <c r="S58" s="15">
        <v>8.9271600000000007</v>
      </c>
      <c r="T58" s="15">
        <v>1.48</v>
      </c>
      <c r="U58" s="55">
        <v>2.0450400000000002</v>
      </c>
      <c r="V58" s="1">
        <v>438</v>
      </c>
      <c r="W58" s="3">
        <v>138</v>
      </c>
      <c r="X58" s="1">
        <v>11</v>
      </c>
      <c r="Y58" s="3">
        <v>60</v>
      </c>
      <c r="Z58" s="3">
        <v>10</v>
      </c>
      <c r="AA58" s="3">
        <v>53</v>
      </c>
      <c r="AB58" s="3">
        <v>573</v>
      </c>
      <c r="AC58" s="3">
        <v>46</v>
      </c>
      <c r="AD58" s="3">
        <v>54</v>
      </c>
      <c r="AE58" s="3">
        <v>28</v>
      </c>
      <c r="AF58" s="3">
        <v>4</v>
      </c>
      <c r="AG58" s="3">
        <v>-8</v>
      </c>
      <c r="AH58" s="3"/>
      <c r="AI58" s="3"/>
      <c r="AJ58" s="3"/>
      <c r="AK58" s="3"/>
      <c r="AL58" s="3"/>
      <c r="AM58" s="3"/>
      <c r="AN58" s="3"/>
      <c r="AO58" s="3"/>
      <c r="AP58" s="3"/>
      <c r="AR58" s="1" t="s">
        <v>592</v>
      </c>
      <c r="AS58" s="1" t="s">
        <v>593</v>
      </c>
      <c r="AT58" s="1" t="s">
        <v>78</v>
      </c>
    </row>
    <row r="59" spans="1:46">
      <c r="A59" s="1" t="s">
        <v>438</v>
      </c>
      <c r="B59" s="1">
        <v>2017</v>
      </c>
      <c r="C59" s="1">
        <v>3.0640000000000001</v>
      </c>
      <c r="D59" s="20">
        <v>552500</v>
      </c>
      <c r="E59" s="17">
        <v>3400000</v>
      </c>
      <c r="F59" s="1">
        <v>366</v>
      </c>
      <c r="G59" s="31">
        <v>121</v>
      </c>
      <c r="H59" s="38">
        <v>0.27280703000000001</v>
      </c>
      <c r="I59" s="1">
        <v>139</v>
      </c>
      <c r="J59" s="1">
        <v>64</v>
      </c>
      <c r="K59" s="1">
        <v>1</v>
      </c>
      <c r="L59" s="29">
        <f t="shared" si="0"/>
        <v>4.3</v>
      </c>
      <c r="M59" s="3">
        <v>25</v>
      </c>
      <c r="N59" s="3">
        <v>47</v>
      </c>
      <c r="O59" s="3">
        <v>95</v>
      </c>
      <c r="P59" s="3">
        <v>18</v>
      </c>
      <c r="Q59" s="13">
        <f t="shared" si="1"/>
        <v>0</v>
      </c>
      <c r="R59" s="54">
        <v>4.2699999999999996</v>
      </c>
      <c r="S59" s="15">
        <v>4.248748</v>
      </c>
      <c r="T59" s="15">
        <v>2.42</v>
      </c>
      <c r="U59" s="55">
        <v>2.3503500000000002</v>
      </c>
      <c r="V59" s="1">
        <v>366</v>
      </c>
      <c r="W59" s="3">
        <v>108</v>
      </c>
      <c r="X59" s="1">
        <v>56</v>
      </c>
      <c r="Y59" s="3">
        <v>52</v>
      </c>
      <c r="Z59" s="3">
        <v>25</v>
      </c>
      <c r="AA59" s="3">
        <v>83</v>
      </c>
      <c r="AB59" s="3">
        <v>429</v>
      </c>
      <c r="AC59" s="3">
        <v>47</v>
      </c>
      <c r="AD59" s="3">
        <v>95</v>
      </c>
      <c r="AE59" s="3">
        <v>18</v>
      </c>
      <c r="AF59" s="3">
        <v>1</v>
      </c>
      <c r="AG59" s="3">
        <v>-3</v>
      </c>
      <c r="AH59" s="3"/>
      <c r="AI59" s="3"/>
      <c r="AJ59" s="3"/>
      <c r="AK59" s="3"/>
      <c r="AL59" s="3"/>
      <c r="AM59" s="3"/>
      <c r="AN59" s="3"/>
      <c r="AO59" s="3"/>
      <c r="AP59" s="3"/>
      <c r="AS59" s="1" t="s">
        <v>47</v>
      </c>
    </row>
    <row r="60" spans="1:46">
      <c r="A60" s="1" t="s">
        <v>535</v>
      </c>
      <c r="B60" s="1">
        <v>2015</v>
      </c>
      <c r="C60" s="1">
        <v>2.13</v>
      </c>
      <c r="D60" s="20">
        <v>537500</v>
      </c>
      <c r="E60" s="17">
        <v>3400000</v>
      </c>
      <c r="F60" s="1">
        <v>365</v>
      </c>
      <c r="G60" s="31">
        <v>35</v>
      </c>
      <c r="H60" s="38">
        <v>0.26398211999999999</v>
      </c>
      <c r="I60" s="1">
        <v>199</v>
      </c>
      <c r="J60" s="1">
        <v>51</v>
      </c>
      <c r="K60" s="1">
        <v>12</v>
      </c>
      <c r="L60" s="29">
        <f t="shared" si="0"/>
        <v>7.5</v>
      </c>
      <c r="M60" s="3">
        <v>26</v>
      </c>
      <c r="N60" s="3">
        <v>45</v>
      </c>
      <c r="O60" s="3">
        <v>164</v>
      </c>
      <c r="P60" s="3">
        <v>23</v>
      </c>
      <c r="Q60" s="13">
        <f t="shared" si="1"/>
        <v>0</v>
      </c>
      <c r="R60" s="54">
        <v>7.47</v>
      </c>
      <c r="S60" s="15">
        <v>7.4785969999999997</v>
      </c>
      <c r="T60" s="15">
        <v>3.1</v>
      </c>
      <c r="U60" s="55">
        <v>3.2093500000000001</v>
      </c>
      <c r="V60" s="1">
        <v>365</v>
      </c>
      <c r="W60" s="3">
        <v>159</v>
      </c>
      <c r="X60" s="1">
        <v>0</v>
      </c>
      <c r="Y60" s="3">
        <v>78</v>
      </c>
      <c r="Z60" s="3">
        <v>26</v>
      </c>
      <c r="AA60" s="3">
        <v>83</v>
      </c>
      <c r="AB60" s="3">
        <v>686</v>
      </c>
      <c r="AC60" s="3">
        <v>45</v>
      </c>
      <c r="AD60" s="3">
        <v>164</v>
      </c>
      <c r="AE60" s="3">
        <v>23</v>
      </c>
      <c r="AF60" s="3">
        <v>4</v>
      </c>
      <c r="AG60" s="3">
        <v>6</v>
      </c>
      <c r="AH60" s="3"/>
      <c r="AI60" s="3"/>
      <c r="AJ60" s="3"/>
      <c r="AK60" s="3"/>
      <c r="AL60" s="3"/>
      <c r="AM60" s="3"/>
      <c r="AN60" s="3"/>
      <c r="AO60" s="3"/>
      <c r="AP60" s="3"/>
      <c r="AQ60" s="2" t="s">
        <v>536</v>
      </c>
      <c r="AR60" s="1" t="s">
        <v>537</v>
      </c>
    </row>
    <row r="61" spans="1:46">
      <c r="A61" s="1" t="s">
        <v>417</v>
      </c>
      <c r="B61" s="1">
        <v>2012</v>
      </c>
      <c r="C61" s="1">
        <v>3.0609999999999999</v>
      </c>
      <c r="D61" s="20">
        <v>488000</v>
      </c>
      <c r="E61" s="17">
        <v>3400000</v>
      </c>
      <c r="F61" s="1">
        <v>436</v>
      </c>
      <c r="G61" s="31">
        <v>22</v>
      </c>
      <c r="H61" s="38">
        <v>0.25789472000000002</v>
      </c>
      <c r="I61" s="1">
        <v>206</v>
      </c>
      <c r="J61" s="1">
        <v>77</v>
      </c>
      <c r="K61" s="1">
        <v>7</v>
      </c>
      <c r="L61" s="29">
        <f t="shared" si="0"/>
        <v>1.1000000000000001</v>
      </c>
      <c r="M61" s="3">
        <v>33</v>
      </c>
      <c r="N61" s="3">
        <v>37</v>
      </c>
      <c r="O61" s="3">
        <v>169</v>
      </c>
      <c r="P61" s="3">
        <v>20</v>
      </c>
      <c r="Q61" s="13">
        <f t="shared" si="1"/>
        <v>0</v>
      </c>
      <c r="R61" s="54">
        <v>1.28</v>
      </c>
      <c r="S61" s="15">
        <v>0.88013600000000003</v>
      </c>
      <c r="T61" s="15">
        <v>1.72</v>
      </c>
      <c r="U61" s="55">
        <v>1.80338</v>
      </c>
      <c r="V61" s="1">
        <v>436</v>
      </c>
      <c r="W61" s="3">
        <v>139</v>
      </c>
      <c r="X61" s="1">
        <v>0</v>
      </c>
      <c r="Y61" s="3">
        <v>75</v>
      </c>
      <c r="Z61" s="3">
        <v>33</v>
      </c>
      <c r="AA61" s="3">
        <v>85</v>
      </c>
      <c r="AB61" s="3">
        <v>562</v>
      </c>
      <c r="AC61" s="3">
        <v>37</v>
      </c>
      <c r="AD61" s="3">
        <v>169</v>
      </c>
      <c r="AE61" s="3">
        <v>20</v>
      </c>
      <c r="AF61" s="3">
        <v>2</v>
      </c>
      <c r="AG61" s="3">
        <v>-4</v>
      </c>
      <c r="AH61" s="3"/>
      <c r="AI61" s="3"/>
      <c r="AJ61" s="3"/>
      <c r="AK61" s="3"/>
      <c r="AL61" s="3"/>
      <c r="AM61" s="3"/>
      <c r="AN61" s="3"/>
      <c r="AO61" s="3"/>
      <c r="AP61" s="3"/>
    </row>
    <row r="62" spans="1:46">
      <c r="A62" s="1" t="s">
        <v>819</v>
      </c>
      <c r="B62" s="1">
        <v>2018</v>
      </c>
      <c r="C62" s="1">
        <v>3.0859999999999999</v>
      </c>
      <c r="D62" s="20">
        <v>604500</v>
      </c>
      <c r="E62" s="17">
        <v>3390000</v>
      </c>
      <c r="F62" s="1">
        <v>337</v>
      </c>
      <c r="G62" s="31">
        <v>178</v>
      </c>
      <c r="H62" s="38">
        <v>0.22836095000000001</v>
      </c>
      <c r="I62" s="1">
        <v>183</v>
      </c>
      <c r="J62" s="1">
        <v>72</v>
      </c>
      <c r="K62" s="1">
        <v>8</v>
      </c>
      <c r="L62" s="29">
        <f t="shared" si="0"/>
        <v>4.9000000000000004</v>
      </c>
      <c r="M62" s="3">
        <v>26</v>
      </c>
      <c r="N62" s="3">
        <v>78</v>
      </c>
      <c r="O62" s="3">
        <v>140</v>
      </c>
      <c r="P62" s="3">
        <v>14</v>
      </c>
      <c r="Q62" s="13">
        <f t="shared" si="1"/>
        <v>0</v>
      </c>
      <c r="R62" s="54">
        <v>3.21</v>
      </c>
      <c r="S62" s="15">
        <v>6.5758239999999999</v>
      </c>
      <c r="T62" s="15">
        <v>1.82</v>
      </c>
      <c r="U62" s="55">
        <v>3.1895099999999998</v>
      </c>
      <c r="V62" s="1">
        <v>337</v>
      </c>
      <c r="W62" s="3">
        <v>137</v>
      </c>
      <c r="X62" s="1">
        <v>0</v>
      </c>
      <c r="Y62" s="3">
        <v>64</v>
      </c>
      <c r="Z62" s="3">
        <v>26</v>
      </c>
      <c r="AA62" s="3">
        <v>61</v>
      </c>
      <c r="AB62" s="3">
        <v>510</v>
      </c>
      <c r="AC62" s="3">
        <v>78</v>
      </c>
      <c r="AD62" s="3">
        <v>140</v>
      </c>
      <c r="AE62" s="3">
        <v>14</v>
      </c>
      <c r="AF62" s="3">
        <v>4</v>
      </c>
      <c r="AG62" s="3">
        <v>3</v>
      </c>
      <c r="AH62" s="3"/>
      <c r="AI62" s="3"/>
      <c r="AJ62" s="3"/>
      <c r="AK62" s="3"/>
      <c r="AL62" s="3"/>
      <c r="AM62" s="3"/>
      <c r="AN62" s="3"/>
      <c r="AO62" s="3"/>
      <c r="AP62" s="3"/>
      <c r="AQ62" s="2" t="s">
        <v>61</v>
      </c>
    </row>
    <row r="63" spans="1:46">
      <c r="A63" s="1" t="s">
        <v>59</v>
      </c>
      <c r="B63" s="1">
        <v>2017</v>
      </c>
      <c r="C63" s="1">
        <v>3.12</v>
      </c>
      <c r="D63" s="20">
        <v>572200</v>
      </c>
      <c r="E63" s="17">
        <v>3300000</v>
      </c>
      <c r="F63" s="1">
        <v>425</v>
      </c>
      <c r="G63" s="31">
        <v>130</v>
      </c>
      <c r="H63" s="38">
        <v>0.2925353</v>
      </c>
      <c r="I63" s="1">
        <v>206</v>
      </c>
      <c r="J63" s="1">
        <v>43</v>
      </c>
      <c r="K63" s="1">
        <v>25</v>
      </c>
      <c r="L63" s="29">
        <f t="shared" si="0"/>
        <v>7.3</v>
      </c>
      <c r="M63" s="3">
        <v>14</v>
      </c>
      <c r="N63" s="3">
        <v>43</v>
      </c>
      <c r="O63" s="3">
        <v>94</v>
      </c>
      <c r="P63" s="3">
        <v>31</v>
      </c>
      <c r="Q63" s="13">
        <f t="shared" si="1"/>
        <v>0</v>
      </c>
      <c r="R63" s="54">
        <v>7.5699997000000003</v>
      </c>
      <c r="S63" s="15">
        <v>7.0613169999999998</v>
      </c>
      <c r="T63" s="15">
        <v>2.33</v>
      </c>
      <c r="U63" s="55">
        <v>1.8593599999999999</v>
      </c>
      <c r="V63" s="1">
        <v>425</v>
      </c>
      <c r="W63" s="3">
        <v>140</v>
      </c>
      <c r="X63" s="1">
        <v>0</v>
      </c>
      <c r="Y63" s="3">
        <v>82</v>
      </c>
      <c r="Z63" s="3">
        <v>14</v>
      </c>
      <c r="AA63" s="3">
        <v>57</v>
      </c>
      <c r="AB63" s="3">
        <v>577</v>
      </c>
      <c r="AC63" s="3">
        <v>43</v>
      </c>
      <c r="AD63" s="3">
        <v>94</v>
      </c>
      <c r="AE63" s="3">
        <v>31</v>
      </c>
      <c r="AF63" s="3">
        <v>8</v>
      </c>
      <c r="AG63" s="3">
        <v>3</v>
      </c>
      <c r="AH63" s="3"/>
      <c r="AI63" s="3"/>
      <c r="AJ63" s="3"/>
      <c r="AK63" s="3"/>
      <c r="AL63" s="3"/>
      <c r="AM63" s="3"/>
      <c r="AN63" s="3"/>
      <c r="AO63" s="3"/>
      <c r="AP63" s="3"/>
      <c r="AQ63" s="2" t="s">
        <v>60</v>
      </c>
      <c r="AS63" s="1" t="s">
        <v>61</v>
      </c>
    </row>
    <row r="64" spans="1:46">
      <c r="A64" s="1" t="s">
        <v>340</v>
      </c>
      <c r="B64" s="1">
        <v>2012</v>
      </c>
      <c r="C64" s="1">
        <v>2.1659999999999999</v>
      </c>
      <c r="D64" s="20">
        <v>500000</v>
      </c>
      <c r="E64" s="17">
        <v>3300000</v>
      </c>
      <c r="F64" s="1">
        <v>415</v>
      </c>
      <c r="G64" s="31">
        <v>0</v>
      </c>
      <c r="H64" s="38">
        <v>0.27973858000000001</v>
      </c>
      <c r="I64" s="1">
        <v>200</v>
      </c>
      <c r="J64" s="1">
        <v>38</v>
      </c>
      <c r="K64" s="1">
        <v>19</v>
      </c>
      <c r="L64" s="29">
        <f t="shared" si="0"/>
        <v>6.6</v>
      </c>
      <c r="M64" s="3">
        <v>14</v>
      </c>
      <c r="N64" s="3">
        <v>47</v>
      </c>
      <c r="O64" s="3">
        <v>104</v>
      </c>
      <c r="P64" s="3">
        <v>27</v>
      </c>
      <c r="Q64" s="13">
        <f t="shared" si="1"/>
        <v>0</v>
      </c>
      <c r="R64" s="54">
        <v>6.7</v>
      </c>
      <c r="S64" s="15">
        <v>6.4112067000000001</v>
      </c>
      <c r="T64" s="15">
        <v>2.56</v>
      </c>
      <c r="U64" s="55">
        <v>2.4001000000000001</v>
      </c>
      <c r="V64" s="1">
        <v>415</v>
      </c>
      <c r="W64" s="3">
        <v>129</v>
      </c>
      <c r="X64" s="1">
        <v>0</v>
      </c>
      <c r="Y64" s="3">
        <v>62</v>
      </c>
      <c r="Z64" s="3">
        <v>14</v>
      </c>
      <c r="AA64" s="3">
        <v>69</v>
      </c>
      <c r="AB64" s="3">
        <v>530</v>
      </c>
      <c r="AC64" s="3">
        <v>47</v>
      </c>
      <c r="AD64" s="3">
        <v>104</v>
      </c>
      <c r="AE64" s="3">
        <v>27</v>
      </c>
      <c r="AF64" s="3">
        <v>7</v>
      </c>
      <c r="AG64" s="3">
        <v>-4</v>
      </c>
      <c r="AH64" s="3"/>
      <c r="AI64" s="3"/>
      <c r="AJ64" s="3"/>
      <c r="AK64" s="3"/>
      <c r="AL64" s="3"/>
      <c r="AM64" s="3"/>
      <c r="AN64" s="3"/>
      <c r="AO64" s="3"/>
      <c r="AP64" s="3"/>
      <c r="AQ64" s="2" t="s">
        <v>341</v>
      </c>
      <c r="AR64" s="1" t="s">
        <v>342</v>
      </c>
      <c r="AS64" s="1" t="s">
        <v>47</v>
      </c>
    </row>
    <row r="65" spans="1:46">
      <c r="A65" s="11" t="s">
        <v>625</v>
      </c>
      <c r="B65" s="11">
        <v>2017</v>
      </c>
      <c r="C65" s="11">
        <v>3.113</v>
      </c>
      <c r="D65" s="21">
        <v>555000</v>
      </c>
      <c r="E65" s="18">
        <v>3300000</v>
      </c>
      <c r="F65" s="1">
        <v>548</v>
      </c>
      <c r="G65" s="61">
        <v>16</v>
      </c>
      <c r="H65" s="39">
        <v>0.26353789999999999</v>
      </c>
      <c r="I65" s="11">
        <v>237</v>
      </c>
      <c r="J65" s="11">
        <v>40</v>
      </c>
      <c r="K65" s="11">
        <v>55</v>
      </c>
      <c r="L65" s="29">
        <f t="shared" si="0"/>
        <v>10.3</v>
      </c>
      <c r="M65" s="13">
        <v>16</v>
      </c>
      <c r="N65" s="13">
        <v>33</v>
      </c>
      <c r="O65" s="13">
        <v>95</v>
      </c>
      <c r="P65" s="13">
        <v>37</v>
      </c>
      <c r="Q65" s="13">
        <f t="shared" si="1"/>
        <v>0</v>
      </c>
      <c r="R65" s="54">
        <v>12.3</v>
      </c>
      <c r="S65" s="15">
        <v>8.3106720000000003</v>
      </c>
      <c r="T65" s="15">
        <v>2.91</v>
      </c>
      <c r="U65" s="55">
        <v>1.95767</v>
      </c>
      <c r="V65" s="1">
        <v>548</v>
      </c>
      <c r="W65" s="3">
        <v>154</v>
      </c>
      <c r="X65" s="1">
        <v>0</v>
      </c>
      <c r="Y65" s="13">
        <v>72</v>
      </c>
      <c r="Z65" s="13">
        <v>16</v>
      </c>
      <c r="AA65" s="13">
        <v>42</v>
      </c>
      <c r="AB65" s="13">
        <v>632</v>
      </c>
      <c r="AC65" s="13">
        <v>33</v>
      </c>
      <c r="AD65" s="13">
        <v>95</v>
      </c>
      <c r="AE65" s="13">
        <v>37</v>
      </c>
      <c r="AF65" s="13">
        <v>15</v>
      </c>
      <c r="AG65" s="13">
        <v>14</v>
      </c>
      <c r="AH65" s="13"/>
      <c r="AI65" s="13"/>
      <c r="AJ65" s="13"/>
      <c r="AK65" s="13"/>
      <c r="AL65" s="13"/>
      <c r="AM65" s="13"/>
      <c r="AN65" s="13"/>
      <c r="AO65" s="13"/>
      <c r="AP65" s="13"/>
      <c r="AQ65" s="12" t="s">
        <v>626</v>
      </c>
      <c r="AR65" s="11" t="s">
        <v>627</v>
      </c>
      <c r="AS65" s="11" t="s">
        <v>626</v>
      </c>
      <c r="AT65" s="12"/>
    </row>
    <row r="66" spans="1:46">
      <c r="A66" s="1" t="s">
        <v>762</v>
      </c>
      <c r="B66" s="1">
        <v>2018</v>
      </c>
      <c r="C66" s="1">
        <v>3</v>
      </c>
      <c r="D66" s="20">
        <v>563560</v>
      </c>
      <c r="E66" s="17">
        <v>3300000</v>
      </c>
      <c r="F66" s="1">
        <v>421</v>
      </c>
      <c r="G66" s="31">
        <v>30</v>
      </c>
      <c r="H66" s="38">
        <v>0.25849903000000002</v>
      </c>
      <c r="I66" s="1">
        <v>184</v>
      </c>
      <c r="J66" s="1">
        <v>60</v>
      </c>
      <c r="K66" s="1">
        <v>3</v>
      </c>
      <c r="L66" s="29">
        <f t="shared" ref="L66:L129" si="3">ROUND(AVERAGE(R66,S66),1)</f>
        <v>0.9</v>
      </c>
      <c r="M66" s="3">
        <v>20</v>
      </c>
      <c r="N66" s="3">
        <v>40</v>
      </c>
      <c r="O66" s="3">
        <v>116</v>
      </c>
      <c r="P66" s="3">
        <v>25</v>
      </c>
      <c r="Q66" s="13">
        <f t="shared" ref="Q66:Q129" si="4">COUNTIF(AQ66:AS66,"*AS*")</f>
        <v>0</v>
      </c>
      <c r="R66" s="54">
        <v>0.61</v>
      </c>
      <c r="S66" s="15">
        <v>1.271196</v>
      </c>
      <c r="T66" s="15">
        <v>0.69</v>
      </c>
      <c r="U66" s="55">
        <v>0.93181700000000001</v>
      </c>
      <c r="V66" s="1">
        <v>421</v>
      </c>
      <c r="W66" s="3">
        <v>128</v>
      </c>
      <c r="X66" s="1">
        <v>30</v>
      </c>
      <c r="Y66" s="3">
        <v>61</v>
      </c>
      <c r="Z66" s="3">
        <v>20</v>
      </c>
      <c r="AA66" s="3">
        <v>77</v>
      </c>
      <c r="AB66" s="3">
        <v>536</v>
      </c>
      <c r="AC66" s="3">
        <v>40</v>
      </c>
      <c r="AD66" s="3">
        <v>116</v>
      </c>
      <c r="AE66" s="3">
        <v>25</v>
      </c>
      <c r="AF66" s="3">
        <v>1</v>
      </c>
      <c r="AG66" s="3">
        <v>-5</v>
      </c>
      <c r="AH66" s="3"/>
      <c r="AI66" s="3"/>
      <c r="AJ66" s="3"/>
      <c r="AK66" s="3"/>
      <c r="AL66" s="3"/>
      <c r="AM66" s="3"/>
      <c r="AN66" s="3"/>
      <c r="AO66" s="3"/>
      <c r="AP66" s="3"/>
      <c r="AS66" s="1" t="s">
        <v>763</v>
      </c>
    </row>
    <row r="67" spans="1:46">
      <c r="A67" s="1" t="s">
        <v>529</v>
      </c>
      <c r="B67" s="1">
        <v>2015</v>
      </c>
      <c r="C67" s="1">
        <v>3</v>
      </c>
      <c r="D67" s="20">
        <v>526500</v>
      </c>
      <c r="E67" s="17">
        <v>3300000</v>
      </c>
      <c r="F67" s="1">
        <v>366</v>
      </c>
      <c r="G67" s="31">
        <v>48</v>
      </c>
      <c r="H67" s="38">
        <v>0.24980605</v>
      </c>
      <c r="I67" s="1">
        <v>151</v>
      </c>
      <c r="J67" s="1">
        <v>70</v>
      </c>
      <c r="K67" s="1">
        <v>0</v>
      </c>
      <c r="L67" s="29">
        <f t="shared" si="3"/>
        <v>4.4000000000000004</v>
      </c>
      <c r="M67" s="3">
        <v>27</v>
      </c>
      <c r="N67" s="3">
        <v>30</v>
      </c>
      <c r="O67" s="3">
        <v>119</v>
      </c>
      <c r="P67" s="3">
        <v>20</v>
      </c>
      <c r="Q67" s="13">
        <f t="shared" si="4"/>
        <v>0</v>
      </c>
      <c r="R67" s="54">
        <v>4.2300000000000004</v>
      </c>
      <c r="S67" s="15">
        <v>4.498354</v>
      </c>
      <c r="T67" s="15">
        <v>0.93</v>
      </c>
      <c r="U67" s="55">
        <v>0.26580399999999998</v>
      </c>
      <c r="V67" s="1">
        <v>366</v>
      </c>
      <c r="W67" s="3">
        <v>153</v>
      </c>
      <c r="X67" s="1">
        <v>0</v>
      </c>
      <c r="Y67" s="3">
        <v>66</v>
      </c>
      <c r="Z67" s="3">
        <v>27</v>
      </c>
      <c r="AA67" s="3">
        <v>88</v>
      </c>
      <c r="AB67" s="3">
        <v>604</v>
      </c>
      <c r="AC67" s="3">
        <v>30</v>
      </c>
      <c r="AD67" s="3">
        <v>119</v>
      </c>
      <c r="AE67" s="3">
        <v>20</v>
      </c>
      <c r="AF67" s="3">
        <v>0</v>
      </c>
      <c r="AG67" s="3">
        <v>-3</v>
      </c>
      <c r="AH67" s="3"/>
      <c r="AI67" s="3"/>
      <c r="AJ67" s="3"/>
      <c r="AK67" s="3"/>
      <c r="AL67" s="3"/>
      <c r="AM67" s="3"/>
      <c r="AN67" s="3"/>
      <c r="AO67" s="3"/>
      <c r="AP67" s="3"/>
      <c r="AS67" s="1" t="s">
        <v>58</v>
      </c>
    </row>
    <row r="68" spans="1:46">
      <c r="A68" s="1" t="s">
        <v>225</v>
      </c>
      <c r="B68" s="1">
        <v>2014</v>
      </c>
      <c r="C68" s="1">
        <v>3.0939999999999999</v>
      </c>
      <c r="D68" s="20">
        <v>560000</v>
      </c>
      <c r="E68" s="17">
        <v>3300000</v>
      </c>
      <c r="F68" s="1">
        <v>511</v>
      </c>
      <c r="G68" s="31">
        <v>0</v>
      </c>
      <c r="H68" s="38">
        <v>0.24244294</v>
      </c>
      <c r="I68" s="1">
        <v>172</v>
      </c>
      <c r="J68" s="1">
        <v>26</v>
      </c>
      <c r="K68" s="1">
        <v>8</v>
      </c>
      <c r="L68" s="29">
        <f t="shared" si="3"/>
        <v>7.8</v>
      </c>
      <c r="M68" s="3">
        <v>10</v>
      </c>
      <c r="N68" s="3">
        <v>59</v>
      </c>
      <c r="O68" s="3">
        <v>129</v>
      </c>
      <c r="P68" s="3">
        <v>20</v>
      </c>
      <c r="Q68" s="13">
        <f t="shared" si="4"/>
        <v>0</v>
      </c>
      <c r="R68" s="54">
        <v>8.4800004999999992</v>
      </c>
      <c r="S68" s="15">
        <v>7.162547</v>
      </c>
      <c r="T68" s="15">
        <v>3.43</v>
      </c>
      <c r="U68" s="55">
        <v>2.7351899999999998</v>
      </c>
      <c r="V68" s="1">
        <v>511</v>
      </c>
      <c r="W68" s="3">
        <v>153</v>
      </c>
      <c r="X68" s="1">
        <v>0</v>
      </c>
      <c r="Y68" s="3">
        <v>54</v>
      </c>
      <c r="Z68" s="3">
        <v>10</v>
      </c>
      <c r="AA68" s="3">
        <v>69</v>
      </c>
      <c r="AB68" s="3">
        <v>564</v>
      </c>
      <c r="AC68" s="3">
        <v>59</v>
      </c>
      <c r="AD68" s="3">
        <v>129</v>
      </c>
      <c r="AE68" s="3">
        <v>20</v>
      </c>
      <c r="AF68" s="3">
        <v>5</v>
      </c>
      <c r="AG68" s="3">
        <v>9</v>
      </c>
      <c r="AH68" s="3"/>
      <c r="AI68" s="3"/>
      <c r="AJ68" s="3"/>
      <c r="AK68" s="3"/>
      <c r="AL68" s="3"/>
      <c r="AM68" s="3"/>
      <c r="AN68" s="3"/>
      <c r="AO68" s="3"/>
      <c r="AP68" s="3"/>
      <c r="AQ68" s="2" t="s">
        <v>226</v>
      </c>
      <c r="AR68" s="1" t="s">
        <v>227</v>
      </c>
      <c r="AS68" s="1" t="s">
        <v>228</v>
      </c>
    </row>
    <row r="69" spans="1:46">
      <c r="A69" s="1" t="s">
        <v>790</v>
      </c>
      <c r="B69" s="1">
        <v>2019</v>
      </c>
      <c r="C69" s="1">
        <v>2.165</v>
      </c>
      <c r="D69" s="20">
        <v>582100</v>
      </c>
      <c r="E69" s="17">
        <v>3300000</v>
      </c>
      <c r="F69" s="1">
        <v>390</v>
      </c>
      <c r="G69" s="31">
        <v>50</v>
      </c>
      <c r="H69" s="38">
        <v>0.23507180999999999</v>
      </c>
      <c r="I69" s="1">
        <v>176</v>
      </c>
      <c r="J69" s="1">
        <v>89</v>
      </c>
      <c r="K69" s="1">
        <v>10</v>
      </c>
      <c r="L69" s="29">
        <f t="shared" si="3"/>
        <v>5.2</v>
      </c>
      <c r="M69" s="3">
        <v>33</v>
      </c>
      <c r="N69" s="3">
        <v>46</v>
      </c>
      <c r="O69" s="3">
        <v>154</v>
      </c>
      <c r="P69" s="3">
        <v>19</v>
      </c>
      <c r="Q69" s="13">
        <f t="shared" si="4"/>
        <v>0</v>
      </c>
      <c r="R69" s="54">
        <v>6.14</v>
      </c>
      <c r="S69" s="15">
        <v>4.2104530000000002</v>
      </c>
      <c r="T69" s="15">
        <v>2.71</v>
      </c>
      <c r="U69" s="55">
        <v>1.8984099999999999</v>
      </c>
      <c r="V69" s="1">
        <v>390</v>
      </c>
      <c r="W69" s="3">
        <v>140</v>
      </c>
      <c r="X69" s="1">
        <v>0</v>
      </c>
      <c r="Y69" s="3">
        <v>64</v>
      </c>
      <c r="Z69" s="3">
        <v>33</v>
      </c>
      <c r="AA69" s="3">
        <v>64</v>
      </c>
      <c r="AB69" s="3">
        <v>494</v>
      </c>
      <c r="AC69" s="3">
        <v>46</v>
      </c>
      <c r="AD69" s="3">
        <v>154</v>
      </c>
      <c r="AE69" s="3">
        <v>19</v>
      </c>
      <c r="AF69" s="3">
        <v>5</v>
      </c>
      <c r="AG69" s="3">
        <v>23</v>
      </c>
      <c r="AH69" s="3"/>
      <c r="AI69" s="3"/>
      <c r="AJ69" s="3"/>
      <c r="AK69" s="3"/>
      <c r="AL69" s="3"/>
      <c r="AM69" s="3"/>
      <c r="AN69" s="3"/>
      <c r="AO69" s="3"/>
      <c r="AP69" s="3"/>
      <c r="AQ69" s="2" t="s">
        <v>791</v>
      </c>
    </row>
    <row r="70" spans="1:46">
      <c r="A70" s="1" t="s">
        <v>214</v>
      </c>
      <c r="B70" s="1">
        <v>2013</v>
      </c>
      <c r="C70" s="1">
        <v>3.1339999999999999</v>
      </c>
      <c r="D70" s="20">
        <v>524000</v>
      </c>
      <c r="E70" s="17">
        <v>3250000</v>
      </c>
      <c r="F70" s="1">
        <v>538</v>
      </c>
      <c r="G70" s="31">
        <v>38</v>
      </c>
      <c r="H70" s="38">
        <v>0.29255626000000001</v>
      </c>
      <c r="I70" s="1">
        <v>248</v>
      </c>
      <c r="J70" s="1">
        <v>25</v>
      </c>
      <c r="K70" s="1">
        <v>37</v>
      </c>
      <c r="L70" s="29">
        <f t="shared" si="3"/>
        <v>8.1999999999999993</v>
      </c>
      <c r="M70" s="3">
        <v>7</v>
      </c>
      <c r="N70" s="3">
        <v>52</v>
      </c>
      <c r="O70" s="3">
        <v>103</v>
      </c>
      <c r="P70" s="3">
        <v>27</v>
      </c>
      <c r="Q70" s="13">
        <f t="shared" si="4"/>
        <v>0</v>
      </c>
      <c r="R70" s="54">
        <v>8.44</v>
      </c>
      <c r="S70" s="15">
        <v>8.0369100000000007</v>
      </c>
      <c r="T70" s="15">
        <v>1.5</v>
      </c>
      <c r="U70" s="55">
        <v>1.76996</v>
      </c>
      <c r="V70" s="1">
        <v>538</v>
      </c>
      <c r="W70" s="3">
        <v>157</v>
      </c>
      <c r="X70" s="1">
        <v>0</v>
      </c>
      <c r="Y70" s="3">
        <v>75</v>
      </c>
      <c r="Z70" s="3">
        <v>7</v>
      </c>
      <c r="AA70" s="3">
        <v>67</v>
      </c>
      <c r="AB70" s="3">
        <v>628</v>
      </c>
      <c r="AC70" s="3">
        <v>52</v>
      </c>
      <c r="AD70" s="3">
        <v>103</v>
      </c>
      <c r="AE70" s="3">
        <v>27</v>
      </c>
      <c r="AF70" s="3">
        <v>10</v>
      </c>
      <c r="AG70" s="3">
        <v>-10</v>
      </c>
      <c r="AH70" s="3"/>
      <c r="AI70" s="3"/>
      <c r="AJ70" s="3"/>
      <c r="AK70" s="3"/>
      <c r="AL70" s="3"/>
      <c r="AM70" s="3"/>
      <c r="AN70" s="3"/>
      <c r="AO70" s="3"/>
      <c r="AP70" s="3"/>
      <c r="AQ70" s="2" t="s">
        <v>215</v>
      </c>
    </row>
    <row r="71" spans="1:46">
      <c r="A71" s="1" t="s">
        <v>734</v>
      </c>
      <c r="B71" s="1">
        <v>2017</v>
      </c>
      <c r="C71" s="1">
        <v>2.1669999999999998</v>
      </c>
      <c r="D71" s="20">
        <v>644000</v>
      </c>
      <c r="E71" s="17">
        <v>3200000</v>
      </c>
      <c r="F71" s="1">
        <v>403</v>
      </c>
      <c r="G71" s="31">
        <v>44</v>
      </c>
      <c r="H71" s="38">
        <v>0.23964497000000001</v>
      </c>
      <c r="I71" s="1">
        <v>179</v>
      </c>
      <c r="J71" s="1">
        <v>46</v>
      </c>
      <c r="K71" s="1">
        <v>11</v>
      </c>
      <c r="L71" s="29">
        <f t="shared" si="3"/>
        <v>7.9</v>
      </c>
      <c r="M71" s="3">
        <v>12</v>
      </c>
      <c r="N71" s="3">
        <v>29</v>
      </c>
      <c r="O71" s="3">
        <v>91</v>
      </c>
      <c r="P71" s="3">
        <v>21</v>
      </c>
      <c r="Q71" s="13">
        <f t="shared" si="4"/>
        <v>1</v>
      </c>
      <c r="R71" s="54">
        <v>8.36</v>
      </c>
      <c r="S71" s="15">
        <v>7.3955802999999998</v>
      </c>
      <c r="T71" s="15">
        <v>1.91</v>
      </c>
      <c r="U71" s="55">
        <v>1.4974799999999999</v>
      </c>
      <c r="V71" s="1">
        <v>403</v>
      </c>
      <c r="W71" s="3">
        <v>110</v>
      </c>
      <c r="X71" s="1">
        <v>44</v>
      </c>
      <c r="Y71" s="3">
        <v>52</v>
      </c>
      <c r="Z71" s="3">
        <v>12</v>
      </c>
      <c r="AA71" s="3">
        <v>43</v>
      </c>
      <c r="AB71" s="3">
        <v>385</v>
      </c>
      <c r="AC71" s="3">
        <v>29</v>
      </c>
      <c r="AD71" s="3">
        <v>91</v>
      </c>
      <c r="AE71" s="3">
        <v>21</v>
      </c>
      <c r="AF71" s="3">
        <v>2</v>
      </c>
      <c r="AG71" s="3">
        <v>10</v>
      </c>
      <c r="AH71" s="3"/>
      <c r="AI71" s="3"/>
      <c r="AJ71" s="3"/>
      <c r="AK71" s="3"/>
      <c r="AL71" s="3"/>
      <c r="AM71" s="3"/>
      <c r="AN71" s="3"/>
      <c r="AO71" s="3"/>
      <c r="AP71" s="3"/>
      <c r="AQ71" s="2" t="s">
        <v>735</v>
      </c>
      <c r="AR71" s="1" t="s">
        <v>736</v>
      </c>
      <c r="AS71" s="1" t="s">
        <v>737</v>
      </c>
    </row>
    <row r="72" spans="1:46">
      <c r="A72" s="1" t="s">
        <v>429</v>
      </c>
      <c r="B72" s="1">
        <v>2012</v>
      </c>
      <c r="C72" s="1">
        <v>3.028</v>
      </c>
      <c r="D72" s="20">
        <v>518000</v>
      </c>
      <c r="E72" s="17">
        <v>3150000</v>
      </c>
      <c r="F72" s="1">
        <v>328</v>
      </c>
      <c r="G72" s="31">
        <v>154</v>
      </c>
      <c r="H72" s="38">
        <v>0.29592760000000001</v>
      </c>
      <c r="I72" s="1">
        <v>142</v>
      </c>
      <c r="J72" s="1">
        <v>35</v>
      </c>
      <c r="K72" s="1">
        <v>5</v>
      </c>
      <c r="L72" s="29">
        <f t="shared" si="3"/>
        <v>6.8</v>
      </c>
      <c r="M72" s="3">
        <v>20</v>
      </c>
      <c r="N72" s="3">
        <v>57</v>
      </c>
      <c r="O72" s="3">
        <v>122</v>
      </c>
      <c r="P72" s="3">
        <v>25</v>
      </c>
      <c r="Q72" s="13">
        <f t="shared" si="4"/>
        <v>1</v>
      </c>
      <c r="R72" s="54">
        <v>6.31</v>
      </c>
      <c r="S72" s="15">
        <v>7.263433</v>
      </c>
      <c r="T72" s="15">
        <v>3.78</v>
      </c>
      <c r="U72" s="55">
        <v>3.7416800000000001</v>
      </c>
      <c r="V72" s="1">
        <v>328</v>
      </c>
      <c r="W72" s="3">
        <v>144</v>
      </c>
      <c r="X72" s="1">
        <v>0</v>
      </c>
      <c r="Y72" s="3">
        <v>70</v>
      </c>
      <c r="Z72" s="3">
        <v>20</v>
      </c>
      <c r="AA72" s="3">
        <v>79</v>
      </c>
      <c r="AB72" s="3">
        <v>567</v>
      </c>
      <c r="AC72" s="3">
        <v>57</v>
      </c>
      <c r="AD72" s="3">
        <v>122</v>
      </c>
      <c r="AE72" s="3">
        <v>25</v>
      </c>
      <c r="AF72" s="3">
        <v>3</v>
      </c>
      <c r="AG72" s="3">
        <v>2</v>
      </c>
      <c r="AH72" s="3"/>
      <c r="AI72" s="3"/>
      <c r="AJ72" s="3"/>
      <c r="AK72" s="3"/>
      <c r="AL72" s="3"/>
      <c r="AM72" s="3"/>
      <c r="AN72" s="3"/>
      <c r="AO72" s="3"/>
      <c r="AP72" s="3"/>
      <c r="AQ72" s="2" t="s">
        <v>104</v>
      </c>
      <c r="AR72" s="1" t="s">
        <v>430</v>
      </c>
    </row>
    <row r="73" spans="1:46">
      <c r="A73" s="1" t="s">
        <v>704</v>
      </c>
      <c r="B73" s="1">
        <v>2020</v>
      </c>
      <c r="C73" s="1">
        <v>3.08</v>
      </c>
      <c r="D73" s="20">
        <v>605000</v>
      </c>
      <c r="E73" s="17">
        <v>3150000</v>
      </c>
      <c r="F73" s="1">
        <f>ROUND(V73-W73+(W73/$AV$2),0)</f>
        <v>395</v>
      </c>
      <c r="G73" s="31">
        <v>129</v>
      </c>
      <c r="H73" s="38">
        <v>0.28008997000000002</v>
      </c>
      <c r="I73" s="3">
        <v>182.9000729000729</v>
      </c>
      <c r="J73" s="3">
        <f>AI73-Z73+M73</f>
        <v>62.400032400032401</v>
      </c>
      <c r="K73" s="3">
        <v>3.7000027000027003</v>
      </c>
      <c r="L73" s="29">
        <f t="shared" si="3"/>
        <v>3.1</v>
      </c>
      <c r="M73" s="3">
        <f>Z73/$AV$2</f>
        <v>32.400032400032401</v>
      </c>
      <c r="N73" s="3">
        <f>AC73/$AV$2</f>
        <v>75.600075600075598</v>
      </c>
      <c r="O73" s="3">
        <f>AD73/$AV$2</f>
        <v>124.20012420012421</v>
      </c>
      <c r="P73" s="3">
        <f>AE73/$AV$2</f>
        <v>18.9000189000189</v>
      </c>
      <c r="Q73" s="13">
        <f t="shared" si="4"/>
        <v>0</v>
      </c>
      <c r="R73" s="54">
        <v>2.46</v>
      </c>
      <c r="S73" s="15">
        <v>3.8139110000000001</v>
      </c>
      <c r="T73" s="15">
        <v>1.32</v>
      </c>
      <c r="U73" s="55">
        <v>1.4873799999999999</v>
      </c>
      <c r="V73" s="1">
        <v>303</v>
      </c>
      <c r="W73" s="3">
        <v>54</v>
      </c>
      <c r="X73" s="11">
        <v>0</v>
      </c>
      <c r="Y73" s="3">
        <v>27</v>
      </c>
      <c r="Z73" s="3">
        <v>12</v>
      </c>
      <c r="AA73" s="3">
        <v>23</v>
      </c>
      <c r="AB73" s="3">
        <v>183</v>
      </c>
      <c r="AC73" s="3">
        <v>28</v>
      </c>
      <c r="AD73" s="3">
        <v>46</v>
      </c>
      <c r="AE73" s="3">
        <v>7</v>
      </c>
      <c r="AF73" s="3">
        <v>1</v>
      </c>
      <c r="AG73" s="3">
        <v>1</v>
      </c>
      <c r="AH73" s="1">
        <v>137</v>
      </c>
      <c r="AI73" s="1">
        <v>42</v>
      </c>
      <c r="AJ73" s="1">
        <v>119</v>
      </c>
      <c r="AK73" s="1">
        <v>1038</v>
      </c>
      <c r="AL73" s="1">
        <v>130</v>
      </c>
      <c r="AM73" s="1">
        <v>176</v>
      </c>
      <c r="AN73" s="1">
        <v>47</v>
      </c>
      <c r="AO73" s="1">
        <v>2</v>
      </c>
      <c r="AP73" s="1">
        <v>-21</v>
      </c>
    </row>
    <row r="74" spans="1:46">
      <c r="A74" s="1" t="s">
        <v>857</v>
      </c>
      <c r="B74" s="1">
        <v>2019</v>
      </c>
      <c r="C74" s="1">
        <v>3.0470000000000002</v>
      </c>
      <c r="D74" s="20">
        <v>585000</v>
      </c>
      <c r="E74" s="17">
        <v>3150000</v>
      </c>
      <c r="F74" s="1">
        <v>445</v>
      </c>
      <c r="G74" s="31">
        <v>48</v>
      </c>
      <c r="H74" s="38">
        <v>0.24524715999999999</v>
      </c>
      <c r="I74" s="1">
        <v>207</v>
      </c>
      <c r="J74" s="1">
        <v>40</v>
      </c>
      <c r="K74" s="1">
        <v>26</v>
      </c>
      <c r="L74" s="29">
        <f t="shared" si="3"/>
        <v>4.2</v>
      </c>
      <c r="M74" s="3">
        <v>17</v>
      </c>
      <c r="N74" s="3">
        <v>51</v>
      </c>
      <c r="O74" s="3">
        <v>124</v>
      </c>
      <c r="P74" s="3">
        <v>26</v>
      </c>
      <c r="Q74" s="13">
        <f t="shared" si="4"/>
        <v>0</v>
      </c>
      <c r="R74" s="54">
        <v>4.63</v>
      </c>
      <c r="S74" s="15">
        <v>3.861491</v>
      </c>
      <c r="T74" s="15">
        <v>1.52</v>
      </c>
      <c r="U74" s="55">
        <v>1.46787</v>
      </c>
      <c r="V74" s="1">
        <v>445</v>
      </c>
      <c r="W74" s="3">
        <v>127</v>
      </c>
      <c r="X74" s="1">
        <v>33</v>
      </c>
      <c r="Y74" s="3">
        <v>77</v>
      </c>
      <c r="Z74" s="3">
        <v>17</v>
      </c>
      <c r="AA74" s="3">
        <v>65</v>
      </c>
      <c r="AB74" s="3">
        <v>545</v>
      </c>
      <c r="AC74" s="3">
        <v>51</v>
      </c>
      <c r="AD74" s="3">
        <v>124</v>
      </c>
      <c r="AE74" s="3">
        <v>26</v>
      </c>
      <c r="AF74" s="3">
        <v>10</v>
      </c>
      <c r="AG74" s="3">
        <v>2</v>
      </c>
      <c r="AH74" s="3"/>
      <c r="AI74" s="3"/>
      <c r="AJ74" s="3"/>
      <c r="AK74" s="3"/>
      <c r="AL74" s="3"/>
      <c r="AM74" s="3"/>
      <c r="AN74" s="3"/>
      <c r="AO74" s="3"/>
      <c r="AP74" s="3"/>
      <c r="AQ74" s="2" t="s">
        <v>83</v>
      </c>
      <c r="AR74" s="1" t="s">
        <v>858</v>
      </c>
    </row>
    <row r="75" spans="1:46">
      <c r="A75" s="1" t="s">
        <v>374</v>
      </c>
      <c r="B75" s="1">
        <v>2012</v>
      </c>
      <c r="C75" s="1">
        <v>2.1680000000000001</v>
      </c>
      <c r="D75" s="20">
        <v>506690</v>
      </c>
      <c r="E75" s="17">
        <v>3125000</v>
      </c>
      <c r="F75" s="1">
        <v>339</v>
      </c>
      <c r="G75" s="31">
        <v>141</v>
      </c>
      <c r="H75" s="38">
        <v>0.25192144999999999</v>
      </c>
      <c r="I75" s="1">
        <v>159</v>
      </c>
      <c r="J75" s="1">
        <v>58</v>
      </c>
      <c r="K75" s="1">
        <v>3</v>
      </c>
      <c r="L75" s="29">
        <f t="shared" si="3"/>
        <v>5.3</v>
      </c>
      <c r="M75" s="3">
        <v>32</v>
      </c>
      <c r="N75" s="3">
        <v>61</v>
      </c>
      <c r="O75" s="3">
        <v>141</v>
      </c>
      <c r="P75" s="3">
        <v>26</v>
      </c>
      <c r="Q75" s="13">
        <f t="shared" si="4"/>
        <v>0</v>
      </c>
      <c r="R75" s="54">
        <v>5.55</v>
      </c>
      <c r="S75" s="15">
        <v>5.1259540000000001</v>
      </c>
      <c r="T75" s="15">
        <v>1</v>
      </c>
      <c r="U75" s="55">
        <v>0.96541399999999999</v>
      </c>
      <c r="V75" s="1">
        <v>339</v>
      </c>
      <c r="W75" s="3">
        <v>156</v>
      </c>
      <c r="X75" s="1">
        <v>0</v>
      </c>
      <c r="Y75" s="3">
        <v>66</v>
      </c>
      <c r="Z75" s="3">
        <v>32</v>
      </c>
      <c r="AA75" s="3">
        <v>90</v>
      </c>
      <c r="AB75" s="3">
        <v>584</v>
      </c>
      <c r="AC75" s="3">
        <v>61</v>
      </c>
      <c r="AD75" s="3">
        <v>141</v>
      </c>
      <c r="AE75" s="3">
        <v>26</v>
      </c>
      <c r="AF75" s="3">
        <v>0</v>
      </c>
      <c r="AG75" s="3">
        <v>-3</v>
      </c>
      <c r="AH75" s="3"/>
      <c r="AI75" s="3"/>
      <c r="AJ75" s="3"/>
      <c r="AK75" s="3"/>
      <c r="AL75" s="3"/>
      <c r="AM75" s="3"/>
      <c r="AN75" s="3"/>
      <c r="AO75" s="3"/>
      <c r="AP75" s="3"/>
      <c r="AS75" s="1" t="s">
        <v>375</v>
      </c>
    </row>
    <row r="76" spans="1:46">
      <c r="A76" s="1" t="s">
        <v>633</v>
      </c>
      <c r="B76" s="1">
        <v>2017</v>
      </c>
      <c r="C76" s="1">
        <v>3.1179999999999999</v>
      </c>
      <c r="D76" s="20">
        <v>545000</v>
      </c>
      <c r="E76" s="17">
        <v>3125000</v>
      </c>
      <c r="F76" s="1">
        <v>484</v>
      </c>
      <c r="G76" s="31">
        <v>82</v>
      </c>
      <c r="H76" s="38">
        <v>0.24631937000000001</v>
      </c>
      <c r="I76" s="1">
        <v>227</v>
      </c>
      <c r="J76" s="1">
        <v>60</v>
      </c>
      <c r="K76" s="1">
        <v>38</v>
      </c>
      <c r="L76" s="29">
        <f t="shared" si="3"/>
        <v>7.1</v>
      </c>
      <c r="M76" s="3">
        <v>10</v>
      </c>
      <c r="N76" s="3">
        <v>38</v>
      </c>
      <c r="O76" s="3">
        <v>85</v>
      </c>
      <c r="P76" s="3">
        <v>19</v>
      </c>
      <c r="Q76" s="13">
        <f t="shared" si="4"/>
        <v>0</v>
      </c>
      <c r="R76" s="54">
        <v>8.26</v>
      </c>
      <c r="S76" s="15">
        <v>5.9541680000000001</v>
      </c>
      <c r="T76" s="15">
        <v>1.71</v>
      </c>
      <c r="U76" s="55">
        <v>1.7169700000000001</v>
      </c>
      <c r="V76" s="1">
        <v>484</v>
      </c>
      <c r="W76" s="3">
        <v>85</v>
      </c>
      <c r="X76" s="1">
        <v>82</v>
      </c>
      <c r="Y76" s="3">
        <v>53</v>
      </c>
      <c r="Z76" s="3">
        <v>10</v>
      </c>
      <c r="AA76" s="3">
        <v>40</v>
      </c>
      <c r="AB76" s="3">
        <v>386</v>
      </c>
      <c r="AC76" s="3">
        <v>38</v>
      </c>
      <c r="AD76" s="3">
        <v>85</v>
      </c>
      <c r="AE76" s="3">
        <v>19</v>
      </c>
      <c r="AF76" s="3">
        <v>12</v>
      </c>
      <c r="AG76" s="3">
        <v>-3</v>
      </c>
      <c r="AH76" s="3"/>
      <c r="AI76" s="3"/>
      <c r="AJ76" s="3"/>
      <c r="AK76" s="3"/>
      <c r="AL76" s="3"/>
      <c r="AM76" s="3"/>
      <c r="AN76" s="3"/>
      <c r="AO76" s="3"/>
      <c r="AP76" s="3"/>
    </row>
    <row r="77" spans="1:46">
      <c r="A77" s="1" t="s">
        <v>885</v>
      </c>
      <c r="B77" s="1">
        <v>2018</v>
      </c>
      <c r="C77" s="1">
        <v>2.1520000000000001</v>
      </c>
      <c r="D77" s="20">
        <v>587500</v>
      </c>
      <c r="E77" s="17">
        <v>3125000</v>
      </c>
      <c r="F77" s="1">
        <v>419</v>
      </c>
      <c r="G77" s="31">
        <v>0</v>
      </c>
      <c r="H77" s="38">
        <v>0.23305671</v>
      </c>
      <c r="I77" s="1">
        <v>199</v>
      </c>
      <c r="J77" s="1">
        <v>56</v>
      </c>
      <c r="K77" s="1">
        <v>16</v>
      </c>
      <c r="L77" s="29">
        <f t="shared" si="3"/>
        <v>6.4</v>
      </c>
      <c r="M77" s="3">
        <v>20</v>
      </c>
      <c r="N77" s="3">
        <v>71</v>
      </c>
      <c r="O77" s="3">
        <v>96</v>
      </c>
      <c r="P77" s="3">
        <v>30</v>
      </c>
      <c r="Q77" s="13">
        <f t="shared" si="4"/>
        <v>0</v>
      </c>
      <c r="R77" s="54">
        <v>7.4300002999999997</v>
      </c>
      <c r="S77" s="15">
        <v>5.3488173000000003</v>
      </c>
      <c r="T77" s="15">
        <v>3.19</v>
      </c>
      <c r="U77" s="55">
        <v>2.6880000000000002</v>
      </c>
      <c r="V77" s="1">
        <v>419</v>
      </c>
      <c r="W77" s="3">
        <v>156</v>
      </c>
      <c r="X77" s="1">
        <v>0</v>
      </c>
      <c r="Y77" s="3">
        <v>80</v>
      </c>
      <c r="Z77" s="3">
        <v>20</v>
      </c>
      <c r="AA77" s="3">
        <v>58</v>
      </c>
      <c r="AB77" s="3">
        <v>611</v>
      </c>
      <c r="AC77" s="3">
        <v>71</v>
      </c>
      <c r="AD77" s="3">
        <v>96</v>
      </c>
      <c r="AE77" s="3">
        <v>30</v>
      </c>
      <c r="AF77" s="3">
        <v>4</v>
      </c>
      <c r="AG77" s="3">
        <v>13</v>
      </c>
      <c r="AH77" s="3"/>
      <c r="AI77" s="3"/>
      <c r="AJ77" s="3"/>
      <c r="AK77" s="3"/>
      <c r="AL77" s="3"/>
      <c r="AM77" s="3"/>
      <c r="AN77" s="3"/>
      <c r="AO77" s="3"/>
      <c r="AP77" s="3"/>
      <c r="AQ77" s="2" t="s">
        <v>601</v>
      </c>
      <c r="AR77" s="1" t="s">
        <v>263</v>
      </c>
      <c r="AS77" s="1" t="s">
        <v>602</v>
      </c>
    </row>
    <row r="78" spans="1:46">
      <c r="A78" s="1" t="s">
        <v>54</v>
      </c>
      <c r="B78" s="1">
        <v>2014</v>
      </c>
      <c r="C78" s="1">
        <v>3.101</v>
      </c>
      <c r="D78" s="20">
        <v>517000</v>
      </c>
      <c r="E78" s="17">
        <v>3100000</v>
      </c>
      <c r="F78" s="1">
        <v>474</v>
      </c>
      <c r="G78" s="31">
        <v>39</v>
      </c>
      <c r="H78" s="38">
        <v>0.24845418</v>
      </c>
      <c r="I78" s="1">
        <v>280</v>
      </c>
      <c r="J78" s="1">
        <v>47</v>
      </c>
      <c r="K78" s="1">
        <v>88</v>
      </c>
      <c r="L78" s="29">
        <f t="shared" si="3"/>
        <v>11.8</v>
      </c>
      <c r="M78" s="3">
        <v>10</v>
      </c>
      <c r="N78" s="3">
        <v>47</v>
      </c>
      <c r="O78" s="3">
        <v>108</v>
      </c>
      <c r="P78" s="3">
        <v>30</v>
      </c>
      <c r="Q78" s="13">
        <f t="shared" si="4"/>
        <v>0</v>
      </c>
      <c r="R78" s="54">
        <v>12.03</v>
      </c>
      <c r="S78" s="15">
        <v>11.526249</v>
      </c>
      <c r="T78" s="15">
        <v>3.21</v>
      </c>
      <c r="U78" s="55">
        <v>2.7346400000000002</v>
      </c>
      <c r="V78" s="1">
        <v>474</v>
      </c>
      <c r="W78" s="3">
        <v>123</v>
      </c>
      <c r="X78" s="1">
        <v>0</v>
      </c>
      <c r="Y78" s="3">
        <v>64</v>
      </c>
      <c r="Z78" s="3">
        <v>10</v>
      </c>
      <c r="AA78" s="3">
        <v>36</v>
      </c>
      <c r="AB78" s="3">
        <v>542</v>
      </c>
      <c r="AC78" s="3">
        <v>47</v>
      </c>
      <c r="AD78" s="3">
        <v>108</v>
      </c>
      <c r="AE78" s="3">
        <v>30</v>
      </c>
      <c r="AF78" s="3">
        <v>15</v>
      </c>
      <c r="AG78" s="3">
        <v>3</v>
      </c>
      <c r="AH78" s="3"/>
      <c r="AI78" s="3"/>
      <c r="AJ78" s="3"/>
      <c r="AK78" s="3"/>
      <c r="AL78" s="3"/>
      <c r="AM78" s="3"/>
      <c r="AN78" s="3"/>
      <c r="AO78" s="3"/>
      <c r="AP78" s="3"/>
      <c r="AQ78" s="2" t="s">
        <v>55</v>
      </c>
      <c r="AR78" s="1" t="s">
        <v>56</v>
      </c>
      <c r="AS78" s="1" t="s">
        <v>57</v>
      </c>
      <c r="AT78" s="1" t="s">
        <v>58</v>
      </c>
    </row>
    <row r="79" spans="1:46">
      <c r="A79" s="1" t="s">
        <v>516</v>
      </c>
      <c r="B79" s="1">
        <v>2016</v>
      </c>
      <c r="C79" s="1">
        <v>3.101</v>
      </c>
      <c r="D79" s="20">
        <v>522900</v>
      </c>
      <c r="E79" s="17">
        <v>3025000</v>
      </c>
      <c r="F79" s="1">
        <v>413</v>
      </c>
      <c r="G79" s="31">
        <v>99</v>
      </c>
      <c r="H79" s="38">
        <v>0.27859237999999997</v>
      </c>
      <c r="I79" s="1">
        <v>193</v>
      </c>
      <c r="J79" s="1">
        <v>63</v>
      </c>
      <c r="K79" s="1">
        <v>10</v>
      </c>
      <c r="L79" s="29">
        <f t="shared" si="3"/>
        <v>5.6</v>
      </c>
      <c r="M79" s="3">
        <v>24</v>
      </c>
      <c r="N79" s="3">
        <v>33</v>
      </c>
      <c r="O79" s="3">
        <v>134</v>
      </c>
      <c r="P79" s="3">
        <v>36</v>
      </c>
      <c r="Q79" s="13">
        <f t="shared" si="4"/>
        <v>0</v>
      </c>
      <c r="R79" s="54">
        <v>6.01</v>
      </c>
      <c r="S79" s="15">
        <v>5.1849449999999999</v>
      </c>
      <c r="T79" s="15">
        <v>1.62</v>
      </c>
      <c r="U79" s="55">
        <v>1.1169100000000001</v>
      </c>
      <c r="V79" s="1">
        <v>413</v>
      </c>
      <c r="W79" s="3">
        <v>148</v>
      </c>
      <c r="X79" s="1">
        <v>0</v>
      </c>
      <c r="Y79" s="3">
        <v>57</v>
      </c>
      <c r="Z79" s="3">
        <v>24</v>
      </c>
      <c r="AA79" s="3">
        <v>70</v>
      </c>
      <c r="AB79" s="3">
        <v>548</v>
      </c>
      <c r="AC79" s="3">
        <v>33</v>
      </c>
      <c r="AD79" s="3">
        <v>134</v>
      </c>
      <c r="AE79" s="3">
        <v>36</v>
      </c>
      <c r="AF79" s="3">
        <v>0</v>
      </c>
      <c r="AG79" s="3">
        <v>3</v>
      </c>
      <c r="AH79" s="3"/>
      <c r="AI79" s="3"/>
      <c r="AJ79" s="3"/>
      <c r="AK79" s="3"/>
      <c r="AL79" s="3"/>
      <c r="AM79" s="3"/>
      <c r="AN79" s="3"/>
      <c r="AO79" s="3"/>
      <c r="AP79" s="3"/>
    </row>
    <row r="80" spans="1:46">
      <c r="A80" s="1" t="s">
        <v>582</v>
      </c>
      <c r="B80" s="1">
        <v>2016</v>
      </c>
      <c r="C80" s="1">
        <v>3.0289999999999999</v>
      </c>
      <c r="D80" s="20">
        <v>536500</v>
      </c>
      <c r="E80" s="17">
        <v>3025000</v>
      </c>
      <c r="F80" s="1">
        <v>423</v>
      </c>
      <c r="G80" s="31">
        <v>51</v>
      </c>
      <c r="H80" s="38">
        <v>0.26472536000000002</v>
      </c>
      <c r="I80" s="1">
        <v>147</v>
      </c>
      <c r="J80" s="1">
        <v>44</v>
      </c>
      <c r="K80" s="1">
        <v>3</v>
      </c>
      <c r="L80" s="29">
        <f t="shared" si="3"/>
        <v>3.2</v>
      </c>
      <c r="M80" s="3">
        <v>18</v>
      </c>
      <c r="N80" s="3">
        <v>28</v>
      </c>
      <c r="O80" s="3">
        <v>111</v>
      </c>
      <c r="P80" s="3">
        <v>25</v>
      </c>
      <c r="Q80" s="13">
        <f t="shared" si="4"/>
        <v>0</v>
      </c>
      <c r="R80" s="54">
        <v>3.31</v>
      </c>
      <c r="S80" s="15">
        <v>3.1543199999999998</v>
      </c>
      <c r="T80" s="15">
        <v>2.27</v>
      </c>
      <c r="U80" s="55">
        <v>2.4329800000000001</v>
      </c>
      <c r="V80" s="1">
        <v>423</v>
      </c>
      <c r="W80" s="3">
        <v>110</v>
      </c>
      <c r="X80" s="1">
        <v>51</v>
      </c>
      <c r="Y80" s="3">
        <v>54</v>
      </c>
      <c r="Z80" s="3">
        <v>18</v>
      </c>
      <c r="AA80" s="3">
        <v>58</v>
      </c>
      <c r="AB80" s="3">
        <v>447</v>
      </c>
      <c r="AC80" s="3">
        <v>28</v>
      </c>
      <c r="AD80" s="3">
        <v>111</v>
      </c>
      <c r="AE80" s="3">
        <v>25</v>
      </c>
      <c r="AF80" s="3">
        <v>1</v>
      </c>
      <c r="AG80" s="3">
        <v>-4</v>
      </c>
      <c r="AH80" s="3"/>
      <c r="AI80" s="3"/>
      <c r="AJ80" s="3"/>
      <c r="AK80" s="3"/>
      <c r="AL80" s="3"/>
      <c r="AM80" s="3"/>
      <c r="AN80" s="3"/>
      <c r="AO80" s="3"/>
      <c r="AP80" s="3"/>
      <c r="AS80" s="1" t="s">
        <v>154</v>
      </c>
    </row>
    <row r="81" spans="1:46">
      <c r="A81" s="1" t="s">
        <v>750</v>
      </c>
      <c r="B81" s="1">
        <v>2019</v>
      </c>
      <c r="C81" s="1">
        <v>3.048</v>
      </c>
      <c r="D81" s="20">
        <v>590100</v>
      </c>
      <c r="E81" s="17">
        <v>3010000</v>
      </c>
      <c r="F81" s="1">
        <v>350</v>
      </c>
      <c r="G81" s="31">
        <v>181</v>
      </c>
      <c r="H81" s="38">
        <v>0.26742426000000002</v>
      </c>
      <c r="I81" s="1">
        <v>203</v>
      </c>
      <c r="J81" s="1">
        <v>62</v>
      </c>
      <c r="K81" s="1">
        <v>17</v>
      </c>
      <c r="L81" s="29">
        <f t="shared" si="3"/>
        <v>9.4</v>
      </c>
      <c r="M81" s="3">
        <v>15</v>
      </c>
      <c r="N81" s="3">
        <v>30</v>
      </c>
      <c r="O81" s="3">
        <v>81</v>
      </c>
      <c r="P81" s="3">
        <v>13</v>
      </c>
      <c r="Q81" s="13">
        <f t="shared" si="4"/>
        <v>1</v>
      </c>
      <c r="R81" s="54">
        <v>10.49</v>
      </c>
      <c r="S81" s="15">
        <v>8.3236910000000002</v>
      </c>
      <c r="T81" s="15">
        <v>1.34</v>
      </c>
      <c r="U81" s="55">
        <v>1.1000300000000001</v>
      </c>
      <c r="V81" s="1">
        <v>350</v>
      </c>
      <c r="W81" s="3">
        <v>63</v>
      </c>
      <c r="X81" s="1">
        <v>115</v>
      </c>
      <c r="Y81" s="3">
        <v>46</v>
      </c>
      <c r="Z81" s="3">
        <v>15</v>
      </c>
      <c r="AA81" s="3">
        <v>32</v>
      </c>
      <c r="AB81" s="3">
        <v>283</v>
      </c>
      <c r="AC81" s="3">
        <v>30</v>
      </c>
      <c r="AD81" s="3">
        <v>81</v>
      </c>
      <c r="AE81" s="3">
        <v>13</v>
      </c>
      <c r="AF81" s="3">
        <v>4</v>
      </c>
      <c r="AG81" s="3">
        <v>1</v>
      </c>
      <c r="AH81" s="3"/>
      <c r="AI81" s="3"/>
      <c r="AJ81" s="3"/>
      <c r="AK81" s="3"/>
      <c r="AL81" s="3"/>
      <c r="AM81" s="3"/>
      <c r="AN81" s="3"/>
      <c r="AO81" s="3"/>
      <c r="AP81" s="3"/>
      <c r="AR81" s="1" t="s">
        <v>751</v>
      </c>
      <c r="AS81" s="1" t="s">
        <v>212</v>
      </c>
    </row>
    <row r="82" spans="1:46">
      <c r="A82" s="1" t="s">
        <v>280</v>
      </c>
      <c r="B82" s="1">
        <v>2014</v>
      </c>
      <c r="C82" s="1">
        <v>3.036</v>
      </c>
      <c r="D82" s="20">
        <v>510000</v>
      </c>
      <c r="E82" s="17">
        <v>3000000</v>
      </c>
      <c r="F82" s="1">
        <v>375</v>
      </c>
      <c r="G82" s="31">
        <v>65</v>
      </c>
      <c r="H82" s="38">
        <v>0.27238806999999998</v>
      </c>
      <c r="I82" s="1">
        <v>144</v>
      </c>
      <c r="J82" s="1">
        <v>47</v>
      </c>
      <c r="K82" s="1">
        <v>8</v>
      </c>
      <c r="L82" s="29">
        <f t="shared" si="3"/>
        <v>3.5</v>
      </c>
      <c r="M82" s="3">
        <v>23</v>
      </c>
      <c r="N82" s="3">
        <v>30</v>
      </c>
      <c r="O82" s="3">
        <v>126</v>
      </c>
      <c r="P82" s="3">
        <v>30</v>
      </c>
      <c r="Q82" s="13">
        <f t="shared" si="4"/>
        <v>0</v>
      </c>
      <c r="R82" s="54">
        <v>3.2600001999999999</v>
      </c>
      <c r="S82" s="15">
        <v>3.7471519999999998</v>
      </c>
      <c r="T82" s="15">
        <v>4.57</v>
      </c>
      <c r="U82" s="55">
        <v>3.8140900000000002</v>
      </c>
      <c r="V82" s="1">
        <v>375</v>
      </c>
      <c r="W82" s="3">
        <v>123</v>
      </c>
      <c r="X82" s="1">
        <v>0</v>
      </c>
      <c r="Y82" s="3">
        <v>57</v>
      </c>
      <c r="Z82" s="3">
        <v>23</v>
      </c>
      <c r="AA82" s="3">
        <v>76</v>
      </c>
      <c r="AB82" s="3">
        <v>480</v>
      </c>
      <c r="AC82" s="3">
        <v>30</v>
      </c>
      <c r="AD82" s="3">
        <v>126</v>
      </c>
      <c r="AE82" s="3">
        <v>30</v>
      </c>
      <c r="AF82" s="3">
        <v>6</v>
      </c>
      <c r="AG82" s="3">
        <v>1</v>
      </c>
      <c r="AH82" s="3"/>
      <c r="AI82" s="3"/>
      <c r="AJ82" s="3"/>
      <c r="AK82" s="3"/>
      <c r="AL82" s="3"/>
      <c r="AM82" s="3"/>
      <c r="AN82" s="3"/>
      <c r="AO82" s="3"/>
      <c r="AP82" s="3"/>
    </row>
    <row r="83" spans="1:46">
      <c r="A83" s="61" t="s">
        <v>886</v>
      </c>
      <c r="B83" s="1">
        <v>2016</v>
      </c>
      <c r="C83" s="1">
        <v>2.1309999999999998</v>
      </c>
      <c r="D83" s="20">
        <v>514400</v>
      </c>
      <c r="E83" s="62">
        <v>2975000</v>
      </c>
      <c r="F83" s="1">
        <v>364</v>
      </c>
      <c r="G83" s="31">
        <v>54</v>
      </c>
      <c r="H83" s="38">
        <v>0.25790350000000001</v>
      </c>
      <c r="I83" s="1">
        <v>152</v>
      </c>
      <c r="J83" s="1">
        <v>32</v>
      </c>
      <c r="K83" s="1">
        <v>44</v>
      </c>
      <c r="L83" s="29">
        <f t="shared" si="3"/>
        <v>13.6</v>
      </c>
      <c r="M83" s="3">
        <v>12</v>
      </c>
      <c r="N83" s="3">
        <v>40</v>
      </c>
      <c r="O83" s="3">
        <v>74</v>
      </c>
      <c r="P83" s="3">
        <v>20</v>
      </c>
      <c r="Q83" s="13">
        <f t="shared" si="4"/>
        <v>0</v>
      </c>
      <c r="R83" s="54">
        <v>16.07</v>
      </c>
      <c r="S83" s="15">
        <v>11.11566</v>
      </c>
      <c r="T83" s="15">
        <v>5.48</v>
      </c>
      <c r="U83" s="55">
        <v>4.0487500000000001</v>
      </c>
      <c r="V83" s="1">
        <v>364</v>
      </c>
      <c r="W83" s="3">
        <v>105</v>
      </c>
      <c r="X83" s="1">
        <v>54</v>
      </c>
      <c r="Y83" s="3">
        <v>55</v>
      </c>
      <c r="Z83" s="3">
        <v>12</v>
      </c>
      <c r="AA83" s="3">
        <v>37</v>
      </c>
      <c r="AB83" s="3">
        <v>414</v>
      </c>
      <c r="AC83" s="3">
        <v>40</v>
      </c>
      <c r="AD83" s="3">
        <v>74</v>
      </c>
      <c r="AE83" s="3">
        <v>20</v>
      </c>
      <c r="AF83" s="3">
        <v>21</v>
      </c>
      <c r="AG83" s="3">
        <v>25</v>
      </c>
      <c r="AH83" s="3"/>
      <c r="AI83" s="3"/>
      <c r="AJ83" s="3"/>
      <c r="AK83" s="3"/>
      <c r="AL83" s="3"/>
      <c r="AM83" s="3"/>
      <c r="AN83" s="3"/>
      <c r="AO83" s="3"/>
      <c r="AP83" s="3"/>
      <c r="AQ83" s="2" t="s">
        <v>531</v>
      </c>
      <c r="AR83" s="1" t="s">
        <v>532</v>
      </c>
      <c r="AS83" s="1" t="s">
        <v>533</v>
      </c>
    </row>
    <row r="84" spans="1:46">
      <c r="A84" s="1" t="s">
        <v>689</v>
      </c>
      <c r="B84" s="1">
        <v>2017</v>
      </c>
      <c r="C84" s="31">
        <v>3.165</v>
      </c>
      <c r="D84" s="20">
        <v>570000</v>
      </c>
      <c r="E84" s="17">
        <v>2975000</v>
      </c>
      <c r="F84" s="1">
        <v>474</v>
      </c>
      <c r="G84" s="31">
        <v>38</v>
      </c>
      <c r="H84" s="38">
        <v>0.20899471999999999</v>
      </c>
      <c r="I84" s="1">
        <v>169</v>
      </c>
      <c r="J84" s="1">
        <v>75</v>
      </c>
      <c r="K84" s="1">
        <v>2</v>
      </c>
      <c r="L84" s="29">
        <f t="shared" si="3"/>
        <v>8.4</v>
      </c>
      <c r="M84" s="3">
        <v>25</v>
      </c>
      <c r="N84" s="3">
        <v>39</v>
      </c>
      <c r="O84" s="3">
        <v>160</v>
      </c>
      <c r="P84" s="3">
        <v>25</v>
      </c>
      <c r="Q84" s="13">
        <f t="shared" si="4"/>
        <v>0</v>
      </c>
      <c r="R84" s="54">
        <v>5.23</v>
      </c>
      <c r="S84" s="15">
        <v>11.486413000000001</v>
      </c>
      <c r="T84" s="15">
        <v>3.39</v>
      </c>
      <c r="U84" s="55">
        <v>4.6267899999999997</v>
      </c>
      <c r="V84" s="1">
        <v>474</v>
      </c>
      <c r="W84" s="3">
        <v>124</v>
      </c>
      <c r="X84" s="1">
        <v>0</v>
      </c>
      <c r="Y84" s="3">
        <v>52</v>
      </c>
      <c r="Z84" s="3">
        <v>25</v>
      </c>
      <c r="AA84" s="3">
        <v>64</v>
      </c>
      <c r="AB84" s="3">
        <v>435</v>
      </c>
      <c r="AC84" s="3">
        <v>39</v>
      </c>
      <c r="AD84" s="3">
        <v>160</v>
      </c>
      <c r="AE84" s="3">
        <v>25</v>
      </c>
      <c r="AF84" s="3">
        <v>1</v>
      </c>
      <c r="AG84" s="3">
        <v>4</v>
      </c>
      <c r="AH84" s="3"/>
      <c r="AI84" s="3"/>
      <c r="AJ84" s="3"/>
      <c r="AK84" s="3"/>
      <c r="AL84" s="3"/>
      <c r="AM84" s="3"/>
      <c r="AN84" s="3"/>
      <c r="AO84" s="3"/>
      <c r="AP84" s="3"/>
      <c r="AQ84" s="2" t="s">
        <v>494</v>
      </c>
      <c r="AS84" s="1" t="s">
        <v>91</v>
      </c>
      <c r="AT84" s="1" t="s">
        <v>91</v>
      </c>
    </row>
    <row r="85" spans="1:46">
      <c r="A85" s="1" t="s">
        <v>203</v>
      </c>
      <c r="B85" s="1">
        <v>2016</v>
      </c>
      <c r="C85" s="1">
        <v>3.0840000000000001</v>
      </c>
      <c r="D85" s="20">
        <v>527500</v>
      </c>
      <c r="E85" s="17">
        <v>2965000</v>
      </c>
      <c r="F85" s="1">
        <v>422</v>
      </c>
      <c r="G85" s="31">
        <v>0</v>
      </c>
      <c r="H85" s="38">
        <v>0.25513195999999999</v>
      </c>
      <c r="I85" s="1">
        <v>156</v>
      </c>
      <c r="J85" s="1">
        <v>45</v>
      </c>
      <c r="K85" s="1">
        <v>1</v>
      </c>
      <c r="L85" s="29">
        <f t="shared" si="3"/>
        <v>5.0999999999999996</v>
      </c>
      <c r="M85" s="3">
        <v>14</v>
      </c>
      <c r="N85" s="3">
        <v>35</v>
      </c>
      <c r="O85" s="3">
        <v>83</v>
      </c>
      <c r="P85" s="3">
        <v>30</v>
      </c>
      <c r="Q85" s="13">
        <f t="shared" si="4"/>
        <v>2</v>
      </c>
      <c r="R85" s="54">
        <v>6.98</v>
      </c>
      <c r="S85" s="15">
        <v>3.2632159999999999</v>
      </c>
      <c r="T85" s="15">
        <v>2.0499999999999998</v>
      </c>
      <c r="U85" s="55">
        <v>0.254855</v>
      </c>
      <c r="V85" s="1">
        <v>422</v>
      </c>
      <c r="W85" s="3">
        <v>137</v>
      </c>
      <c r="X85" s="1">
        <v>0</v>
      </c>
      <c r="Y85" s="3">
        <v>54</v>
      </c>
      <c r="Z85" s="3">
        <v>14</v>
      </c>
      <c r="AA85" s="3">
        <v>56</v>
      </c>
      <c r="AB85" s="3">
        <v>532</v>
      </c>
      <c r="AC85" s="3">
        <v>35</v>
      </c>
      <c r="AD85" s="3">
        <v>83</v>
      </c>
      <c r="AE85" s="3">
        <v>30</v>
      </c>
      <c r="AF85" s="3">
        <v>0</v>
      </c>
      <c r="AG85" s="3">
        <v>-10</v>
      </c>
      <c r="AH85" s="3"/>
      <c r="AI85" s="3"/>
      <c r="AJ85" s="3"/>
      <c r="AK85" s="3"/>
      <c r="AL85" s="3"/>
      <c r="AM85" s="3"/>
      <c r="AN85" s="3"/>
      <c r="AO85" s="3"/>
      <c r="AP85" s="3"/>
      <c r="AQ85" s="2" t="s">
        <v>204</v>
      </c>
      <c r="AR85" s="1" t="s">
        <v>205</v>
      </c>
    </row>
    <row r="86" spans="1:46">
      <c r="A86" s="1" t="s">
        <v>335</v>
      </c>
      <c r="B86" s="1">
        <v>2012</v>
      </c>
      <c r="C86" s="1">
        <v>3.0609999999999999</v>
      </c>
      <c r="D86" s="20">
        <v>510000</v>
      </c>
      <c r="E86" s="17">
        <v>2950000</v>
      </c>
      <c r="F86" s="1">
        <v>390</v>
      </c>
      <c r="G86" s="31">
        <v>15</v>
      </c>
      <c r="H86" s="38">
        <v>0.26138280000000003</v>
      </c>
      <c r="I86" s="1">
        <v>142</v>
      </c>
      <c r="J86" s="1">
        <v>40</v>
      </c>
      <c r="K86" s="1">
        <v>7</v>
      </c>
      <c r="L86" s="29">
        <f t="shared" si="3"/>
        <v>7.9</v>
      </c>
      <c r="M86" s="3">
        <v>9</v>
      </c>
      <c r="N86" s="3">
        <v>61</v>
      </c>
      <c r="O86" s="3">
        <v>104</v>
      </c>
      <c r="P86" s="3">
        <v>21</v>
      </c>
      <c r="Q86" s="13">
        <f t="shared" si="4"/>
        <v>1</v>
      </c>
      <c r="R86" s="54">
        <v>7.94</v>
      </c>
      <c r="S86" s="15">
        <v>7.9079366000000002</v>
      </c>
      <c r="T86" s="15">
        <v>2.21</v>
      </c>
      <c r="U86" s="55">
        <v>2.88103</v>
      </c>
      <c r="V86" s="1">
        <v>390</v>
      </c>
      <c r="W86" s="3">
        <v>116</v>
      </c>
      <c r="X86" s="1">
        <v>15</v>
      </c>
      <c r="Y86" s="3">
        <v>42</v>
      </c>
      <c r="Z86" s="3">
        <v>9</v>
      </c>
      <c r="AA86" s="3">
        <v>48</v>
      </c>
      <c r="AB86" s="3">
        <v>434</v>
      </c>
      <c r="AC86" s="3">
        <v>61</v>
      </c>
      <c r="AD86" s="3">
        <v>104</v>
      </c>
      <c r="AE86" s="3">
        <v>21</v>
      </c>
      <c r="AF86" s="3">
        <v>2</v>
      </c>
      <c r="AG86" s="3">
        <v>5</v>
      </c>
      <c r="AH86" s="3"/>
      <c r="AI86" s="3"/>
      <c r="AJ86" s="3"/>
      <c r="AK86" s="3"/>
      <c r="AL86" s="3"/>
      <c r="AM86" s="3"/>
      <c r="AN86" s="3"/>
      <c r="AO86" s="3"/>
      <c r="AP86" s="3"/>
      <c r="AQ86" s="2" t="s">
        <v>336</v>
      </c>
      <c r="AR86" s="1" t="s">
        <v>337</v>
      </c>
    </row>
    <row r="87" spans="1:46">
      <c r="A87" s="1" t="s">
        <v>615</v>
      </c>
      <c r="B87" s="1">
        <v>2017</v>
      </c>
      <c r="C87" s="1">
        <v>2.17</v>
      </c>
      <c r="D87" s="20">
        <v>560000</v>
      </c>
      <c r="E87" s="17">
        <v>2950000</v>
      </c>
      <c r="F87" s="1">
        <v>402</v>
      </c>
      <c r="G87" s="31">
        <v>50</v>
      </c>
      <c r="H87" s="38">
        <v>0.24736147999999999</v>
      </c>
      <c r="I87" s="1">
        <v>183</v>
      </c>
      <c r="J87" s="1">
        <v>63</v>
      </c>
      <c r="K87" s="1">
        <v>2</v>
      </c>
      <c r="L87" s="29">
        <f t="shared" si="3"/>
        <v>2.4</v>
      </c>
      <c r="M87" s="3">
        <v>24</v>
      </c>
      <c r="N87" s="3">
        <v>41</v>
      </c>
      <c r="O87" s="3">
        <v>95</v>
      </c>
      <c r="P87" s="3">
        <v>29</v>
      </c>
      <c r="Q87" s="13">
        <f t="shared" si="4"/>
        <v>0</v>
      </c>
      <c r="R87" s="54">
        <v>1.92</v>
      </c>
      <c r="S87" s="15">
        <v>2.8715459999999999</v>
      </c>
      <c r="T87" s="15">
        <v>-0.09</v>
      </c>
      <c r="U87" s="55">
        <v>-0.46581600000000001</v>
      </c>
      <c r="V87" s="1">
        <v>402</v>
      </c>
      <c r="W87" s="3">
        <v>154</v>
      </c>
      <c r="X87" s="1">
        <v>0</v>
      </c>
      <c r="Y87" s="3">
        <v>66</v>
      </c>
      <c r="Z87" s="3">
        <v>24</v>
      </c>
      <c r="AA87" s="3">
        <v>76</v>
      </c>
      <c r="AB87" s="3">
        <v>623</v>
      </c>
      <c r="AC87" s="3">
        <v>41</v>
      </c>
      <c r="AD87" s="3">
        <v>95</v>
      </c>
      <c r="AE87" s="3">
        <v>29</v>
      </c>
      <c r="AF87" s="3">
        <v>0</v>
      </c>
      <c r="AG87" s="3">
        <v>-2</v>
      </c>
      <c r="AH87" s="3"/>
      <c r="AI87" s="3"/>
      <c r="AJ87" s="3"/>
      <c r="AK87" s="3"/>
      <c r="AL87" s="3"/>
      <c r="AM87" s="3"/>
      <c r="AN87" s="3"/>
      <c r="AO87" s="3"/>
      <c r="AP87" s="3"/>
      <c r="AR87" s="1" t="s">
        <v>616</v>
      </c>
    </row>
    <row r="88" spans="1:46">
      <c r="A88" s="1" t="s">
        <v>167</v>
      </c>
      <c r="B88" s="1">
        <v>2012</v>
      </c>
      <c r="C88" s="1">
        <v>3.109</v>
      </c>
      <c r="D88" s="20">
        <v>512196</v>
      </c>
      <c r="E88" s="17">
        <v>2925000</v>
      </c>
      <c r="F88" s="1">
        <v>469</v>
      </c>
      <c r="G88" s="31">
        <v>102</v>
      </c>
      <c r="H88" s="38">
        <v>0.29169270000000003</v>
      </c>
      <c r="I88" s="1">
        <v>195</v>
      </c>
      <c r="J88" s="1">
        <v>26</v>
      </c>
      <c r="K88" s="1">
        <v>19</v>
      </c>
      <c r="L88" s="29">
        <f t="shared" si="3"/>
        <v>6.5</v>
      </c>
      <c r="M88" s="3">
        <v>6</v>
      </c>
      <c r="N88" s="3">
        <v>36</v>
      </c>
      <c r="O88" s="3">
        <v>82</v>
      </c>
      <c r="P88" s="3">
        <v>40</v>
      </c>
      <c r="Q88" s="13">
        <f t="shared" si="4"/>
        <v>0</v>
      </c>
      <c r="R88" s="54">
        <v>7.22</v>
      </c>
      <c r="S88" s="15">
        <v>5.7901829999999999</v>
      </c>
      <c r="T88" s="15">
        <v>1.53</v>
      </c>
      <c r="U88" s="55">
        <v>1.6105499999999999</v>
      </c>
      <c r="V88" s="1">
        <v>469</v>
      </c>
      <c r="W88" s="3">
        <v>156</v>
      </c>
      <c r="X88" s="1">
        <v>0</v>
      </c>
      <c r="Y88" s="3">
        <v>62</v>
      </c>
      <c r="Z88" s="3">
        <v>6</v>
      </c>
      <c r="AA88" s="3">
        <v>65</v>
      </c>
      <c r="AB88" s="3">
        <v>612</v>
      </c>
      <c r="AC88" s="3">
        <v>36</v>
      </c>
      <c r="AD88" s="3">
        <v>82</v>
      </c>
      <c r="AE88" s="3">
        <v>40</v>
      </c>
      <c r="AF88" s="3">
        <v>10</v>
      </c>
      <c r="AG88" s="3">
        <v>-10</v>
      </c>
      <c r="AH88" s="3"/>
      <c r="AI88" s="3"/>
      <c r="AJ88" s="3"/>
      <c r="AK88" s="3"/>
      <c r="AL88" s="3"/>
      <c r="AM88" s="3"/>
      <c r="AN88" s="3"/>
      <c r="AO88" s="3"/>
      <c r="AP88" s="3"/>
      <c r="AR88" s="1" t="s">
        <v>168</v>
      </c>
    </row>
    <row r="89" spans="1:46">
      <c r="A89" s="1" t="s">
        <v>299</v>
      </c>
      <c r="B89" s="1">
        <v>2015</v>
      </c>
      <c r="C89" s="1">
        <v>3.1019999999999999</v>
      </c>
      <c r="D89" s="20">
        <v>545000</v>
      </c>
      <c r="E89" s="17">
        <v>2925000</v>
      </c>
      <c r="F89" s="1">
        <v>432</v>
      </c>
      <c r="G89" s="31">
        <v>15</v>
      </c>
      <c r="H89" s="38">
        <v>0.24763292000000001</v>
      </c>
      <c r="I89" s="1">
        <v>171</v>
      </c>
      <c r="J89" s="1">
        <v>40</v>
      </c>
      <c r="K89" s="1">
        <v>16</v>
      </c>
      <c r="L89" s="29">
        <f t="shared" si="3"/>
        <v>8.8000000000000007</v>
      </c>
      <c r="M89" s="3">
        <v>14</v>
      </c>
      <c r="N89" s="3">
        <v>35</v>
      </c>
      <c r="O89" s="3">
        <v>131</v>
      </c>
      <c r="P89" s="3">
        <v>33</v>
      </c>
      <c r="Q89" s="13">
        <f t="shared" si="4"/>
        <v>1</v>
      </c>
      <c r="R89" s="54">
        <v>8.6100010000000005</v>
      </c>
      <c r="S89" s="15">
        <v>8.9336529999999996</v>
      </c>
      <c r="T89" s="15">
        <v>2.46</v>
      </c>
      <c r="U89" s="55">
        <v>3.8234499999999998</v>
      </c>
      <c r="V89" s="1">
        <v>432</v>
      </c>
      <c r="W89" s="3">
        <v>147</v>
      </c>
      <c r="X89" s="1">
        <v>0</v>
      </c>
      <c r="Y89" s="3">
        <v>65</v>
      </c>
      <c r="Z89" s="3">
        <v>14</v>
      </c>
      <c r="AA89" s="3">
        <v>62</v>
      </c>
      <c r="AB89" s="3">
        <v>557</v>
      </c>
      <c r="AC89" s="3">
        <v>35</v>
      </c>
      <c r="AD89" s="3">
        <v>131</v>
      </c>
      <c r="AE89" s="3">
        <v>33</v>
      </c>
      <c r="AF89" s="3">
        <v>4</v>
      </c>
      <c r="AG89" s="3">
        <v>3</v>
      </c>
      <c r="AH89" s="3"/>
      <c r="AI89" s="3"/>
      <c r="AJ89" s="3"/>
      <c r="AK89" s="3"/>
      <c r="AL89" s="3"/>
      <c r="AM89" s="3"/>
      <c r="AN89" s="3"/>
      <c r="AO89" s="3"/>
      <c r="AP89" s="3"/>
      <c r="AQ89" s="2" t="s">
        <v>300</v>
      </c>
      <c r="AR89" s="1" t="s">
        <v>104</v>
      </c>
    </row>
    <row r="90" spans="1:46">
      <c r="A90" s="1" t="s">
        <v>388</v>
      </c>
      <c r="B90" s="1">
        <v>2012</v>
      </c>
      <c r="C90" s="1">
        <v>3.1230000000000002</v>
      </c>
      <c r="D90" s="20">
        <v>520000</v>
      </c>
      <c r="E90" s="17">
        <v>2925000</v>
      </c>
      <c r="F90" s="1">
        <v>535</v>
      </c>
      <c r="G90" s="31">
        <v>0</v>
      </c>
      <c r="H90" s="38">
        <v>0.24485372999999999</v>
      </c>
      <c r="I90" s="1">
        <v>238</v>
      </c>
      <c r="J90" s="1">
        <v>49</v>
      </c>
      <c r="K90" s="1">
        <v>21</v>
      </c>
      <c r="L90" s="29">
        <f t="shared" si="3"/>
        <v>4.9000000000000004</v>
      </c>
      <c r="M90" s="3">
        <v>16</v>
      </c>
      <c r="N90" s="3">
        <v>40</v>
      </c>
      <c r="O90" s="3">
        <v>89</v>
      </c>
      <c r="P90" s="3">
        <v>24</v>
      </c>
      <c r="Q90" s="13">
        <f t="shared" si="4"/>
        <v>0</v>
      </c>
      <c r="R90" s="54">
        <v>4.96</v>
      </c>
      <c r="S90" s="15">
        <v>4.9263870000000001</v>
      </c>
      <c r="T90" s="15">
        <v>0.79</v>
      </c>
      <c r="U90" s="55">
        <v>1.0259400000000001</v>
      </c>
      <c r="V90" s="1">
        <v>535</v>
      </c>
      <c r="W90" s="3">
        <v>151</v>
      </c>
      <c r="X90" s="1">
        <v>0</v>
      </c>
      <c r="Y90" s="3">
        <v>62</v>
      </c>
      <c r="Z90" s="3">
        <v>16</v>
      </c>
      <c r="AA90" s="3">
        <v>60</v>
      </c>
      <c r="AB90" s="3">
        <v>582</v>
      </c>
      <c r="AC90" s="3">
        <v>40</v>
      </c>
      <c r="AD90" s="3">
        <v>89</v>
      </c>
      <c r="AE90" s="3">
        <v>24</v>
      </c>
      <c r="AF90" s="3">
        <v>5</v>
      </c>
      <c r="AG90" s="3">
        <v>-6</v>
      </c>
      <c r="AH90" s="3"/>
      <c r="AI90" s="3"/>
      <c r="AJ90" s="3"/>
      <c r="AK90" s="3"/>
      <c r="AL90" s="3"/>
      <c r="AM90" s="3"/>
      <c r="AN90" s="3"/>
      <c r="AO90" s="3"/>
      <c r="AP90" s="3"/>
      <c r="AQ90" s="2" t="s">
        <v>341</v>
      </c>
      <c r="AR90" s="1" t="s">
        <v>389</v>
      </c>
      <c r="AT90" s="1" t="s">
        <v>47</v>
      </c>
    </row>
    <row r="91" spans="1:46">
      <c r="A91" s="1" t="s">
        <v>583</v>
      </c>
      <c r="B91" s="1">
        <v>2017</v>
      </c>
      <c r="C91" s="1">
        <v>3.0379999999999998</v>
      </c>
      <c r="D91" s="20">
        <v>562500</v>
      </c>
      <c r="E91" s="17">
        <v>2900000</v>
      </c>
      <c r="F91" s="1">
        <v>415</v>
      </c>
      <c r="G91" s="31">
        <v>0</v>
      </c>
      <c r="H91" s="38">
        <v>0.27994703999999998</v>
      </c>
      <c r="I91" s="1">
        <v>181</v>
      </c>
      <c r="J91" s="1">
        <v>38</v>
      </c>
      <c r="K91" s="1">
        <v>28</v>
      </c>
      <c r="L91" s="29">
        <f t="shared" si="3"/>
        <v>8</v>
      </c>
      <c r="M91" s="3">
        <v>17</v>
      </c>
      <c r="N91" s="3">
        <v>36</v>
      </c>
      <c r="O91" s="3">
        <v>106</v>
      </c>
      <c r="P91" s="3">
        <v>31</v>
      </c>
      <c r="Q91" s="13">
        <f t="shared" si="4"/>
        <v>0</v>
      </c>
      <c r="R91" s="54">
        <v>9.44</v>
      </c>
      <c r="S91" s="15">
        <v>6.6498832999999999</v>
      </c>
      <c r="T91" s="15">
        <v>4.43</v>
      </c>
      <c r="U91" s="55">
        <v>4.4276499999999999</v>
      </c>
      <c r="V91" s="1">
        <v>415</v>
      </c>
      <c r="W91" s="3">
        <v>141</v>
      </c>
      <c r="X91" s="1">
        <v>0</v>
      </c>
      <c r="Y91" s="3">
        <v>68</v>
      </c>
      <c r="Z91" s="3">
        <v>17</v>
      </c>
      <c r="AA91" s="3">
        <v>65</v>
      </c>
      <c r="AB91" s="3">
        <v>579</v>
      </c>
      <c r="AC91" s="3">
        <v>36</v>
      </c>
      <c r="AD91" s="3">
        <v>106</v>
      </c>
      <c r="AE91" s="3">
        <v>31</v>
      </c>
      <c r="AF91" s="3">
        <v>8</v>
      </c>
      <c r="AG91" s="3">
        <v>2</v>
      </c>
      <c r="AH91" s="3"/>
      <c r="AI91" s="3"/>
      <c r="AJ91" s="3"/>
      <c r="AK91" s="3"/>
      <c r="AL91" s="3"/>
      <c r="AM91" s="3"/>
      <c r="AN91" s="3"/>
      <c r="AO91" s="3"/>
      <c r="AP91" s="3"/>
      <c r="AQ91" s="2" t="s">
        <v>300</v>
      </c>
      <c r="AR91" s="1" t="s">
        <v>312</v>
      </c>
    </row>
    <row r="92" spans="1:46">
      <c r="A92" s="1" t="s">
        <v>500</v>
      </c>
      <c r="B92" s="1">
        <v>2013</v>
      </c>
      <c r="C92" s="1">
        <v>2.1280000000000001</v>
      </c>
      <c r="D92" s="20">
        <v>531500</v>
      </c>
      <c r="E92" s="17">
        <v>2900000</v>
      </c>
      <c r="F92" s="1">
        <v>358</v>
      </c>
      <c r="G92" s="31">
        <v>36</v>
      </c>
      <c r="H92" s="38">
        <v>0.27280939999999998</v>
      </c>
      <c r="I92" s="1">
        <v>144</v>
      </c>
      <c r="J92" s="1">
        <v>33</v>
      </c>
      <c r="K92" s="1">
        <v>20</v>
      </c>
      <c r="L92" s="29">
        <f t="shared" si="3"/>
        <v>7.1</v>
      </c>
      <c r="M92" s="3">
        <v>17</v>
      </c>
      <c r="N92" s="3">
        <v>52</v>
      </c>
      <c r="O92" s="3">
        <v>125</v>
      </c>
      <c r="P92" s="3">
        <v>39</v>
      </c>
      <c r="Q92" s="13">
        <f t="shared" si="4"/>
        <v>0</v>
      </c>
      <c r="R92" s="54">
        <v>7.71</v>
      </c>
      <c r="S92" s="15">
        <v>6.5739527000000004</v>
      </c>
      <c r="T92" s="15">
        <v>4.0599999999999996</v>
      </c>
      <c r="U92" s="55">
        <v>4.1730200000000002</v>
      </c>
      <c r="V92" s="1">
        <v>358</v>
      </c>
      <c r="W92" s="3">
        <v>150</v>
      </c>
      <c r="X92" s="1">
        <v>0</v>
      </c>
      <c r="Y92" s="3">
        <v>76</v>
      </c>
      <c r="Z92" s="3">
        <v>17</v>
      </c>
      <c r="AA92" s="3">
        <v>67</v>
      </c>
      <c r="AB92" s="3">
        <v>571</v>
      </c>
      <c r="AC92" s="3">
        <v>52</v>
      </c>
      <c r="AD92" s="3">
        <v>125</v>
      </c>
      <c r="AE92" s="3">
        <v>39</v>
      </c>
      <c r="AF92" s="3">
        <v>5</v>
      </c>
      <c r="AG92" s="3">
        <v>2</v>
      </c>
      <c r="AH92" s="3"/>
      <c r="AI92" s="3"/>
      <c r="AJ92" s="3"/>
      <c r="AK92" s="3"/>
      <c r="AL92" s="3"/>
      <c r="AM92" s="3"/>
      <c r="AN92" s="3"/>
      <c r="AO92" s="3"/>
      <c r="AP92" s="3"/>
      <c r="AQ92" s="2" t="s">
        <v>501</v>
      </c>
      <c r="AR92" s="1" t="s">
        <v>75</v>
      </c>
    </row>
    <row r="93" spans="1:46">
      <c r="A93" s="1" t="s">
        <v>524</v>
      </c>
      <c r="B93" s="1">
        <v>2018</v>
      </c>
      <c r="C93" s="1">
        <v>3.0960000000000001</v>
      </c>
      <c r="D93" s="20">
        <v>645000</v>
      </c>
      <c r="E93" s="17">
        <v>2875000</v>
      </c>
      <c r="F93" s="1">
        <v>500</v>
      </c>
      <c r="G93" s="31">
        <v>0</v>
      </c>
      <c r="H93" s="38">
        <v>0.23012047999999999</v>
      </c>
      <c r="I93" s="1">
        <v>225</v>
      </c>
      <c r="J93" s="1">
        <v>87</v>
      </c>
      <c r="K93" s="1">
        <v>13</v>
      </c>
      <c r="L93" s="29">
        <f t="shared" si="3"/>
        <v>5.2</v>
      </c>
      <c r="M93" s="3">
        <v>15</v>
      </c>
      <c r="N93" s="3">
        <v>37</v>
      </c>
      <c r="O93" s="3">
        <v>117</v>
      </c>
      <c r="P93" s="3">
        <v>20</v>
      </c>
      <c r="Q93" s="13">
        <f t="shared" si="4"/>
        <v>1</v>
      </c>
      <c r="R93" s="54">
        <v>6.04</v>
      </c>
      <c r="S93" s="15">
        <v>4.3937650000000001</v>
      </c>
      <c r="T93" s="15">
        <v>0.92999995000000002</v>
      </c>
      <c r="U93" s="55">
        <v>0.215918</v>
      </c>
      <c r="V93" s="1">
        <v>500</v>
      </c>
      <c r="W93" s="3">
        <v>138</v>
      </c>
      <c r="X93" s="1">
        <v>0</v>
      </c>
      <c r="Y93" s="3">
        <v>48</v>
      </c>
      <c r="Z93" s="3">
        <v>15</v>
      </c>
      <c r="AA93" s="3">
        <v>61</v>
      </c>
      <c r="AB93" s="3">
        <v>427</v>
      </c>
      <c r="AC93" s="3">
        <v>37</v>
      </c>
      <c r="AD93" s="3">
        <v>117</v>
      </c>
      <c r="AE93" s="3">
        <v>20</v>
      </c>
      <c r="AF93" s="3">
        <v>2</v>
      </c>
      <c r="AG93" s="3">
        <v>17</v>
      </c>
      <c r="AH93" s="3"/>
      <c r="AI93" s="3"/>
      <c r="AJ93" s="3"/>
      <c r="AK93" s="3"/>
      <c r="AL93" s="3"/>
      <c r="AM93" s="3"/>
      <c r="AN93" s="3"/>
      <c r="AO93" s="3"/>
      <c r="AP93" s="3"/>
      <c r="AQ93" s="2" t="s">
        <v>525</v>
      </c>
      <c r="AR93" s="1" t="s">
        <v>526</v>
      </c>
      <c r="AS93" s="1" t="s">
        <v>527</v>
      </c>
    </row>
    <row r="94" spans="1:46">
      <c r="A94" s="1" t="s">
        <v>716</v>
      </c>
      <c r="B94" s="1">
        <v>2020</v>
      </c>
      <c r="C94" s="1">
        <v>3.0379999999999998</v>
      </c>
      <c r="D94" s="20">
        <v>583300</v>
      </c>
      <c r="E94" s="17">
        <v>2850000</v>
      </c>
      <c r="F94" s="1">
        <f>ROUND(V94-W94+(W94/$AV$2),0)</f>
        <v>421</v>
      </c>
      <c r="G94" s="31">
        <v>46</v>
      </c>
      <c r="H94" s="38">
        <v>0.23475355000000001</v>
      </c>
      <c r="I94" s="3">
        <v>210.00008100008102</v>
      </c>
      <c r="J94" s="3">
        <f>AI94-Z94+M94</f>
        <v>48.9000189000189</v>
      </c>
      <c r="K94" s="3">
        <v>8.7000027000027007</v>
      </c>
      <c r="L94" s="29">
        <f t="shared" si="3"/>
        <v>4.4000000000000004</v>
      </c>
      <c r="M94" s="3">
        <f>Z94/$AV$2</f>
        <v>18.9000189000189</v>
      </c>
      <c r="N94" s="3">
        <f>AC94/$AV$2</f>
        <v>54.000054000054</v>
      </c>
      <c r="O94" s="3">
        <f>AD94/$AV$2</f>
        <v>132.3001323001323</v>
      </c>
      <c r="P94" s="3">
        <f>AE94/$AV$2</f>
        <v>29.700029700029702</v>
      </c>
      <c r="Q94" s="13">
        <f t="shared" si="4"/>
        <v>0</v>
      </c>
      <c r="R94" s="54">
        <v>4.26</v>
      </c>
      <c r="S94" s="15">
        <v>4.4635860000000003</v>
      </c>
      <c r="T94" s="15">
        <v>1.86</v>
      </c>
      <c r="U94" s="55">
        <v>1.5366599999999999</v>
      </c>
      <c r="V94" s="1">
        <v>333</v>
      </c>
      <c r="W94" s="3">
        <v>52</v>
      </c>
      <c r="X94" s="1">
        <v>3</v>
      </c>
      <c r="Y94" s="3">
        <v>30</v>
      </c>
      <c r="Z94" s="3">
        <v>7</v>
      </c>
      <c r="AA94" s="3">
        <v>29</v>
      </c>
      <c r="AB94" s="3">
        <v>206</v>
      </c>
      <c r="AC94" s="3">
        <v>20</v>
      </c>
      <c r="AD94" s="3">
        <v>49</v>
      </c>
      <c r="AE94" s="3">
        <v>11</v>
      </c>
      <c r="AF94" s="3">
        <v>1</v>
      </c>
      <c r="AG94" s="3">
        <v>4</v>
      </c>
      <c r="AH94" s="1">
        <v>159</v>
      </c>
      <c r="AI94" s="1">
        <v>37</v>
      </c>
      <c r="AJ94" s="1">
        <v>131</v>
      </c>
      <c r="AK94" s="1">
        <v>1367</v>
      </c>
      <c r="AL94" s="1">
        <v>144</v>
      </c>
      <c r="AM94" s="1">
        <v>343</v>
      </c>
      <c r="AN94" s="1">
        <v>65</v>
      </c>
      <c r="AO94" s="1">
        <v>7</v>
      </c>
      <c r="AP94" s="1">
        <v>0</v>
      </c>
    </row>
    <row r="95" spans="1:46">
      <c r="A95" s="1" t="s">
        <v>420</v>
      </c>
      <c r="B95" s="1">
        <v>2012</v>
      </c>
      <c r="C95" s="1">
        <v>3.0470000000000002</v>
      </c>
      <c r="D95" s="20">
        <v>527500</v>
      </c>
      <c r="E95" s="17">
        <v>2825000</v>
      </c>
      <c r="F95" s="1">
        <v>486</v>
      </c>
      <c r="G95" s="31">
        <v>19</v>
      </c>
      <c r="H95" s="38">
        <v>0.24064769</v>
      </c>
      <c r="I95" s="1">
        <v>285</v>
      </c>
      <c r="J95" s="1">
        <v>59</v>
      </c>
      <c r="K95" s="1">
        <v>110</v>
      </c>
      <c r="L95" s="29">
        <f t="shared" si="3"/>
        <v>7.2</v>
      </c>
      <c r="M95" s="3">
        <v>14</v>
      </c>
      <c r="N95" s="3">
        <v>42</v>
      </c>
      <c r="O95" s="3">
        <v>166</v>
      </c>
      <c r="P95" s="3">
        <v>13</v>
      </c>
      <c r="Q95" s="13">
        <f t="shared" si="4"/>
        <v>0</v>
      </c>
      <c r="R95" s="54">
        <v>6.13</v>
      </c>
      <c r="S95" s="15">
        <v>8.2379800000000003</v>
      </c>
      <c r="T95" s="15">
        <v>0.13</v>
      </c>
      <c r="U95" s="55">
        <v>1.28447</v>
      </c>
      <c r="V95" s="1">
        <v>486</v>
      </c>
      <c r="W95" s="3">
        <v>136</v>
      </c>
      <c r="X95" s="1">
        <v>19</v>
      </c>
      <c r="Y95" s="3">
        <v>75</v>
      </c>
      <c r="Z95" s="3">
        <v>14</v>
      </c>
      <c r="AA95" s="3">
        <v>40</v>
      </c>
      <c r="AB95" s="3">
        <v>544</v>
      </c>
      <c r="AC95" s="3">
        <v>42</v>
      </c>
      <c r="AD95" s="3">
        <v>166</v>
      </c>
      <c r="AE95" s="3">
        <v>13</v>
      </c>
      <c r="AF95" s="3">
        <v>30</v>
      </c>
      <c r="AG95" s="3">
        <v>1</v>
      </c>
      <c r="AH95" s="3"/>
      <c r="AI95" s="3"/>
      <c r="AJ95" s="3"/>
      <c r="AK95" s="3"/>
      <c r="AL95" s="3"/>
      <c r="AM95" s="3"/>
      <c r="AN95" s="3"/>
      <c r="AO95" s="3"/>
      <c r="AP95" s="3"/>
      <c r="AQ95" s="2" t="s">
        <v>421</v>
      </c>
      <c r="AR95" s="1" t="s">
        <v>422</v>
      </c>
      <c r="AS95" s="1" t="s">
        <v>423</v>
      </c>
    </row>
    <row r="96" spans="1:46">
      <c r="A96" s="1" t="s">
        <v>362</v>
      </c>
      <c r="B96" s="1">
        <v>2014</v>
      </c>
      <c r="C96" s="1">
        <v>3.0329999999999999</v>
      </c>
      <c r="D96" s="20">
        <v>523000</v>
      </c>
      <c r="E96" s="17">
        <v>2800000</v>
      </c>
      <c r="F96" s="1">
        <v>372</v>
      </c>
      <c r="G96" s="31">
        <v>0</v>
      </c>
      <c r="H96" s="38">
        <v>0.2823194</v>
      </c>
      <c r="I96" s="1">
        <v>142</v>
      </c>
      <c r="J96" s="1">
        <v>20</v>
      </c>
      <c r="K96" s="1">
        <v>31</v>
      </c>
      <c r="L96" s="29">
        <f t="shared" si="3"/>
        <v>6.3</v>
      </c>
      <c r="M96" s="3">
        <v>13</v>
      </c>
      <c r="N96" s="3">
        <v>22</v>
      </c>
      <c r="O96" s="3">
        <v>81</v>
      </c>
      <c r="P96" s="3">
        <v>38</v>
      </c>
      <c r="Q96" s="13">
        <f t="shared" si="4"/>
        <v>1</v>
      </c>
      <c r="R96" s="54">
        <v>6.85</v>
      </c>
      <c r="S96" s="15">
        <v>5.7537649999999996</v>
      </c>
      <c r="T96" s="15">
        <v>5.62</v>
      </c>
      <c r="U96" s="55">
        <v>4.7982899999999997</v>
      </c>
      <c r="V96" s="1">
        <v>372</v>
      </c>
      <c r="W96" s="3">
        <v>143</v>
      </c>
      <c r="X96" s="1">
        <v>0</v>
      </c>
      <c r="Y96" s="3">
        <v>77</v>
      </c>
      <c r="Z96" s="3">
        <v>13</v>
      </c>
      <c r="AA96" s="3">
        <v>52</v>
      </c>
      <c r="AB96" s="3">
        <v>550</v>
      </c>
      <c r="AC96" s="3">
        <v>22</v>
      </c>
      <c r="AD96" s="3">
        <v>81</v>
      </c>
      <c r="AE96" s="3">
        <v>38</v>
      </c>
      <c r="AF96" s="3">
        <v>18</v>
      </c>
      <c r="AG96" s="3">
        <v>16</v>
      </c>
      <c r="AH96" s="3"/>
      <c r="AI96" s="3"/>
      <c r="AJ96" s="3"/>
      <c r="AK96" s="3"/>
      <c r="AL96" s="3"/>
      <c r="AM96" s="3"/>
      <c r="AN96" s="3"/>
      <c r="AO96" s="3"/>
      <c r="AP96" s="3"/>
      <c r="AQ96" s="2" t="s">
        <v>363</v>
      </c>
    </row>
    <row r="97" spans="1:46">
      <c r="A97" s="1" t="s">
        <v>782</v>
      </c>
      <c r="B97" s="1">
        <v>2019</v>
      </c>
      <c r="C97" s="1">
        <v>3.0750000000000002</v>
      </c>
      <c r="D97" s="20">
        <v>584000</v>
      </c>
      <c r="E97" s="17">
        <v>2800000</v>
      </c>
      <c r="F97" s="1">
        <v>452</v>
      </c>
      <c r="G97" s="31">
        <v>30</v>
      </c>
      <c r="H97" s="38">
        <v>0.27949436999999999</v>
      </c>
      <c r="I97" s="1">
        <v>208</v>
      </c>
      <c r="J97" s="1">
        <v>28</v>
      </c>
      <c r="K97" s="1">
        <v>19</v>
      </c>
      <c r="L97" s="29">
        <f t="shared" si="3"/>
        <v>5.9</v>
      </c>
      <c r="M97" s="3">
        <v>10</v>
      </c>
      <c r="N97" s="3">
        <v>40</v>
      </c>
      <c r="O97" s="3">
        <v>75</v>
      </c>
      <c r="P97" s="3">
        <v>33</v>
      </c>
      <c r="Q97" s="13">
        <f t="shared" si="4"/>
        <v>0</v>
      </c>
      <c r="R97" s="54">
        <v>6.2000003000000001</v>
      </c>
      <c r="S97" s="15">
        <v>5.6600099999999998</v>
      </c>
      <c r="T97" s="15">
        <v>2.0099999999999998</v>
      </c>
      <c r="U97" s="55">
        <v>2.1902900000000001</v>
      </c>
      <c r="V97" s="1">
        <v>452</v>
      </c>
      <c r="W97" s="3">
        <v>152</v>
      </c>
      <c r="X97" s="1">
        <v>0</v>
      </c>
      <c r="Y97" s="3">
        <v>80</v>
      </c>
      <c r="Z97" s="3">
        <v>10</v>
      </c>
      <c r="AA97" s="3">
        <v>50</v>
      </c>
      <c r="AB97" s="3">
        <v>608</v>
      </c>
      <c r="AC97" s="3">
        <v>40</v>
      </c>
      <c r="AD97" s="3">
        <v>75</v>
      </c>
      <c r="AE97" s="3">
        <v>33</v>
      </c>
      <c r="AF97" s="3">
        <v>5</v>
      </c>
      <c r="AG97" s="3">
        <v>-1</v>
      </c>
      <c r="AH97" s="3"/>
      <c r="AI97" s="3"/>
      <c r="AJ97" s="3"/>
      <c r="AK97" s="3"/>
      <c r="AL97" s="3"/>
      <c r="AM97" s="3"/>
      <c r="AN97" s="3"/>
      <c r="AO97" s="3"/>
      <c r="AP97" s="3"/>
      <c r="AQ97" s="2" t="s">
        <v>783</v>
      </c>
      <c r="AS97" s="1" t="s">
        <v>61</v>
      </c>
    </row>
    <row r="98" spans="1:46">
      <c r="A98" s="1" t="s">
        <v>393</v>
      </c>
      <c r="B98" s="1">
        <v>2014</v>
      </c>
      <c r="C98" s="1">
        <v>3.0739999999999998</v>
      </c>
      <c r="D98" s="20">
        <v>546000</v>
      </c>
      <c r="E98" s="17">
        <v>2800000</v>
      </c>
      <c r="F98" s="1">
        <v>358</v>
      </c>
      <c r="G98" s="31">
        <v>133</v>
      </c>
      <c r="H98" s="38">
        <v>0.27914354000000002</v>
      </c>
      <c r="I98" s="1">
        <v>157</v>
      </c>
      <c r="J98" s="1">
        <v>17</v>
      </c>
      <c r="K98" s="1">
        <v>59</v>
      </c>
      <c r="L98" s="29">
        <f t="shared" si="3"/>
        <v>10.1</v>
      </c>
      <c r="M98" s="3">
        <v>5</v>
      </c>
      <c r="N98" s="3">
        <v>24</v>
      </c>
      <c r="O98" s="3">
        <v>108</v>
      </c>
      <c r="P98" s="3">
        <v>29</v>
      </c>
      <c r="Q98" s="13">
        <f t="shared" si="4"/>
        <v>0</v>
      </c>
      <c r="R98" s="54">
        <v>11.2</v>
      </c>
      <c r="S98" s="15">
        <v>9.0879630000000002</v>
      </c>
      <c r="T98" s="15">
        <v>4.38</v>
      </c>
      <c r="U98" s="55">
        <v>4.44278</v>
      </c>
      <c r="V98" s="1">
        <v>358</v>
      </c>
      <c r="W98" s="3">
        <v>133</v>
      </c>
      <c r="X98" s="1">
        <v>18</v>
      </c>
      <c r="Y98" s="3">
        <v>55</v>
      </c>
      <c r="Z98" s="3">
        <v>5</v>
      </c>
      <c r="AA98" s="3">
        <v>53</v>
      </c>
      <c r="AB98" s="3">
        <v>502</v>
      </c>
      <c r="AC98" s="3">
        <v>24</v>
      </c>
      <c r="AD98" s="3">
        <v>108</v>
      </c>
      <c r="AE98" s="3">
        <v>29</v>
      </c>
      <c r="AF98" s="3">
        <v>28</v>
      </c>
      <c r="AG98" s="3">
        <v>18</v>
      </c>
      <c r="AH98" s="3"/>
      <c r="AI98" s="3"/>
      <c r="AJ98" s="3"/>
      <c r="AK98" s="3"/>
      <c r="AL98" s="3"/>
      <c r="AM98" s="3"/>
      <c r="AN98" s="3"/>
      <c r="AO98" s="3"/>
      <c r="AP98" s="3"/>
      <c r="AQ98" s="2" t="s">
        <v>394</v>
      </c>
      <c r="AR98" s="1" t="s">
        <v>395</v>
      </c>
    </row>
    <row r="99" spans="1:46">
      <c r="A99" s="1" t="s">
        <v>649</v>
      </c>
      <c r="B99" s="1">
        <v>2015</v>
      </c>
      <c r="C99" s="1">
        <v>2.13</v>
      </c>
      <c r="D99" s="20">
        <v>2588065</v>
      </c>
      <c r="E99" s="17">
        <v>2800000</v>
      </c>
      <c r="F99" s="1">
        <v>331</v>
      </c>
      <c r="G99" s="31">
        <v>90</v>
      </c>
      <c r="H99" s="38">
        <v>0.27529413000000003</v>
      </c>
      <c r="I99" s="1">
        <v>194</v>
      </c>
      <c r="J99" s="1">
        <v>33</v>
      </c>
      <c r="K99" s="1">
        <v>19</v>
      </c>
      <c r="L99" s="29">
        <f t="shared" si="3"/>
        <v>7.9</v>
      </c>
      <c r="M99" s="3">
        <v>5</v>
      </c>
      <c r="N99" s="3">
        <v>36</v>
      </c>
      <c r="O99" s="3">
        <v>70</v>
      </c>
      <c r="P99" s="3">
        <v>16</v>
      </c>
      <c r="Q99" s="13">
        <f t="shared" si="4"/>
        <v>0</v>
      </c>
      <c r="R99" s="54">
        <v>7.3500003999999999</v>
      </c>
      <c r="S99" s="15">
        <v>8.4962700000000009</v>
      </c>
      <c r="T99" s="15">
        <v>0.47</v>
      </c>
      <c r="U99" s="55">
        <v>1.05507</v>
      </c>
      <c r="V99" s="1">
        <v>331</v>
      </c>
      <c r="W99" s="3">
        <v>80</v>
      </c>
      <c r="X99" s="1">
        <v>90</v>
      </c>
      <c r="Y99" s="3">
        <v>43</v>
      </c>
      <c r="Z99" s="3">
        <v>5</v>
      </c>
      <c r="AA99" s="3">
        <v>25</v>
      </c>
      <c r="AB99" s="3">
        <v>355</v>
      </c>
      <c r="AC99" s="3">
        <v>36</v>
      </c>
      <c r="AD99" s="3">
        <v>70</v>
      </c>
      <c r="AE99" s="3">
        <v>16</v>
      </c>
      <c r="AF99" s="3">
        <v>1</v>
      </c>
      <c r="AG99" s="3">
        <v>-1</v>
      </c>
      <c r="AH99" s="3"/>
      <c r="AI99" s="3"/>
      <c r="AJ99" s="3"/>
      <c r="AK99" s="3"/>
      <c r="AL99" s="3"/>
      <c r="AM99" s="3"/>
      <c r="AN99" s="3"/>
      <c r="AO99" s="3"/>
      <c r="AP99" s="3"/>
      <c r="AR99" s="1" t="s">
        <v>650</v>
      </c>
    </row>
    <row r="100" spans="1:46">
      <c r="A100" s="11" t="s">
        <v>356</v>
      </c>
      <c r="B100" s="11">
        <v>2014</v>
      </c>
      <c r="C100" s="11">
        <v>3.0230000000000001</v>
      </c>
      <c r="D100" s="21">
        <v>502000</v>
      </c>
      <c r="E100" s="18">
        <v>2800000</v>
      </c>
      <c r="F100" s="1">
        <v>360</v>
      </c>
      <c r="G100" s="61">
        <v>30</v>
      </c>
      <c r="H100" s="39">
        <v>0.27400469999999999</v>
      </c>
      <c r="I100" s="11">
        <v>182</v>
      </c>
      <c r="J100" s="11">
        <v>65</v>
      </c>
      <c r="K100" s="11">
        <v>9</v>
      </c>
      <c r="L100" s="29">
        <f t="shared" si="3"/>
        <v>1.8</v>
      </c>
      <c r="M100" s="13">
        <v>13</v>
      </c>
      <c r="N100" s="13">
        <v>23</v>
      </c>
      <c r="O100" s="13">
        <v>70</v>
      </c>
      <c r="P100" s="13">
        <v>25</v>
      </c>
      <c r="Q100" s="13">
        <f t="shared" si="4"/>
        <v>0</v>
      </c>
      <c r="R100" s="54">
        <v>3.13</v>
      </c>
      <c r="S100" s="15">
        <v>0.38266640000000002</v>
      </c>
      <c r="T100" s="15">
        <v>-0.27</v>
      </c>
      <c r="U100" s="55">
        <v>-6.2201799999999996E-3</v>
      </c>
      <c r="V100" s="1">
        <v>360</v>
      </c>
      <c r="W100" s="3">
        <v>106</v>
      </c>
      <c r="X100" s="1">
        <v>30</v>
      </c>
      <c r="Y100" s="13">
        <v>46</v>
      </c>
      <c r="Z100" s="13">
        <v>13</v>
      </c>
      <c r="AA100" s="13">
        <v>54</v>
      </c>
      <c r="AB100" s="13">
        <v>410</v>
      </c>
      <c r="AC100" s="13">
        <v>23</v>
      </c>
      <c r="AD100" s="13">
        <v>70</v>
      </c>
      <c r="AE100" s="13">
        <v>25</v>
      </c>
      <c r="AF100" s="13">
        <v>1</v>
      </c>
      <c r="AG100" s="13">
        <v>-16</v>
      </c>
      <c r="AH100" s="13"/>
      <c r="AI100" s="13"/>
      <c r="AJ100" s="13"/>
      <c r="AK100" s="13"/>
      <c r="AL100" s="13"/>
      <c r="AM100" s="13"/>
      <c r="AN100" s="13"/>
      <c r="AO100" s="13"/>
      <c r="AP100" s="13"/>
      <c r="AQ100" s="12"/>
      <c r="AR100" s="12"/>
      <c r="AS100" s="11" t="s">
        <v>111</v>
      </c>
      <c r="AT100" s="12"/>
    </row>
    <row r="101" spans="1:46">
      <c r="A101" s="1" t="s">
        <v>829</v>
      </c>
      <c r="B101" s="1">
        <v>2020</v>
      </c>
      <c r="C101" s="1">
        <v>3.1070000000000002</v>
      </c>
      <c r="D101" s="20">
        <v>593500</v>
      </c>
      <c r="E101" s="17">
        <v>2800000</v>
      </c>
      <c r="F101" s="1">
        <f>ROUND(V101-W101+(W101/$AV$2),0)</f>
        <v>449</v>
      </c>
      <c r="G101" s="31">
        <v>63</v>
      </c>
      <c r="H101" s="38">
        <v>0.26989937000000003</v>
      </c>
      <c r="I101" s="3">
        <v>174.6000756000756</v>
      </c>
      <c r="J101" s="3">
        <f>AI101-Z101+M101</f>
        <v>52.000027000027004</v>
      </c>
      <c r="K101" s="3">
        <v>0</v>
      </c>
      <c r="L101" s="29">
        <f t="shared" si="3"/>
        <v>0.5</v>
      </c>
      <c r="M101" s="3">
        <f>Z101/$AV$2</f>
        <v>27.000027000027</v>
      </c>
      <c r="N101" s="3">
        <f>AC101/$AV$2</f>
        <v>51.300051300051301</v>
      </c>
      <c r="O101" s="3">
        <f>AD101/$AV$2</f>
        <v>140.4001404001404</v>
      </c>
      <c r="P101" s="3">
        <f>AE101/$AV$2</f>
        <v>27.000027000027</v>
      </c>
      <c r="Q101" s="13">
        <f t="shared" si="4"/>
        <v>0</v>
      </c>
      <c r="R101" s="54">
        <v>-5.9999972999999998E-2</v>
      </c>
      <c r="S101" s="15">
        <v>1.0652033000000001</v>
      </c>
      <c r="T101" s="15">
        <v>0.62</v>
      </c>
      <c r="U101" s="55">
        <v>0.46505200000000002</v>
      </c>
      <c r="V101" s="1">
        <v>361</v>
      </c>
      <c r="W101" s="3">
        <v>52</v>
      </c>
      <c r="X101" s="1">
        <v>7</v>
      </c>
      <c r="Y101" s="3">
        <v>28</v>
      </c>
      <c r="Z101" s="3">
        <v>10</v>
      </c>
      <c r="AA101" s="3">
        <v>23</v>
      </c>
      <c r="AB101" s="3">
        <v>200</v>
      </c>
      <c r="AC101" s="3">
        <v>19</v>
      </c>
      <c r="AD101" s="3">
        <v>52</v>
      </c>
      <c r="AE101" s="3">
        <v>10</v>
      </c>
      <c r="AF101" s="3">
        <v>0</v>
      </c>
      <c r="AG101" s="3">
        <v>0</v>
      </c>
      <c r="AH101" s="1">
        <v>127</v>
      </c>
      <c r="AI101" s="1">
        <v>35</v>
      </c>
      <c r="AJ101" s="1">
        <v>166</v>
      </c>
      <c r="AK101" s="1">
        <v>1205</v>
      </c>
      <c r="AL101" s="1">
        <v>90</v>
      </c>
      <c r="AM101" s="1">
        <v>260</v>
      </c>
      <c r="AN101" s="1">
        <v>60</v>
      </c>
      <c r="AO101" s="1">
        <v>0</v>
      </c>
      <c r="AP101" s="1">
        <v>-33</v>
      </c>
    </row>
    <row r="102" spans="1:46">
      <c r="A102" s="1" t="s">
        <v>470</v>
      </c>
      <c r="B102" s="1">
        <v>2011</v>
      </c>
      <c r="C102" s="1">
        <v>3.0720000000000001</v>
      </c>
      <c r="D102" s="20">
        <v>529500</v>
      </c>
      <c r="E102" s="17">
        <v>2800000</v>
      </c>
      <c r="F102" s="1">
        <v>459</v>
      </c>
      <c r="G102" s="31">
        <v>43</v>
      </c>
      <c r="H102" s="38">
        <v>0.26431717999999998</v>
      </c>
      <c r="I102" s="1">
        <v>250</v>
      </c>
      <c r="J102" s="1">
        <v>15</v>
      </c>
      <c r="K102" s="1">
        <v>135</v>
      </c>
      <c r="L102" s="29">
        <f t="shared" si="3"/>
        <v>14.8</v>
      </c>
      <c r="M102" s="3">
        <v>7</v>
      </c>
      <c r="N102" s="3">
        <v>60</v>
      </c>
      <c r="O102" s="3">
        <v>93</v>
      </c>
      <c r="P102" s="3">
        <v>19</v>
      </c>
      <c r="Q102" s="13">
        <f t="shared" si="4"/>
        <v>0</v>
      </c>
      <c r="R102" s="54">
        <v>14.969999</v>
      </c>
      <c r="S102" s="15">
        <v>14.664579</v>
      </c>
      <c r="T102" s="15">
        <v>4.0999999999999996</v>
      </c>
      <c r="U102" s="55">
        <v>5.0635599999999998</v>
      </c>
      <c r="V102" s="1">
        <v>459</v>
      </c>
      <c r="W102" s="3">
        <v>159</v>
      </c>
      <c r="X102" s="1">
        <v>0</v>
      </c>
      <c r="Y102" s="3">
        <v>87</v>
      </c>
      <c r="Z102" s="3">
        <v>7</v>
      </c>
      <c r="AA102" s="3">
        <v>36</v>
      </c>
      <c r="AB102" s="3">
        <v>588</v>
      </c>
      <c r="AC102" s="3">
        <v>60</v>
      </c>
      <c r="AD102" s="3">
        <v>93</v>
      </c>
      <c r="AE102" s="3">
        <v>19</v>
      </c>
      <c r="AF102" s="3">
        <v>49</v>
      </c>
      <c r="AG102" s="3">
        <v>23</v>
      </c>
      <c r="AH102" s="3"/>
      <c r="AI102" s="3"/>
      <c r="AJ102" s="3"/>
      <c r="AK102" s="3"/>
      <c r="AL102" s="3"/>
      <c r="AM102" s="3"/>
      <c r="AN102" s="3"/>
      <c r="AO102" s="3"/>
      <c r="AP102" s="3"/>
      <c r="AQ102" s="2" t="s">
        <v>462</v>
      </c>
      <c r="AR102" s="1" t="s">
        <v>471</v>
      </c>
    </row>
    <row r="103" spans="1:46">
      <c r="A103" s="1" t="s">
        <v>551</v>
      </c>
      <c r="B103" s="1">
        <v>2015</v>
      </c>
      <c r="C103" s="1">
        <v>3.1150000000000002</v>
      </c>
      <c r="D103" s="20">
        <v>693000</v>
      </c>
      <c r="E103" s="17">
        <v>2800000</v>
      </c>
      <c r="F103" s="1">
        <v>331</v>
      </c>
      <c r="G103" s="31">
        <v>109</v>
      </c>
      <c r="H103" s="38">
        <v>0.24110672</v>
      </c>
      <c r="I103" s="1">
        <v>131</v>
      </c>
      <c r="J103" s="1">
        <v>40</v>
      </c>
      <c r="K103" s="1">
        <v>3</v>
      </c>
      <c r="L103" s="29">
        <f t="shared" si="3"/>
        <v>9.3000000000000007</v>
      </c>
      <c r="M103" s="3">
        <v>16</v>
      </c>
      <c r="N103" s="3">
        <v>65</v>
      </c>
      <c r="O103" s="3">
        <v>92</v>
      </c>
      <c r="P103" s="3">
        <v>12</v>
      </c>
      <c r="Q103" s="13">
        <f t="shared" si="4"/>
        <v>1</v>
      </c>
      <c r="R103" s="54">
        <v>5.75</v>
      </c>
      <c r="S103" s="15">
        <v>12.82084</v>
      </c>
      <c r="T103" s="15">
        <v>1.47</v>
      </c>
      <c r="U103" s="55">
        <v>5.1735100000000003</v>
      </c>
      <c r="V103" s="1">
        <v>331</v>
      </c>
      <c r="W103" s="3">
        <v>115</v>
      </c>
      <c r="X103" s="1">
        <v>7</v>
      </c>
      <c r="Y103" s="3">
        <v>43</v>
      </c>
      <c r="Z103" s="3">
        <v>16</v>
      </c>
      <c r="AA103" s="3">
        <v>47</v>
      </c>
      <c r="AB103" s="3">
        <v>426</v>
      </c>
      <c r="AC103" s="3">
        <v>65</v>
      </c>
      <c r="AD103" s="3">
        <v>92</v>
      </c>
      <c r="AE103" s="3">
        <v>12</v>
      </c>
      <c r="AF103" s="3">
        <v>0</v>
      </c>
      <c r="AG103" s="3">
        <v>5</v>
      </c>
      <c r="AH103" s="3"/>
      <c r="AI103" s="3"/>
      <c r="AJ103" s="3"/>
      <c r="AK103" s="3"/>
      <c r="AL103" s="3"/>
      <c r="AM103" s="3"/>
      <c r="AN103" s="3"/>
      <c r="AO103" s="3"/>
      <c r="AP103" s="3"/>
      <c r="AQ103" s="2" t="s">
        <v>552</v>
      </c>
    </row>
    <row r="104" spans="1:46">
      <c r="A104" s="1" t="s">
        <v>391</v>
      </c>
      <c r="B104" s="1">
        <v>2013</v>
      </c>
      <c r="C104" s="1">
        <v>3.113</v>
      </c>
      <c r="D104" s="20">
        <v>514000</v>
      </c>
      <c r="E104" s="17">
        <v>2781731</v>
      </c>
      <c r="F104" s="1">
        <v>486</v>
      </c>
      <c r="G104" s="31">
        <v>39</v>
      </c>
      <c r="H104" s="38">
        <v>0.22721963000000001</v>
      </c>
      <c r="I104" s="1">
        <v>180</v>
      </c>
      <c r="J104" s="1">
        <v>67</v>
      </c>
      <c r="K104" s="1">
        <v>2</v>
      </c>
      <c r="L104" s="29">
        <f t="shared" si="3"/>
        <v>0.7</v>
      </c>
      <c r="M104" s="3">
        <v>20</v>
      </c>
      <c r="N104" s="3">
        <v>64</v>
      </c>
      <c r="O104" s="3">
        <v>119</v>
      </c>
      <c r="P104" s="3">
        <v>19</v>
      </c>
      <c r="Q104" s="13">
        <f t="shared" si="4"/>
        <v>0</v>
      </c>
      <c r="R104" s="54">
        <v>1.3199999</v>
      </c>
      <c r="S104" s="15">
        <v>6.8794824000000004E-2</v>
      </c>
      <c r="T104" s="15">
        <v>1.1299999999999999</v>
      </c>
      <c r="U104" s="55">
        <v>0.71803700000000004</v>
      </c>
      <c r="V104" s="1">
        <v>486</v>
      </c>
      <c r="W104" s="3">
        <v>131</v>
      </c>
      <c r="X104" s="1">
        <v>19</v>
      </c>
      <c r="Y104" s="3">
        <v>53</v>
      </c>
      <c r="Z104" s="3">
        <v>20</v>
      </c>
      <c r="AA104" s="3">
        <v>50</v>
      </c>
      <c r="AB104" s="3">
        <v>521</v>
      </c>
      <c r="AC104" s="3">
        <v>64</v>
      </c>
      <c r="AD104" s="3">
        <v>119</v>
      </c>
      <c r="AE104" s="3">
        <v>19</v>
      </c>
      <c r="AF104" s="3">
        <v>0</v>
      </c>
      <c r="AG104" s="3">
        <v>-7</v>
      </c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6">
      <c r="A105" s="1" t="s">
        <v>705</v>
      </c>
      <c r="B105" s="1">
        <v>2018</v>
      </c>
      <c r="C105" s="1">
        <v>2.141</v>
      </c>
      <c r="D105" s="20">
        <v>570000</v>
      </c>
      <c r="E105" s="17">
        <v>2775000</v>
      </c>
      <c r="F105" s="1">
        <v>379</v>
      </c>
      <c r="G105" s="31">
        <v>0</v>
      </c>
      <c r="H105" s="38">
        <v>0.2821997</v>
      </c>
      <c r="I105" s="1">
        <v>163</v>
      </c>
      <c r="J105" s="1">
        <v>22</v>
      </c>
      <c r="K105" s="1">
        <v>70</v>
      </c>
      <c r="L105" s="29">
        <f t="shared" si="3"/>
        <v>2.6</v>
      </c>
      <c r="M105" s="3">
        <v>14</v>
      </c>
      <c r="N105" s="3">
        <v>29</v>
      </c>
      <c r="O105" s="3">
        <v>75</v>
      </c>
      <c r="P105" s="3">
        <v>31</v>
      </c>
      <c r="Q105" s="13">
        <f t="shared" si="4"/>
        <v>0</v>
      </c>
      <c r="R105" s="54">
        <v>2.3500000999999999</v>
      </c>
      <c r="S105" s="15">
        <v>2.8844685999999999</v>
      </c>
      <c r="T105" s="15">
        <v>2.46</v>
      </c>
      <c r="U105" s="55">
        <v>2.6151499999999999</v>
      </c>
      <c r="V105" s="1">
        <v>379</v>
      </c>
      <c r="W105" s="3">
        <v>157</v>
      </c>
      <c r="X105" s="1">
        <v>0</v>
      </c>
      <c r="Y105" s="3">
        <v>85</v>
      </c>
      <c r="Z105" s="3">
        <v>14</v>
      </c>
      <c r="AA105" s="3">
        <v>58</v>
      </c>
      <c r="AB105" s="3">
        <v>683</v>
      </c>
      <c r="AC105" s="3">
        <v>29</v>
      </c>
      <c r="AD105" s="3">
        <v>75</v>
      </c>
      <c r="AE105" s="3">
        <v>31</v>
      </c>
      <c r="AF105" s="3">
        <v>23</v>
      </c>
      <c r="AG105" s="3">
        <v>-1</v>
      </c>
      <c r="AH105" s="3"/>
      <c r="AI105" s="3"/>
      <c r="AJ105" s="3"/>
      <c r="AK105" s="3"/>
      <c r="AL105" s="3"/>
      <c r="AM105" s="3"/>
      <c r="AN105" s="3"/>
      <c r="AO105" s="3"/>
      <c r="AP105" s="3"/>
      <c r="AR105" s="1" t="s">
        <v>353</v>
      </c>
    </row>
    <row r="106" spans="1:46">
      <c r="A106" s="1" t="s">
        <v>695</v>
      </c>
      <c r="B106" s="1">
        <v>2019</v>
      </c>
      <c r="C106" s="1">
        <v>3.089</v>
      </c>
      <c r="D106" s="20">
        <v>581200</v>
      </c>
      <c r="E106" s="17">
        <v>2725000</v>
      </c>
      <c r="F106" s="1">
        <v>353</v>
      </c>
      <c r="G106" s="31">
        <v>0</v>
      </c>
      <c r="H106" s="38">
        <v>0.27589455000000002</v>
      </c>
      <c r="I106" s="1">
        <v>129</v>
      </c>
      <c r="J106" s="1">
        <v>34</v>
      </c>
      <c r="K106" s="1">
        <v>0</v>
      </c>
      <c r="L106" s="29">
        <f t="shared" si="3"/>
        <v>4.9000000000000004</v>
      </c>
      <c r="M106" s="3">
        <v>22</v>
      </c>
      <c r="N106" s="3">
        <v>47</v>
      </c>
      <c r="O106" s="3">
        <v>92</v>
      </c>
      <c r="P106" s="3">
        <v>12</v>
      </c>
      <c r="Q106" s="13">
        <f t="shared" si="4"/>
        <v>0</v>
      </c>
      <c r="R106" s="54">
        <v>5.4</v>
      </c>
      <c r="S106" s="15">
        <v>4.3883989999999997</v>
      </c>
      <c r="T106" s="15">
        <v>2.2799999999999998</v>
      </c>
      <c r="U106" s="55">
        <v>1.8084199999999999</v>
      </c>
      <c r="V106" s="1">
        <v>353</v>
      </c>
      <c r="W106" s="3">
        <v>132</v>
      </c>
      <c r="X106" s="1">
        <v>0</v>
      </c>
      <c r="Y106" s="3">
        <v>63</v>
      </c>
      <c r="Z106" s="3">
        <v>22</v>
      </c>
      <c r="AA106" s="3">
        <v>55</v>
      </c>
      <c r="AB106" s="3">
        <v>482</v>
      </c>
      <c r="AC106" s="3">
        <v>47</v>
      </c>
      <c r="AD106" s="3">
        <v>92</v>
      </c>
      <c r="AE106" s="3">
        <v>12</v>
      </c>
      <c r="AF106" s="3">
        <v>0</v>
      </c>
      <c r="AG106" s="3">
        <v>-18</v>
      </c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6">
      <c r="A107" s="31" t="s">
        <v>778</v>
      </c>
      <c r="B107" s="1">
        <v>2020</v>
      </c>
      <c r="C107" s="1">
        <v>3.06</v>
      </c>
      <c r="D107" s="20">
        <v>610500</v>
      </c>
      <c r="E107" s="17">
        <v>2720000</v>
      </c>
      <c r="F107" s="1">
        <f>ROUND(V107-W107+(W107/$AV$2),0)</f>
        <v>368</v>
      </c>
      <c r="G107" s="31">
        <v>98</v>
      </c>
      <c r="H107" s="38">
        <v>0.25329565999999998</v>
      </c>
      <c r="I107" s="3">
        <v>193.30007830007833</v>
      </c>
      <c r="J107" s="3">
        <f>AI107-Z107+M107</f>
        <v>53.200016200016201</v>
      </c>
      <c r="K107" s="3">
        <v>14.800010800010801</v>
      </c>
      <c r="L107" s="29">
        <f t="shared" si="3"/>
        <v>2.4</v>
      </c>
      <c r="M107" s="3">
        <f>Z107/$AV$2</f>
        <v>16.200016200016201</v>
      </c>
      <c r="N107" s="3">
        <f>AC107/$AV$2</f>
        <v>72.9000729000729</v>
      </c>
      <c r="O107" s="3">
        <f>AD107/$AV$2</f>
        <v>129.60012960012961</v>
      </c>
      <c r="P107" s="3">
        <f>AE107/$AV$2</f>
        <v>10.800010800010801</v>
      </c>
      <c r="Q107" s="13">
        <f t="shared" si="4"/>
        <v>0</v>
      </c>
      <c r="R107" s="54">
        <v>1.8199999</v>
      </c>
      <c r="S107" s="15">
        <v>2.8800105999999999</v>
      </c>
      <c r="T107" s="15">
        <v>0.32</v>
      </c>
      <c r="U107" s="55">
        <v>0.80388999999999999</v>
      </c>
      <c r="V107" s="1">
        <v>293</v>
      </c>
      <c r="W107" s="3">
        <v>44</v>
      </c>
      <c r="X107" s="1">
        <v>17</v>
      </c>
      <c r="Y107" s="3">
        <v>29</v>
      </c>
      <c r="Z107" s="3">
        <v>6</v>
      </c>
      <c r="AA107" s="3">
        <v>12</v>
      </c>
      <c r="AB107" s="3">
        <v>186</v>
      </c>
      <c r="AC107" s="3">
        <v>27</v>
      </c>
      <c r="AD107" s="3">
        <v>48</v>
      </c>
      <c r="AE107" s="3">
        <v>4</v>
      </c>
      <c r="AF107" s="3">
        <v>4</v>
      </c>
      <c r="AG107" s="3">
        <v>-4</v>
      </c>
      <c r="AH107" s="1">
        <v>144</v>
      </c>
      <c r="AI107" s="1">
        <v>43</v>
      </c>
      <c r="AJ107" s="1">
        <v>131</v>
      </c>
      <c r="AK107" s="1">
        <v>1181</v>
      </c>
      <c r="AL107" s="1">
        <v>108</v>
      </c>
      <c r="AM107" s="1">
        <v>313</v>
      </c>
      <c r="AN107" s="1">
        <v>53</v>
      </c>
      <c r="AO107" s="1">
        <v>8</v>
      </c>
      <c r="AP107" s="1">
        <v>-22</v>
      </c>
    </row>
    <row r="108" spans="1:46">
      <c r="A108" s="1" t="s">
        <v>468</v>
      </c>
      <c r="B108" s="1">
        <v>2011</v>
      </c>
      <c r="C108" s="1">
        <v>3</v>
      </c>
      <c r="D108" s="20">
        <v>443000</v>
      </c>
      <c r="E108" s="17">
        <v>2700000</v>
      </c>
      <c r="F108" s="1">
        <v>420</v>
      </c>
      <c r="G108" s="31">
        <v>23</v>
      </c>
      <c r="H108" s="38">
        <v>0.25053229999999999</v>
      </c>
      <c r="I108" s="1">
        <v>232</v>
      </c>
      <c r="J108" s="1">
        <v>53</v>
      </c>
      <c r="K108" s="1">
        <v>20</v>
      </c>
      <c r="L108" s="29">
        <f t="shared" si="3"/>
        <v>6.5</v>
      </c>
      <c r="M108" s="3">
        <v>14</v>
      </c>
      <c r="N108" s="3">
        <v>50</v>
      </c>
      <c r="O108" s="3">
        <v>116</v>
      </c>
      <c r="P108" s="3">
        <v>24</v>
      </c>
      <c r="Q108" s="13">
        <f t="shared" si="4"/>
        <v>0</v>
      </c>
      <c r="R108" s="54">
        <v>5.9900001999999999</v>
      </c>
      <c r="S108" s="15">
        <v>7.0996531999999997</v>
      </c>
      <c r="T108" s="15">
        <v>0.48000002000000003</v>
      </c>
      <c r="U108" s="55">
        <v>0.48877292999999999</v>
      </c>
      <c r="V108" s="1">
        <v>420</v>
      </c>
      <c r="W108" s="3">
        <v>129</v>
      </c>
      <c r="X108" s="1">
        <v>23</v>
      </c>
      <c r="Y108" s="3">
        <v>75</v>
      </c>
      <c r="Z108" s="3">
        <v>14</v>
      </c>
      <c r="AA108" s="3">
        <v>53</v>
      </c>
      <c r="AB108" s="3">
        <v>526</v>
      </c>
      <c r="AC108" s="3">
        <v>50</v>
      </c>
      <c r="AD108" s="3">
        <v>116</v>
      </c>
      <c r="AE108" s="3">
        <v>24</v>
      </c>
      <c r="AF108" s="3">
        <v>5</v>
      </c>
      <c r="AG108" s="3">
        <v>-4</v>
      </c>
      <c r="AH108" s="3"/>
      <c r="AI108" s="3"/>
      <c r="AJ108" s="3"/>
      <c r="AK108" s="3"/>
      <c r="AL108" s="3"/>
      <c r="AM108" s="3"/>
      <c r="AN108" s="3"/>
      <c r="AO108" s="3"/>
      <c r="AP108" s="3"/>
      <c r="AS108" s="1" t="s">
        <v>154</v>
      </c>
    </row>
    <row r="109" spans="1:46">
      <c r="A109" s="1" t="s">
        <v>145</v>
      </c>
      <c r="B109" s="1">
        <v>2013</v>
      </c>
      <c r="C109" s="1">
        <v>3.05</v>
      </c>
      <c r="D109" s="20">
        <v>510000</v>
      </c>
      <c r="E109" s="17">
        <v>2700000</v>
      </c>
      <c r="F109" s="1">
        <v>413</v>
      </c>
      <c r="G109" s="31">
        <v>39</v>
      </c>
      <c r="H109" s="38">
        <v>0.23924144</v>
      </c>
      <c r="I109" s="1">
        <v>190</v>
      </c>
      <c r="J109" s="1">
        <v>54</v>
      </c>
      <c r="K109" s="1">
        <v>22</v>
      </c>
      <c r="L109" s="29">
        <f t="shared" si="3"/>
        <v>8.3000000000000007</v>
      </c>
      <c r="M109" s="3">
        <v>12</v>
      </c>
      <c r="N109" s="3">
        <v>46</v>
      </c>
      <c r="O109" s="3">
        <v>86</v>
      </c>
      <c r="P109" s="3">
        <v>19</v>
      </c>
      <c r="Q109" s="13">
        <f t="shared" si="4"/>
        <v>0</v>
      </c>
      <c r="R109" s="54">
        <v>8.8899989999999995</v>
      </c>
      <c r="S109" s="15">
        <v>7.7451819999999998</v>
      </c>
      <c r="T109" s="15">
        <v>2.75</v>
      </c>
      <c r="U109" s="55">
        <v>2.2591899999999998</v>
      </c>
      <c r="V109" s="1">
        <v>413</v>
      </c>
      <c r="W109" s="3">
        <v>114</v>
      </c>
      <c r="X109" s="1">
        <v>39</v>
      </c>
      <c r="Y109" s="3">
        <v>54</v>
      </c>
      <c r="Z109" s="3">
        <v>12</v>
      </c>
      <c r="AA109" s="3">
        <v>56</v>
      </c>
      <c r="AB109" s="3">
        <v>441</v>
      </c>
      <c r="AC109" s="3">
        <v>46</v>
      </c>
      <c r="AD109" s="3">
        <v>86</v>
      </c>
      <c r="AE109" s="3">
        <v>19</v>
      </c>
      <c r="AF109" s="3">
        <v>9</v>
      </c>
      <c r="AG109" s="3">
        <v>16</v>
      </c>
      <c r="AH109" s="3"/>
      <c r="AI109" s="3"/>
      <c r="AJ109" s="3"/>
      <c r="AK109" s="3"/>
      <c r="AL109" s="3"/>
      <c r="AM109" s="3"/>
      <c r="AN109" s="3"/>
      <c r="AO109" s="3"/>
      <c r="AP109" s="3"/>
      <c r="AQ109" s="2" t="s">
        <v>146</v>
      </c>
      <c r="AR109" s="1" t="s">
        <v>147</v>
      </c>
    </row>
    <row r="110" spans="1:46">
      <c r="A110" s="1" t="s">
        <v>185</v>
      </c>
      <c r="B110" s="1">
        <v>2014</v>
      </c>
      <c r="C110" s="1">
        <v>3.1110000000000002</v>
      </c>
      <c r="D110" s="20">
        <v>549000</v>
      </c>
      <c r="E110" s="17">
        <v>2700000</v>
      </c>
      <c r="F110" s="1">
        <v>514</v>
      </c>
      <c r="G110" s="31">
        <v>0</v>
      </c>
      <c r="H110" s="38">
        <v>0.23606557</v>
      </c>
      <c r="I110" s="1">
        <v>182</v>
      </c>
      <c r="J110" s="1">
        <v>52</v>
      </c>
      <c r="K110" s="1">
        <v>10</v>
      </c>
      <c r="L110" s="29">
        <f t="shared" si="3"/>
        <v>3.9</v>
      </c>
      <c r="M110" s="3">
        <v>15</v>
      </c>
      <c r="N110" s="3">
        <v>35</v>
      </c>
      <c r="O110" s="3">
        <v>74</v>
      </c>
      <c r="P110" s="3">
        <v>21</v>
      </c>
      <c r="Q110" s="13">
        <f t="shared" si="4"/>
        <v>0</v>
      </c>
      <c r="R110" s="54">
        <v>3.54</v>
      </c>
      <c r="S110" s="15">
        <v>4.2361940000000002</v>
      </c>
      <c r="T110" s="15">
        <v>0.06</v>
      </c>
      <c r="U110" s="55">
        <v>0.38390800000000003</v>
      </c>
      <c r="V110" s="1">
        <v>514</v>
      </c>
      <c r="W110" s="3">
        <v>140</v>
      </c>
      <c r="X110" s="1">
        <v>0</v>
      </c>
      <c r="Y110" s="3">
        <v>45</v>
      </c>
      <c r="Z110" s="3">
        <v>15</v>
      </c>
      <c r="AA110" s="3">
        <v>54</v>
      </c>
      <c r="AB110" s="3">
        <v>500</v>
      </c>
      <c r="AC110" s="3">
        <v>35</v>
      </c>
      <c r="AD110" s="3">
        <v>74</v>
      </c>
      <c r="AE110" s="3">
        <v>21</v>
      </c>
      <c r="AF110" s="3">
        <v>1</v>
      </c>
      <c r="AG110" s="3">
        <v>-5</v>
      </c>
      <c r="AH110" s="3"/>
      <c r="AI110" s="3"/>
      <c r="AJ110" s="3"/>
      <c r="AK110" s="3"/>
      <c r="AL110" s="3"/>
      <c r="AM110" s="3"/>
      <c r="AN110" s="3"/>
      <c r="AO110" s="3"/>
      <c r="AP110" s="3"/>
      <c r="AQ110" s="2" t="s">
        <v>186</v>
      </c>
      <c r="AR110" s="1" t="s">
        <v>187</v>
      </c>
      <c r="AS110" s="1" t="s">
        <v>188</v>
      </c>
    </row>
    <row r="111" spans="1:46">
      <c r="A111" s="1" t="s">
        <v>97</v>
      </c>
      <c r="B111" s="1">
        <v>2013</v>
      </c>
      <c r="C111" s="1">
        <v>3.0670000000000002</v>
      </c>
      <c r="D111" s="20">
        <v>502700</v>
      </c>
      <c r="E111" s="17">
        <v>2650000</v>
      </c>
      <c r="F111" s="1">
        <v>442</v>
      </c>
      <c r="G111" s="31">
        <v>55</v>
      </c>
      <c r="H111" s="38">
        <v>0.25321890000000002</v>
      </c>
      <c r="I111" s="1">
        <v>181</v>
      </c>
      <c r="J111" s="1">
        <v>63</v>
      </c>
      <c r="K111" s="1">
        <v>6</v>
      </c>
      <c r="L111" s="29">
        <f t="shared" si="3"/>
        <v>2.2000000000000002</v>
      </c>
      <c r="M111" s="3">
        <v>23</v>
      </c>
      <c r="N111" s="3">
        <v>45</v>
      </c>
      <c r="O111" s="3">
        <v>117</v>
      </c>
      <c r="P111" s="3">
        <v>24</v>
      </c>
      <c r="Q111" s="13">
        <f t="shared" si="4"/>
        <v>0</v>
      </c>
      <c r="R111" s="54">
        <v>2.04</v>
      </c>
      <c r="S111" s="15">
        <v>2.3728579999999999</v>
      </c>
      <c r="T111" s="15">
        <v>0.68</v>
      </c>
      <c r="U111" s="55">
        <v>0.71634399999999998</v>
      </c>
      <c r="V111" s="1">
        <v>442</v>
      </c>
      <c r="W111" s="3">
        <v>147</v>
      </c>
      <c r="X111" s="1">
        <v>15</v>
      </c>
      <c r="Y111" s="3">
        <v>60</v>
      </c>
      <c r="Z111" s="3">
        <v>23</v>
      </c>
      <c r="AA111" s="3">
        <v>60</v>
      </c>
      <c r="AB111" s="3">
        <v>518</v>
      </c>
      <c r="AC111" s="3">
        <v>45</v>
      </c>
      <c r="AD111" s="3">
        <v>117</v>
      </c>
      <c r="AE111" s="3">
        <v>24</v>
      </c>
      <c r="AF111" s="3">
        <v>0</v>
      </c>
      <c r="AG111" s="3">
        <v>1</v>
      </c>
      <c r="AH111" s="3"/>
      <c r="AI111" s="3"/>
      <c r="AJ111" s="3"/>
      <c r="AK111" s="3"/>
      <c r="AL111" s="3"/>
      <c r="AM111" s="3"/>
      <c r="AN111" s="3"/>
      <c r="AO111" s="3"/>
      <c r="AP111" s="3"/>
      <c r="AQ111" s="2" t="s">
        <v>98</v>
      </c>
    </row>
    <row r="112" spans="1:46">
      <c r="A112" s="1" t="s">
        <v>614</v>
      </c>
      <c r="B112" s="1">
        <v>2018</v>
      </c>
      <c r="C112" s="1">
        <v>3.0659999999999998</v>
      </c>
      <c r="D112" s="20">
        <v>602500</v>
      </c>
      <c r="E112" s="17">
        <v>2650000</v>
      </c>
      <c r="F112" s="1">
        <v>381</v>
      </c>
      <c r="G112" s="31">
        <v>97</v>
      </c>
      <c r="H112" s="38">
        <v>0.24395448</v>
      </c>
      <c r="I112" s="1">
        <v>210</v>
      </c>
      <c r="J112" s="1">
        <v>84</v>
      </c>
      <c r="K112" s="1">
        <v>2</v>
      </c>
      <c r="L112" s="29">
        <f t="shared" si="3"/>
        <v>5.3</v>
      </c>
      <c r="M112" s="3">
        <v>13</v>
      </c>
      <c r="N112" s="3">
        <v>31</v>
      </c>
      <c r="O112" s="3">
        <v>115</v>
      </c>
      <c r="P112" s="3">
        <v>14</v>
      </c>
      <c r="Q112" s="13">
        <f t="shared" si="4"/>
        <v>1</v>
      </c>
      <c r="R112" s="54">
        <v>4.8499999999999996</v>
      </c>
      <c r="S112" s="15">
        <v>5.719938</v>
      </c>
      <c r="T112" s="15">
        <v>-0.67</v>
      </c>
      <c r="U112" s="55">
        <v>6.8317699999999995E-2</v>
      </c>
      <c r="V112" s="1">
        <v>381</v>
      </c>
      <c r="W112" s="3">
        <v>71</v>
      </c>
      <c r="X112" s="1">
        <v>27</v>
      </c>
      <c r="Y112" s="3">
        <v>32</v>
      </c>
      <c r="Z112" s="3">
        <v>13</v>
      </c>
      <c r="AA112" s="3">
        <v>41</v>
      </c>
      <c r="AB112" s="3">
        <v>299</v>
      </c>
      <c r="AC112" s="3">
        <v>31</v>
      </c>
      <c r="AD112" s="3">
        <v>115</v>
      </c>
      <c r="AE112" s="3">
        <v>14</v>
      </c>
      <c r="AF112" s="3">
        <v>0</v>
      </c>
      <c r="AG112" s="3">
        <v>-8</v>
      </c>
      <c r="AH112" s="3"/>
      <c r="AI112" s="3"/>
      <c r="AJ112" s="3"/>
      <c r="AK112" s="3"/>
      <c r="AL112" s="3"/>
      <c r="AM112" s="3"/>
      <c r="AN112" s="3"/>
      <c r="AO112" s="3"/>
      <c r="AP112" s="3"/>
      <c r="AR112" s="1" t="s">
        <v>104</v>
      </c>
      <c r="AT112" s="1" t="s">
        <v>45</v>
      </c>
    </row>
    <row r="113" spans="1:45">
      <c r="A113" s="1" t="s">
        <v>509</v>
      </c>
      <c r="B113" s="1">
        <v>2015</v>
      </c>
      <c r="C113" s="1">
        <v>3.06</v>
      </c>
      <c r="D113" s="20">
        <v>1925000</v>
      </c>
      <c r="E113" s="17">
        <v>2625000</v>
      </c>
      <c r="F113" s="1">
        <v>465</v>
      </c>
      <c r="G113" s="31">
        <v>30</v>
      </c>
      <c r="H113" s="38">
        <v>0.25970149999999997</v>
      </c>
      <c r="I113" s="1">
        <v>147</v>
      </c>
      <c r="J113" s="1">
        <v>11</v>
      </c>
      <c r="K113" s="1">
        <v>25</v>
      </c>
      <c r="L113" s="29">
        <f t="shared" si="3"/>
        <v>2.1</v>
      </c>
      <c r="M113" s="3">
        <v>5</v>
      </c>
      <c r="N113" s="3">
        <v>23</v>
      </c>
      <c r="O113" s="3">
        <v>78</v>
      </c>
      <c r="P113" s="3">
        <v>17</v>
      </c>
      <c r="Q113" s="13">
        <f t="shared" si="4"/>
        <v>0</v>
      </c>
      <c r="R113" s="54">
        <v>2.4700000000000002</v>
      </c>
      <c r="S113" s="15">
        <v>1.6308581</v>
      </c>
      <c r="T113" s="15">
        <v>2.61</v>
      </c>
      <c r="U113" s="55">
        <v>2.5626600000000002</v>
      </c>
      <c r="V113" s="1">
        <v>465</v>
      </c>
      <c r="W113" s="3">
        <v>130</v>
      </c>
      <c r="X113" s="1">
        <v>0</v>
      </c>
      <c r="Y113" s="3">
        <v>54</v>
      </c>
      <c r="Z113" s="3">
        <v>5</v>
      </c>
      <c r="AA113" s="3">
        <v>48</v>
      </c>
      <c r="AB113" s="3">
        <v>499</v>
      </c>
      <c r="AC113" s="3">
        <v>23</v>
      </c>
      <c r="AD113" s="3">
        <v>78</v>
      </c>
      <c r="AE113" s="3">
        <v>17</v>
      </c>
      <c r="AF113" s="3">
        <v>7</v>
      </c>
      <c r="AG113" s="3">
        <v>12</v>
      </c>
      <c r="AH113" s="3"/>
      <c r="AI113" s="3"/>
      <c r="AJ113" s="3"/>
      <c r="AK113" s="3"/>
      <c r="AL113" s="3"/>
      <c r="AM113" s="3"/>
      <c r="AN113" s="3"/>
      <c r="AO113" s="3"/>
      <c r="AP113" s="3"/>
      <c r="AQ113" s="2" t="s">
        <v>84</v>
      </c>
      <c r="AR113" s="1" t="s">
        <v>510</v>
      </c>
      <c r="AS113" s="1" t="s">
        <v>271</v>
      </c>
    </row>
    <row r="114" spans="1:45">
      <c r="A114" s="1" t="s">
        <v>488</v>
      </c>
      <c r="B114" s="1">
        <v>2016</v>
      </c>
      <c r="C114" s="1">
        <v>3.028</v>
      </c>
      <c r="D114" s="20">
        <v>570000</v>
      </c>
      <c r="E114" s="17">
        <v>2625000</v>
      </c>
      <c r="F114" s="1">
        <v>398</v>
      </c>
      <c r="G114" s="31">
        <v>74</v>
      </c>
      <c r="H114" s="38">
        <v>0.24768683</v>
      </c>
      <c r="I114" s="1">
        <v>206</v>
      </c>
      <c r="J114" s="1">
        <v>13</v>
      </c>
      <c r="K114" s="1">
        <v>184</v>
      </c>
      <c r="L114" s="29">
        <f t="shared" si="3"/>
        <v>7.4</v>
      </c>
      <c r="M114" s="3">
        <v>3</v>
      </c>
      <c r="N114" s="3">
        <v>36</v>
      </c>
      <c r="O114" s="3">
        <v>93</v>
      </c>
      <c r="P114" s="3">
        <v>19</v>
      </c>
      <c r="Q114" s="13">
        <f t="shared" si="4"/>
        <v>0</v>
      </c>
      <c r="R114" s="54">
        <v>7.43</v>
      </c>
      <c r="S114" s="15">
        <v>7.432671</v>
      </c>
      <c r="T114" s="15">
        <v>3.11</v>
      </c>
      <c r="U114" s="55">
        <v>2.88564</v>
      </c>
      <c r="V114" s="1">
        <v>398</v>
      </c>
      <c r="W114" s="3">
        <v>119</v>
      </c>
      <c r="X114" s="1">
        <v>36</v>
      </c>
      <c r="Y114" s="3">
        <v>69</v>
      </c>
      <c r="Z114" s="3">
        <v>3</v>
      </c>
      <c r="AA114" s="3">
        <v>17</v>
      </c>
      <c r="AB114" s="3">
        <v>460</v>
      </c>
      <c r="AC114" s="3">
        <v>36</v>
      </c>
      <c r="AD114" s="3">
        <v>93</v>
      </c>
      <c r="AE114" s="3">
        <v>19</v>
      </c>
      <c r="AF114" s="3">
        <v>58</v>
      </c>
      <c r="AG114" s="3">
        <v>18</v>
      </c>
      <c r="AH114" s="3"/>
      <c r="AI114" s="3"/>
      <c r="AJ114" s="3"/>
      <c r="AK114" s="3"/>
      <c r="AL114" s="3"/>
      <c r="AM114" s="3"/>
      <c r="AN114" s="3"/>
      <c r="AO114" s="3"/>
      <c r="AP114" s="3"/>
      <c r="AQ114" s="2" t="s">
        <v>489</v>
      </c>
      <c r="AR114" s="1" t="s">
        <v>490</v>
      </c>
      <c r="AS114" s="1" t="s">
        <v>491</v>
      </c>
    </row>
    <row r="115" spans="1:45">
      <c r="A115" s="1" t="s">
        <v>269</v>
      </c>
      <c r="B115" s="1">
        <v>2015</v>
      </c>
      <c r="C115" s="1">
        <v>3.0649999999999999</v>
      </c>
      <c r="D115" s="20">
        <v>534000</v>
      </c>
      <c r="E115" s="17">
        <v>2600000</v>
      </c>
      <c r="F115" s="1">
        <v>479</v>
      </c>
      <c r="G115" s="31">
        <v>16</v>
      </c>
      <c r="H115" s="38">
        <v>0.26600439999999997</v>
      </c>
      <c r="I115" s="1">
        <v>211</v>
      </c>
      <c r="J115" s="1">
        <v>23</v>
      </c>
      <c r="K115" s="1">
        <v>96</v>
      </c>
      <c r="L115" s="29">
        <f t="shared" si="3"/>
        <v>4.8</v>
      </c>
      <c r="M115" s="3">
        <v>6</v>
      </c>
      <c r="N115" s="3">
        <v>13</v>
      </c>
      <c r="O115" s="3">
        <v>93</v>
      </c>
      <c r="P115" s="3">
        <v>16</v>
      </c>
      <c r="Q115" s="13">
        <f t="shared" si="4"/>
        <v>1</v>
      </c>
      <c r="R115" s="54">
        <v>5.78</v>
      </c>
      <c r="S115" s="15">
        <v>3.8789693999999999</v>
      </c>
      <c r="T115" s="15">
        <v>0.55000000000000004</v>
      </c>
      <c r="U115" s="55">
        <v>5.87827E-2</v>
      </c>
      <c r="V115" s="1">
        <v>479</v>
      </c>
      <c r="W115" s="3">
        <v>142</v>
      </c>
      <c r="X115" s="1">
        <v>16</v>
      </c>
      <c r="Y115" s="3">
        <v>57</v>
      </c>
      <c r="Z115" s="3">
        <v>6</v>
      </c>
      <c r="AA115" s="3">
        <v>50</v>
      </c>
      <c r="AB115" s="3">
        <v>584</v>
      </c>
      <c r="AC115" s="3">
        <v>13</v>
      </c>
      <c r="AD115" s="3">
        <v>93</v>
      </c>
      <c r="AE115" s="3">
        <v>16</v>
      </c>
      <c r="AF115" s="3">
        <v>25</v>
      </c>
      <c r="AG115" s="3">
        <v>1</v>
      </c>
      <c r="AH115" s="3"/>
      <c r="AI115" s="3"/>
      <c r="AJ115" s="3"/>
      <c r="AK115" s="3"/>
      <c r="AL115" s="3"/>
      <c r="AM115" s="3"/>
      <c r="AN115" s="3"/>
      <c r="AO115" s="3"/>
      <c r="AP115" s="3"/>
      <c r="AQ115" s="2" t="s">
        <v>270</v>
      </c>
      <c r="AR115" s="1" t="s">
        <v>271</v>
      </c>
      <c r="AS115" s="1" t="s">
        <v>272</v>
      </c>
    </row>
    <row r="116" spans="1:45">
      <c r="A116" s="1" t="s">
        <v>498</v>
      </c>
      <c r="B116" s="1">
        <v>2017</v>
      </c>
      <c r="C116" s="1">
        <v>3.0329999999999999</v>
      </c>
      <c r="D116" s="20">
        <v>557200</v>
      </c>
      <c r="E116" s="17">
        <v>2600000</v>
      </c>
      <c r="F116" s="1">
        <v>404</v>
      </c>
      <c r="G116" s="31">
        <v>60</v>
      </c>
      <c r="H116" s="38">
        <v>0.24864446000000001</v>
      </c>
      <c r="I116" s="1">
        <v>179</v>
      </c>
      <c r="J116" s="1">
        <v>66</v>
      </c>
      <c r="K116" s="1">
        <v>15</v>
      </c>
      <c r="L116" s="29">
        <f t="shared" si="3"/>
        <v>6.8</v>
      </c>
      <c r="M116" s="3">
        <v>22</v>
      </c>
      <c r="N116" s="3">
        <v>26</v>
      </c>
      <c r="O116" s="3">
        <v>133</v>
      </c>
      <c r="P116" s="3">
        <v>25</v>
      </c>
      <c r="Q116" s="13">
        <f t="shared" si="4"/>
        <v>0</v>
      </c>
      <c r="R116" s="54">
        <v>6.66</v>
      </c>
      <c r="S116" s="15">
        <v>6.9116172999999996</v>
      </c>
      <c r="T116" s="15">
        <v>0.68</v>
      </c>
      <c r="U116" s="55">
        <v>1.48098</v>
      </c>
      <c r="V116" s="1">
        <v>404</v>
      </c>
      <c r="W116" s="3">
        <v>122</v>
      </c>
      <c r="X116" s="1">
        <v>11</v>
      </c>
      <c r="Y116" s="3">
        <v>53</v>
      </c>
      <c r="Z116" s="3">
        <v>22</v>
      </c>
      <c r="AA116" s="3">
        <v>59</v>
      </c>
      <c r="AB116" s="3">
        <v>442</v>
      </c>
      <c r="AC116" s="3">
        <v>26</v>
      </c>
      <c r="AD116" s="3">
        <v>133</v>
      </c>
      <c r="AE116" s="3">
        <v>25</v>
      </c>
      <c r="AF116" s="3">
        <v>6</v>
      </c>
      <c r="AG116" s="3">
        <v>2</v>
      </c>
      <c r="AH116" s="3"/>
      <c r="AI116" s="3"/>
      <c r="AJ116" s="3"/>
      <c r="AK116" s="3"/>
      <c r="AL116" s="3"/>
      <c r="AM116" s="3"/>
      <c r="AN116" s="3"/>
      <c r="AO116" s="3"/>
      <c r="AP116" s="3"/>
      <c r="AQ116" s="2" t="s">
        <v>499</v>
      </c>
      <c r="AR116" s="1" t="s">
        <v>55</v>
      </c>
      <c r="AS116" s="1" t="s">
        <v>168</v>
      </c>
    </row>
    <row r="117" spans="1:45">
      <c r="A117" s="1" t="s">
        <v>588</v>
      </c>
      <c r="B117" s="1">
        <v>2017</v>
      </c>
      <c r="C117" s="1">
        <v>3.028</v>
      </c>
      <c r="D117" s="20">
        <v>555000</v>
      </c>
      <c r="E117" s="17">
        <v>2600000</v>
      </c>
      <c r="F117" s="1">
        <v>408</v>
      </c>
      <c r="G117" s="31">
        <v>51</v>
      </c>
      <c r="H117" s="38">
        <v>0.22156698</v>
      </c>
      <c r="I117" s="1">
        <v>176</v>
      </c>
      <c r="J117" s="1">
        <v>62</v>
      </c>
      <c r="K117" s="1">
        <v>14</v>
      </c>
      <c r="L117" s="29">
        <f t="shared" si="3"/>
        <v>6.5</v>
      </c>
      <c r="M117" s="3">
        <v>11</v>
      </c>
      <c r="N117" s="3">
        <v>39</v>
      </c>
      <c r="O117" s="3">
        <v>68</v>
      </c>
      <c r="P117" s="3">
        <v>20</v>
      </c>
      <c r="Q117" s="13">
        <f t="shared" si="4"/>
        <v>1</v>
      </c>
      <c r="R117" s="54">
        <v>5.6</v>
      </c>
      <c r="S117" s="15">
        <v>7.3088274000000002</v>
      </c>
      <c r="T117" s="15">
        <v>-0.37</v>
      </c>
      <c r="U117" s="55">
        <v>0.63200800000000001</v>
      </c>
      <c r="V117" s="1">
        <v>408</v>
      </c>
      <c r="W117" s="3">
        <v>102</v>
      </c>
      <c r="X117" s="1">
        <v>31</v>
      </c>
      <c r="Y117" s="3">
        <v>44</v>
      </c>
      <c r="Z117" s="3">
        <v>11</v>
      </c>
      <c r="AA117" s="3">
        <v>35</v>
      </c>
      <c r="AB117" s="3">
        <v>323</v>
      </c>
      <c r="AC117" s="3">
        <v>39</v>
      </c>
      <c r="AD117" s="3">
        <v>68</v>
      </c>
      <c r="AE117" s="3">
        <v>20</v>
      </c>
      <c r="AF117" s="3">
        <v>4</v>
      </c>
      <c r="AG117" s="3">
        <v>-13</v>
      </c>
      <c r="AH117" s="3"/>
      <c r="AI117" s="3"/>
      <c r="AJ117" s="3"/>
      <c r="AK117" s="3"/>
      <c r="AL117" s="3"/>
      <c r="AM117" s="3"/>
      <c r="AN117" s="3"/>
      <c r="AO117" s="3"/>
      <c r="AP117" s="3"/>
      <c r="AR117" s="1" t="s">
        <v>56</v>
      </c>
      <c r="AS117" s="1" t="s">
        <v>589</v>
      </c>
    </row>
    <row r="118" spans="1:45">
      <c r="A118" s="1" t="s">
        <v>549</v>
      </c>
      <c r="B118" s="1">
        <v>2019</v>
      </c>
      <c r="C118" s="1">
        <v>3.0819999999999999</v>
      </c>
      <c r="D118" s="20">
        <v>637500</v>
      </c>
      <c r="E118" s="17">
        <v>2575000</v>
      </c>
      <c r="F118" s="1">
        <v>448</v>
      </c>
      <c r="G118" s="31">
        <v>0</v>
      </c>
      <c r="H118" s="38">
        <v>0.25634295000000001</v>
      </c>
      <c r="I118" s="1">
        <v>161</v>
      </c>
      <c r="J118" s="1">
        <v>63</v>
      </c>
      <c r="K118" s="1">
        <v>0</v>
      </c>
      <c r="L118" s="29">
        <f t="shared" si="3"/>
        <v>3.2</v>
      </c>
      <c r="M118" s="3">
        <v>12</v>
      </c>
      <c r="N118" s="3">
        <v>43</v>
      </c>
      <c r="O118" s="3">
        <v>81</v>
      </c>
      <c r="P118" s="3">
        <v>12</v>
      </c>
      <c r="Q118" s="13">
        <f t="shared" si="4"/>
        <v>1</v>
      </c>
      <c r="R118" s="54">
        <v>3.1299999000000001</v>
      </c>
      <c r="S118" s="15">
        <v>3.3397386</v>
      </c>
      <c r="T118" s="15">
        <v>-0.23</v>
      </c>
      <c r="U118" s="55">
        <v>-9.8281999999999994E-2</v>
      </c>
      <c r="V118" s="1">
        <v>448</v>
      </c>
      <c r="W118" s="3">
        <v>131</v>
      </c>
      <c r="X118" s="1">
        <v>0</v>
      </c>
      <c r="Y118" s="3">
        <v>39</v>
      </c>
      <c r="Z118" s="3">
        <v>12</v>
      </c>
      <c r="AA118" s="3">
        <v>50</v>
      </c>
      <c r="AB118" s="3">
        <v>369</v>
      </c>
      <c r="AC118" s="3">
        <v>43</v>
      </c>
      <c r="AD118" s="3">
        <v>81</v>
      </c>
      <c r="AE118" s="3">
        <v>12</v>
      </c>
      <c r="AF118" s="3">
        <v>0</v>
      </c>
      <c r="AG118" s="3">
        <v>1</v>
      </c>
      <c r="AH118" s="3"/>
      <c r="AI118" s="3"/>
      <c r="AJ118" s="3"/>
      <c r="AK118" s="3"/>
      <c r="AL118" s="3"/>
      <c r="AM118" s="3"/>
      <c r="AN118" s="3"/>
      <c r="AO118" s="3"/>
      <c r="AP118" s="3"/>
      <c r="AR118" s="1" t="s">
        <v>550</v>
      </c>
    </row>
    <row r="119" spans="1:45">
      <c r="A119" s="1" t="s">
        <v>514</v>
      </c>
      <c r="B119" s="1">
        <v>2016</v>
      </c>
      <c r="C119" s="1">
        <v>2.1539999999999999</v>
      </c>
      <c r="D119" s="20">
        <v>525000</v>
      </c>
      <c r="E119" s="17">
        <v>2550000</v>
      </c>
      <c r="F119" s="1">
        <v>382</v>
      </c>
      <c r="G119" s="31">
        <v>21</v>
      </c>
      <c r="H119" s="38">
        <v>0.28053918</v>
      </c>
      <c r="I119" s="1">
        <v>154</v>
      </c>
      <c r="J119" s="1">
        <v>8</v>
      </c>
      <c r="K119" s="1">
        <v>37</v>
      </c>
      <c r="L119" s="29">
        <f t="shared" si="3"/>
        <v>3.9</v>
      </c>
      <c r="M119" s="3">
        <v>6</v>
      </c>
      <c r="N119" s="3">
        <v>66</v>
      </c>
      <c r="O119" s="3">
        <v>116</v>
      </c>
      <c r="P119" s="3">
        <v>14</v>
      </c>
      <c r="Q119" s="13">
        <f t="shared" si="4"/>
        <v>0</v>
      </c>
      <c r="R119" s="54">
        <v>3.3</v>
      </c>
      <c r="S119" s="15">
        <v>4.4045690000000004</v>
      </c>
      <c r="T119" s="15">
        <v>3</v>
      </c>
      <c r="U119" s="55">
        <v>3.8382999999999998</v>
      </c>
      <c r="V119" s="1">
        <v>382</v>
      </c>
      <c r="W119" s="3">
        <v>155</v>
      </c>
      <c r="X119" s="1">
        <v>0</v>
      </c>
      <c r="Y119" s="3">
        <v>67</v>
      </c>
      <c r="Z119" s="3">
        <v>6</v>
      </c>
      <c r="AA119" s="3">
        <v>39</v>
      </c>
      <c r="AB119" s="3">
        <v>622</v>
      </c>
      <c r="AC119" s="3">
        <v>66</v>
      </c>
      <c r="AD119" s="3">
        <v>116</v>
      </c>
      <c r="AE119" s="3">
        <v>14</v>
      </c>
      <c r="AF119" s="3">
        <v>17</v>
      </c>
      <c r="AG119" s="3">
        <v>2</v>
      </c>
      <c r="AH119" s="3"/>
      <c r="AI119" s="3"/>
      <c r="AJ119" s="3"/>
      <c r="AK119" s="3"/>
      <c r="AL119" s="3"/>
      <c r="AM119" s="3"/>
      <c r="AN119" s="3"/>
      <c r="AO119" s="3"/>
      <c r="AP119" s="3"/>
      <c r="AQ119" s="2" t="s">
        <v>137</v>
      </c>
    </row>
    <row r="120" spans="1:45">
      <c r="A120" s="1" t="s">
        <v>798</v>
      </c>
      <c r="B120" s="1">
        <v>2020</v>
      </c>
      <c r="C120" s="1">
        <v>2.1459999999999999</v>
      </c>
      <c r="D120" s="20">
        <v>576826</v>
      </c>
      <c r="E120" s="17">
        <v>2550000</v>
      </c>
      <c r="F120" s="1">
        <f>ROUND(V120-W120+(W120/$AV$2),0)</f>
        <v>329</v>
      </c>
      <c r="G120" s="31">
        <v>78</v>
      </c>
      <c r="H120" s="38">
        <v>0.25753011999999997</v>
      </c>
      <c r="I120" s="3">
        <v>138.9000729000729</v>
      </c>
      <c r="J120" s="3">
        <f>AI120-Z120+M120</f>
        <v>52.000027000027004</v>
      </c>
      <c r="K120" s="3">
        <v>1</v>
      </c>
      <c r="L120" s="29">
        <f t="shared" si="3"/>
        <v>1.4</v>
      </c>
      <c r="M120" s="3">
        <f>Z120/$AV$2</f>
        <v>27.000027000027</v>
      </c>
      <c r="N120" s="3">
        <f>AC120/$AV$2</f>
        <v>37.800037800037799</v>
      </c>
      <c r="O120" s="3">
        <f>AD120/$AV$2</f>
        <v>121.50012150012151</v>
      </c>
      <c r="P120" s="3">
        <f>AE120/$AV$2</f>
        <v>56.700056700056706</v>
      </c>
      <c r="Q120" s="13">
        <f t="shared" si="4"/>
        <v>0</v>
      </c>
      <c r="R120" s="54">
        <v>1.23</v>
      </c>
      <c r="S120" s="15">
        <v>1.5559559999999999</v>
      </c>
      <c r="T120" s="15">
        <v>1.9</v>
      </c>
      <c r="U120" s="55">
        <v>1.7915000000000001</v>
      </c>
      <c r="V120" s="1">
        <v>244</v>
      </c>
      <c r="W120" s="3">
        <v>50</v>
      </c>
      <c r="X120" s="11">
        <v>0</v>
      </c>
      <c r="Y120" s="3">
        <v>27</v>
      </c>
      <c r="Z120" s="3">
        <v>10</v>
      </c>
      <c r="AA120" s="3">
        <v>42</v>
      </c>
      <c r="AB120" s="3">
        <v>199</v>
      </c>
      <c r="AC120" s="3">
        <v>14</v>
      </c>
      <c r="AD120" s="3">
        <v>45</v>
      </c>
      <c r="AE120" s="3">
        <v>21</v>
      </c>
      <c r="AF120" s="3">
        <v>0</v>
      </c>
      <c r="AG120" s="3">
        <v>-2</v>
      </c>
      <c r="AH120" s="1">
        <v>93</v>
      </c>
      <c r="AI120" s="1">
        <v>35</v>
      </c>
      <c r="AJ120" s="1">
        <v>104</v>
      </c>
      <c r="AK120" s="1">
        <v>728</v>
      </c>
      <c r="AL120" s="1">
        <v>51</v>
      </c>
      <c r="AM120" s="1">
        <v>185</v>
      </c>
      <c r="AN120" s="1">
        <v>48</v>
      </c>
      <c r="AO120" s="1">
        <v>1</v>
      </c>
      <c r="AP120" s="1">
        <v>-13</v>
      </c>
      <c r="AQ120" s="2" t="s">
        <v>799</v>
      </c>
    </row>
    <row r="121" spans="1:45">
      <c r="A121" s="1" t="s">
        <v>479</v>
      </c>
      <c r="B121" s="1">
        <v>2017</v>
      </c>
      <c r="C121" s="1">
        <v>3.113</v>
      </c>
      <c r="D121" s="20">
        <v>554500</v>
      </c>
      <c r="E121" s="17">
        <v>2550000</v>
      </c>
      <c r="F121" s="1">
        <v>476</v>
      </c>
      <c r="G121" s="31">
        <v>17</v>
      </c>
      <c r="H121" s="38">
        <v>0.25553447000000001</v>
      </c>
      <c r="I121" s="1">
        <v>216</v>
      </c>
      <c r="J121" s="1">
        <v>40</v>
      </c>
      <c r="K121" s="1">
        <v>127</v>
      </c>
      <c r="L121" s="29">
        <f t="shared" si="3"/>
        <v>3.5</v>
      </c>
      <c r="M121" s="3">
        <v>11</v>
      </c>
      <c r="N121" s="3">
        <v>30</v>
      </c>
      <c r="O121" s="3">
        <v>132</v>
      </c>
      <c r="P121" s="3">
        <v>18</v>
      </c>
      <c r="Q121" s="13">
        <f t="shared" si="4"/>
        <v>0</v>
      </c>
      <c r="R121" s="54">
        <v>4.5599999999999996</v>
      </c>
      <c r="S121" s="15">
        <v>2.4505138</v>
      </c>
      <c r="T121" s="15">
        <v>0.12</v>
      </c>
      <c r="U121" s="55">
        <v>-0.42726500000000001</v>
      </c>
      <c r="V121" s="1">
        <v>476</v>
      </c>
      <c r="W121" s="3">
        <v>122</v>
      </c>
      <c r="X121" s="1">
        <v>17</v>
      </c>
      <c r="Y121" s="3">
        <v>49</v>
      </c>
      <c r="Z121" s="3">
        <v>11</v>
      </c>
      <c r="AA121" s="3">
        <v>40</v>
      </c>
      <c r="AB121" s="3">
        <v>436</v>
      </c>
      <c r="AC121" s="3">
        <v>30</v>
      </c>
      <c r="AD121" s="3">
        <v>132</v>
      </c>
      <c r="AE121" s="3">
        <v>18</v>
      </c>
      <c r="AF121" s="3">
        <v>23</v>
      </c>
      <c r="AG121" s="3">
        <v>-1</v>
      </c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5">
      <c r="A122" s="1" t="s">
        <v>277</v>
      </c>
      <c r="B122" s="1">
        <v>2011</v>
      </c>
      <c r="C122" s="1">
        <v>3.028</v>
      </c>
      <c r="D122" s="20">
        <v>478000</v>
      </c>
      <c r="E122" s="17">
        <v>2537500</v>
      </c>
      <c r="F122" s="1">
        <v>437</v>
      </c>
      <c r="G122" s="31">
        <v>0</v>
      </c>
      <c r="H122" s="38">
        <v>0.26514658000000002</v>
      </c>
      <c r="I122" s="1">
        <v>175</v>
      </c>
      <c r="J122" s="1">
        <v>52</v>
      </c>
      <c r="K122" s="1">
        <v>1</v>
      </c>
      <c r="L122" s="29">
        <f t="shared" si="3"/>
        <v>3</v>
      </c>
      <c r="M122" s="3">
        <v>13</v>
      </c>
      <c r="N122" s="3">
        <v>45</v>
      </c>
      <c r="O122" s="3">
        <v>104</v>
      </c>
      <c r="P122" s="3">
        <v>24</v>
      </c>
      <c r="Q122" s="13">
        <f t="shared" si="4"/>
        <v>0</v>
      </c>
      <c r="R122" s="54">
        <v>1.98</v>
      </c>
      <c r="S122" s="15">
        <v>3.9513427999999999</v>
      </c>
      <c r="T122" s="15">
        <v>-0.74</v>
      </c>
      <c r="U122" s="55">
        <v>-0.34293699999999999</v>
      </c>
      <c r="V122" s="1">
        <v>437</v>
      </c>
      <c r="W122" s="3">
        <v>155</v>
      </c>
      <c r="X122" s="1">
        <v>0</v>
      </c>
      <c r="Y122" s="3">
        <v>46</v>
      </c>
      <c r="Z122" s="3">
        <v>13</v>
      </c>
      <c r="AA122" s="3">
        <v>67</v>
      </c>
      <c r="AB122" s="3">
        <v>600</v>
      </c>
      <c r="AC122" s="3">
        <v>45</v>
      </c>
      <c r="AD122" s="3">
        <v>104</v>
      </c>
      <c r="AE122" s="3">
        <v>24</v>
      </c>
      <c r="AF122" s="3">
        <v>0</v>
      </c>
      <c r="AG122" s="3">
        <v>4</v>
      </c>
      <c r="AH122" s="3"/>
      <c r="AI122" s="3"/>
      <c r="AJ122" s="3"/>
      <c r="AK122" s="3"/>
      <c r="AL122" s="3"/>
      <c r="AM122" s="3"/>
      <c r="AN122" s="3"/>
      <c r="AO122" s="3"/>
      <c r="AP122" s="3"/>
      <c r="AQ122" s="2" t="s">
        <v>278</v>
      </c>
      <c r="AS122" s="1" t="s">
        <v>47</v>
      </c>
    </row>
    <row r="123" spans="1:45">
      <c r="A123" s="1" t="s">
        <v>506</v>
      </c>
      <c r="B123" s="1">
        <v>2016</v>
      </c>
      <c r="C123" s="1">
        <v>3.0710000000000002</v>
      </c>
      <c r="D123" s="20">
        <v>518100</v>
      </c>
      <c r="E123" s="17">
        <v>2525000</v>
      </c>
      <c r="F123" s="1">
        <v>456</v>
      </c>
      <c r="G123" s="31">
        <v>32</v>
      </c>
      <c r="H123" s="38">
        <v>0.2791612</v>
      </c>
      <c r="I123" s="1">
        <v>184</v>
      </c>
      <c r="J123" s="1">
        <v>35</v>
      </c>
      <c r="K123" s="1">
        <v>17</v>
      </c>
      <c r="L123" s="29">
        <f t="shared" si="3"/>
        <v>3.6</v>
      </c>
      <c r="M123" s="3">
        <v>14</v>
      </c>
      <c r="N123" s="3">
        <v>38</v>
      </c>
      <c r="O123" s="3">
        <v>114</v>
      </c>
      <c r="P123" s="3">
        <v>30</v>
      </c>
      <c r="Q123" s="13">
        <f t="shared" si="4"/>
        <v>0</v>
      </c>
      <c r="R123" s="54">
        <v>3.19</v>
      </c>
      <c r="S123" s="15">
        <v>4.1064340000000001</v>
      </c>
      <c r="T123" s="15">
        <v>0.52</v>
      </c>
      <c r="U123" s="55">
        <v>0.20824400000000001</v>
      </c>
      <c r="V123" s="1">
        <v>456</v>
      </c>
      <c r="W123" s="3">
        <v>136</v>
      </c>
      <c r="X123" s="1">
        <v>17</v>
      </c>
      <c r="Y123" s="3">
        <v>58</v>
      </c>
      <c r="Z123" s="3">
        <v>14</v>
      </c>
      <c r="AA123" s="3">
        <v>56</v>
      </c>
      <c r="AB123" s="3">
        <v>542</v>
      </c>
      <c r="AC123" s="3">
        <v>38</v>
      </c>
      <c r="AD123" s="3">
        <v>114</v>
      </c>
      <c r="AE123" s="3">
        <v>30</v>
      </c>
      <c r="AF123" s="3">
        <v>8</v>
      </c>
      <c r="AG123" s="3">
        <v>-8</v>
      </c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5">
      <c r="A124" s="1" t="s">
        <v>364</v>
      </c>
      <c r="B124" s="1">
        <v>2014</v>
      </c>
      <c r="C124" s="1">
        <v>2.1539999999999999</v>
      </c>
      <c r="D124" s="20">
        <v>515000</v>
      </c>
      <c r="E124" s="17">
        <v>2525000</v>
      </c>
      <c r="F124" s="1">
        <v>329</v>
      </c>
      <c r="G124" s="31">
        <v>90</v>
      </c>
      <c r="H124" s="38">
        <v>0.27235773000000002</v>
      </c>
      <c r="I124" s="1">
        <v>173</v>
      </c>
      <c r="J124" s="1">
        <v>4</v>
      </c>
      <c r="K124" s="1">
        <v>130</v>
      </c>
      <c r="L124" s="29">
        <f t="shared" si="3"/>
        <v>2.8</v>
      </c>
      <c r="M124" s="3">
        <v>2</v>
      </c>
      <c r="N124" s="3">
        <v>31</v>
      </c>
      <c r="O124" s="3">
        <v>107</v>
      </c>
      <c r="P124" s="3">
        <v>24</v>
      </c>
      <c r="Q124" s="13">
        <f t="shared" si="4"/>
        <v>1</v>
      </c>
      <c r="R124" s="54">
        <v>2.83</v>
      </c>
      <c r="S124" s="15">
        <v>2.7899714000000002</v>
      </c>
      <c r="T124" s="15">
        <v>3.45</v>
      </c>
      <c r="U124" s="55">
        <v>3.5800200000000002</v>
      </c>
      <c r="V124" s="1">
        <v>329</v>
      </c>
      <c r="W124" s="3">
        <v>148</v>
      </c>
      <c r="X124" s="1">
        <v>0</v>
      </c>
      <c r="Y124" s="3">
        <v>92</v>
      </c>
      <c r="Z124" s="3">
        <v>2</v>
      </c>
      <c r="AA124" s="3">
        <v>34</v>
      </c>
      <c r="AB124" s="3">
        <v>650</v>
      </c>
      <c r="AC124" s="3">
        <v>31</v>
      </c>
      <c r="AD124" s="3">
        <v>107</v>
      </c>
      <c r="AE124" s="3">
        <v>24</v>
      </c>
      <c r="AF124" s="3">
        <v>64</v>
      </c>
      <c r="AG124" s="3">
        <v>3</v>
      </c>
      <c r="AH124" s="3"/>
      <c r="AI124" s="3"/>
      <c r="AJ124" s="3"/>
      <c r="AK124" s="3"/>
      <c r="AL124" s="3"/>
      <c r="AM124" s="3"/>
      <c r="AN124" s="3"/>
      <c r="AO124" s="3"/>
      <c r="AP124" s="3"/>
      <c r="AQ124" s="2" t="s">
        <v>365</v>
      </c>
    </row>
    <row r="125" spans="1:45">
      <c r="A125" s="1" t="s">
        <v>728</v>
      </c>
      <c r="B125" s="1">
        <v>2020</v>
      </c>
      <c r="C125" s="1">
        <v>3.0880000000000001</v>
      </c>
      <c r="D125" s="20">
        <v>604500</v>
      </c>
      <c r="E125" s="17">
        <v>2525000</v>
      </c>
      <c r="F125" s="1">
        <f>ROUND(V125-W125+(W125/$AV$2),0)</f>
        <v>408</v>
      </c>
      <c r="G125" s="31">
        <v>91</v>
      </c>
      <c r="H125" s="38">
        <v>0.25068370000000001</v>
      </c>
      <c r="I125" s="3">
        <v>214.10008910008912</v>
      </c>
      <c r="J125" s="3">
        <f>AI125-Z125+M125</f>
        <v>42.200016200016201</v>
      </c>
      <c r="K125" s="3">
        <v>153.8000648000648</v>
      </c>
      <c r="L125" s="29">
        <f t="shared" si="3"/>
        <v>5.2</v>
      </c>
      <c r="M125" s="3">
        <f>Z125/$AV$2</f>
        <v>16.200016200016201</v>
      </c>
      <c r="N125" s="3">
        <f>AC125/$AV$2</f>
        <v>29.700029700029702</v>
      </c>
      <c r="O125" s="3">
        <f>AD125/$AV$2</f>
        <v>189.00018900018901</v>
      </c>
      <c r="P125" s="3">
        <f>AE125/$AV$2</f>
        <v>29.700029700029702</v>
      </c>
      <c r="Q125" s="13">
        <f t="shared" si="4"/>
        <v>0</v>
      </c>
      <c r="R125" s="54">
        <v>4.6800002999999997</v>
      </c>
      <c r="S125" s="15">
        <v>5.7652710000000003</v>
      </c>
      <c r="T125" s="15">
        <v>1.1200000000000001</v>
      </c>
      <c r="U125" s="55">
        <v>1.3898299999999999</v>
      </c>
      <c r="V125" s="1">
        <v>308</v>
      </c>
      <c r="W125" s="3">
        <v>59</v>
      </c>
      <c r="X125" s="11">
        <v>0</v>
      </c>
      <c r="Y125" s="3">
        <v>33</v>
      </c>
      <c r="Z125" s="3">
        <v>6</v>
      </c>
      <c r="AA125" s="3">
        <v>22</v>
      </c>
      <c r="AB125" s="3">
        <v>233</v>
      </c>
      <c r="AC125" s="3">
        <v>11</v>
      </c>
      <c r="AD125" s="3">
        <v>70</v>
      </c>
      <c r="AE125" s="3">
        <v>11</v>
      </c>
      <c r="AF125" s="3">
        <v>24</v>
      </c>
      <c r="AG125" s="3">
        <v>2</v>
      </c>
      <c r="AH125" s="1">
        <v>158</v>
      </c>
      <c r="AI125" s="1">
        <v>32</v>
      </c>
      <c r="AJ125" s="1">
        <v>137</v>
      </c>
      <c r="AK125" s="1">
        <v>1176</v>
      </c>
      <c r="AL125" s="1">
        <v>50</v>
      </c>
      <c r="AM125" s="1">
        <v>349</v>
      </c>
      <c r="AN125" s="1">
        <v>46</v>
      </c>
      <c r="AO125" s="1">
        <v>113</v>
      </c>
      <c r="AP125" s="1">
        <v>4</v>
      </c>
      <c r="AR125" s="1" t="s">
        <v>729</v>
      </c>
    </row>
    <row r="126" spans="1:45">
      <c r="A126" s="1" t="s">
        <v>568</v>
      </c>
      <c r="B126" s="1">
        <v>2017</v>
      </c>
      <c r="C126" s="1">
        <v>3.01</v>
      </c>
      <c r="D126" s="20">
        <v>557900</v>
      </c>
      <c r="E126" s="17">
        <v>2525000</v>
      </c>
      <c r="F126" s="1">
        <v>349</v>
      </c>
      <c r="G126" s="31">
        <v>37</v>
      </c>
      <c r="H126" s="38">
        <v>0.24314765999999999</v>
      </c>
      <c r="I126" s="1">
        <v>137</v>
      </c>
      <c r="J126" s="1">
        <v>41</v>
      </c>
      <c r="K126" s="1">
        <v>47</v>
      </c>
      <c r="L126" s="29">
        <f t="shared" si="3"/>
        <v>3</v>
      </c>
      <c r="M126" s="3">
        <v>19</v>
      </c>
      <c r="N126" s="3">
        <v>29</v>
      </c>
      <c r="O126" s="3">
        <v>137</v>
      </c>
      <c r="P126" s="3">
        <v>23</v>
      </c>
      <c r="Q126" s="13">
        <f t="shared" si="4"/>
        <v>0</v>
      </c>
      <c r="R126" s="54">
        <v>2.82</v>
      </c>
      <c r="S126" s="15">
        <v>3.2623435999999999</v>
      </c>
      <c r="T126" s="15">
        <v>2.78</v>
      </c>
      <c r="U126" s="55">
        <v>3.1197599999999999</v>
      </c>
      <c r="V126" s="1">
        <v>349</v>
      </c>
      <c r="W126" s="3">
        <v>118</v>
      </c>
      <c r="X126" s="1">
        <v>37</v>
      </c>
      <c r="Y126" s="3">
        <v>55</v>
      </c>
      <c r="Z126" s="3">
        <v>19</v>
      </c>
      <c r="AA126" s="3">
        <v>53</v>
      </c>
      <c r="AB126" s="3">
        <v>432</v>
      </c>
      <c r="AC126" s="3">
        <v>29</v>
      </c>
      <c r="AD126" s="3">
        <v>137</v>
      </c>
      <c r="AE126" s="3">
        <v>23</v>
      </c>
      <c r="AF126" s="3">
        <v>17</v>
      </c>
      <c r="AG126" s="3">
        <v>12</v>
      </c>
      <c r="AH126" s="3"/>
      <c r="AI126" s="3"/>
      <c r="AJ126" s="3"/>
      <c r="AK126" s="3"/>
      <c r="AL126" s="3"/>
      <c r="AM126" s="3"/>
      <c r="AN126" s="3"/>
      <c r="AO126" s="3"/>
      <c r="AP126" s="3"/>
      <c r="AQ126" s="2" t="s">
        <v>569</v>
      </c>
      <c r="AS126" s="1" t="s">
        <v>215</v>
      </c>
    </row>
    <row r="127" spans="1:45">
      <c r="A127" s="1" t="s">
        <v>103</v>
      </c>
      <c r="B127" s="1">
        <v>2014</v>
      </c>
      <c r="C127" s="1">
        <v>3.0779999999999998</v>
      </c>
      <c r="D127" s="20">
        <v>550000</v>
      </c>
      <c r="E127" s="17">
        <v>2500000</v>
      </c>
      <c r="F127" s="1">
        <v>430</v>
      </c>
      <c r="G127" s="31">
        <v>45</v>
      </c>
      <c r="H127" s="38">
        <v>0.24821683999999999</v>
      </c>
      <c r="I127" s="1">
        <v>169</v>
      </c>
      <c r="J127" s="1">
        <v>49</v>
      </c>
      <c r="K127" s="1">
        <v>20</v>
      </c>
      <c r="L127" s="29">
        <f t="shared" si="3"/>
        <v>0.5</v>
      </c>
      <c r="M127" s="3">
        <v>10</v>
      </c>
      <c r="N127" s="3">
        <v>34</v>
      </c>
      <c r="O127" s="3">
        <v>91</v>
      </c>
      <c r="P127" s="3">
        <v>22</v>
      </c>
      <c r="Q127" s="13">
        <f t="shared" si="4"/>
        <v>1</v>
      </c>
      <c r="R127" s="54">
        <v>0.40000015</v>
      </c>
      <c r="S127" s="15">
        <v>0.51801704999999998</v>
      </c>
      <c r="T127" s="15">
        <v>-1.3</v>
      </c>
      <c r="U127" s="55">
        <v>-1.08172</v>
      </c>
      <c r="V127" s="1">
        <v>430</v>
      </c>
      <c r="W127" s="3">
        <v>144</v>
      </c>
      <c r="X127" s="1">
        <v>0</v>
      </c>
      <c r="Y127" s="3">
        <v>47</v>
      </c>
      <c r="Z127" s="3">
        <v>10</v>
      </c>
      <c r="AA127" s="3">
        <v>63</v>
      </c>
      <c r="AB127" s="3">
        <v>512</v>
      </c>
      <c r="AC127" s="3">
        <v>34</v>
      </c>
      <c r="AD127" s="3">
        <v>91</v>
      </c>
      <c r="AE127" s="3">
        <v>22</v>
      </c>
      <c r="AF127" s="3">
        <v>7</v>
      </c>
      <c r="AG127" s="3">
        <v>-7</v>
      </c>
      <c r="AH127" s="3"/>
      <c r="AI127" s="3"/>
      <c r="AJ127" s="3"/>
      <c r="AK127" s="3"/>
      <c r="AL127" s="3"/>
      <c r="AM127" s="3"/>
      <c r="AN127" s="3"/>
      <c r="AO127" s="3"/>
      <c r="AP127" s="3"/>
      <c r="AR127" s="1" t="s">
        <v>104</v>
      </c>
    </row>
    <row r="128" spans="1:45">
      <c r="A128" s="1" t="s">
        <v>722</v>
      </c>
      <c r="B128" s="1">
        <v>2019</v>
      </c>
      <c r="C128" s="1">
        <v>2.1619999999999999</v>
      </c>
      <c r="D128" s="20">
        <v>585000</v>
      </c>
      <c r="E128" s="17">
        <v>2475000</v>
      </c>
      <c r="F128" s="1">
        <v>240</v>
      </c>
      <c r="G128" s="31">
        <v>233</v>
      </c>
      <c r="H128" s="38">
        <v>0.29704142</v>
      </c>
      <c r="I128" s="1">
        <v>140</v>
      </c>
      <c r="J128" s="1">
        <v>38</v>
      </c>
      <c r="K128" s="1">
        <v>14</v>
      </c>
      <c r="L128" s="29">
        <f t="shared" si="3"/>
        <v>2.8</v>
      </c>
      <c r="M128" s="3">
        <v>15</v>
      </c>
      <c r="N128" s="3">
        <v>28</v>
      </c>
      <c r="O128" s="3">
        <v>110</v>
      </c>
      <c r="P128" s="3">
        <v>28</v>
      </c>
      <c r="Q128" s="13">
        <f t="shared" si="4"/>
        <v>1</v>
      </c>
      <c r="R128" s="54">
        <v>1.96</v>
      </c>
      <c r="S128" s="15">
        <v>3.7311000000000001</v>
      </c>
      <c r="T128" s="15">
        <v>0.36</v>
      </c>
      <c r="U128" s="55">
        <v>1.42384</v>
      </c>
      <c r="V128" s="1">
        <v>240</v>
      </c>
      <c r="W128" s="3">
        <v>100</v>
      </c>
      <c r="X128" s="1">
        <v>68</v>
      </c>
      <c r="Y128" s="3">
        <v>67</v>
      </c>
      <c r="Z128" s="3">
        <v>15</v>
      </c>
      <c r="AA128" s="3">
        <v>61</v>
      </c>
      <c r="AB128" s="3">
        <v>413</v>
      </c>
      <c r="AC128" s="3">
        <v>28</v>
      </c>
      <c r="AD128" s="3">
        <v>110</v>
      </c>
      <c r="AE128" s="3">
        <v>28</v>
      </c>
      <c r="AF128" s="3">
        <v>4</v>
      </c>
      <c r="AG128" s="3">
        <v>-11</v>
      </c>
      <c r="AH128" s="3"/>
      <c r="AI128" s="3"/>
      <c r="AJ128" s="3"/>
      <c r="AK128" s="3"/>
      <c r="AL128" s="3"/>
      <c r="AM128" s="3"/>
      <c r="AN128" s="3"/>
      <c r="AO128" s="3"/>
      <c r="AP128" s="3"/>
      <c r="AQ128" s="2" t="s">
        <v>723</v>
      </c>
    </row>
    <row r="129" spans="1:46">
      <c r="A129" s="1" t="s">
        <v>515</v>
      </c>
      <c r="B129" s="1">
        <v>2019</v>
      </c>
      <c r="C129" s="1">
        <v>2.1269999999999998</v>
      </c>
      <c r="D129" s="20">
        <v>600000</v>
      </c>
      <c r="E129" s="17">
        <v>2475000</v>
      </c>
      <c r="F129" s="1">
        <v>299</v>
      </c>
      <c r="G129" s="31">
        <v>46</v>
      </c>
      <c r="H129" s="38">
        <v>0.26872246999999999</v>
      </c>
      <c r="I129" s="1">
        <v>119</v>
      </c>
      <c r="J129" s="1">
        <v>29</v>
      </c>
      <c r="K129" s="1">
        <v>1</v>
      </c>
      <c r="L129" s="29">
        <f t="shared" si="3"/>
        <v>2.6</v>
      </c>
      <c r="M129" s="3">
        <v>21</v>
      </c>
      <c r="N129" s="3">
        <v>25</v>
      </c>
      <c r="O129" s="3">
        <v>87</v>
      </c>
      <c r="P129" s="3">
        <v>34</v>
      </c>
      <c r="Q129" s="13">
        <f t="shared" si="4"/>
        <v>0</v>
      </c>
      <c r="R129" s="54">
        <v>2.7600001999999999</v>
      </c>
      <c r="S129" s="15">
        <v>2.3605113000000002</v>
      </c>
      <c r="T129" s="15">
        <v>3.9</v>
      </c>
      <c r="U129" s="55">
        <v>3.0945299999999998</v>
      </c>
      <c r="V129" s="1">
        <v>299</v>
      </c>
      <c r="W129" s="3">
        <v>132</v>
      </c>
      <c r="X129" s="1">
        <v>10</v>
      </c>
      <c r="Y129" s="3">
        <v>73</v>
      </c>
      <c r="Z129" s="3">
        <v>21</v>
      </c>
      <c r="AA129" s="3">
        <v>74</v>
      </c>
      <c r="AB129" s="3">
        <v>476</v>
      </c>
      <c r="AC129" s="3">
        <v>25</v>
      </c>
      <c r="AD129" s="3">
        <v>87</v>
      </c>
      <c r="AE129" s="3">
        <v>34</v>
      </c>
      <c r="AF129" s="3">
        <v>1</v>
      </c>
      <c r="AG129" s="3">
        <v>1</v>
      </c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6">
      <c r="A130" s="1" t="s">
        <v>764</v>
      </c>
      <c r="B130" s="1">
        <v>2019</v>
      </c>
      <c r="C130" s="1">
        <v>3.012</v>
      </c>
      <c r="D130" s="20">
        <v>577100</v>
      </c>
      <c r="E130" s="17">
        <v>2475000</v>
      </c>
      <c r="F130" s="1">
        <v>428</v>
      </c>
      <c r="G130" s="31">
        <v>43</v>
      </c>
      <c r="H130" s="38">
        <v>0.24803431000000001</v>
      </c>
      <c r="I130" s="1">
        <v>166</v>
      </c>
      <c r="J130" s="1">
        <v>33</v>
      </c>
      <c r="K130" s="1">
        <v>50</v>
      </c>
      <c r="L130" s="29">
        <f t="shared" ref="L130:L193" si="5">ROUND(AVERAGE(R130,S130),1)</f>
        <v>5.4</v>
      </c>
      <c r="M130" s="3">
        <v>12</v>
      </c>
      <c r="N130" s="3">
        <v>38</v>
      </c>
      <c r="O130" s="3">
        <v>88</v>
      </c>
      <c r="P130" s="3">
        <v>19</v>
      </c>
      <c r="Q130" s="13">
        <f t="shared" ref="Q130:Q193" si="6">COUNTIF(AQ130:AS130,"*AS*")</f>
        <v>0</v>
      </c>
      <c r="R130" s="54">
        <v>6.35</v>
      </c>
      <c r="S130" s="15">
        <v>4.3574849999999996</v>
      </c>
      <c r="T130" s="15">
        <v>1.81</v>
      </c>
      <c r="U130" s="55">
        <v>1.6132899999999999</v>
      </c>
      <c r="V130" s="1">
        <v>428</v>
      </c>
      <c r="W130" s="3">
        <v>151</v>
      </c>
      <c r="X130" s="1">
        <v>0</v>
      </c>
      <c r="Y130" s="3">
        <v>59</v>
      </c>
      <c r="Z130" s="3">
        <v>12</v>
      </c>
      <c r="AA130" s="3">
        <v>37</v>
      </c>
      <c r="AB130" s="3">
        <v>441</v>
      </c>
      <c r="AC130" s="3">
        <v>38</v>
      </c>
      <c r="AD130" s="3">
        <v>88</v>
      </c>
      <c r="AE130" s="3">
        <v>19</v>
      </c>
      <c r="AF130" s="3">
        <v>20</v>
      </c>
      <c r="AG130" s="3">
        <v>6</v>
      </c>
      <c r="AH130" s="3"/>
      <c r="AI130" s="3"/>
      <c r="AJ130" s="3"/>
      <c r="AK130" s="3"/>
      <c r="AL130" s="3"/>
      <c r="AM130" s="3"/>
      <c r="AN130" s="3"/>
      <c r="AO130" s="3"/>
      <c r="AP130" s="3"/>
      <c r="AQ130" s="2" t="s">
        <v>765</v>
      </c>
      <c r="AR130" s="1" t="s">
        <v>707</v>
      </c>
      <c r="AS130" s="1" t="s">
        <v>766</v>
      </c>
    </row>
    <row r="131" spans="1:46">
      <c r="A131" s="1" t="s">
        <v>384</v>
      </c>
      <c r="B131" s="1">
        <v>2013</v>
      </c>
      <c r="C131" s="1">
        <v>3.1040000000000001</v>
      </c>
      <c r="D131" s="20">
        <v>496600</v>
      </c>
      <c r="E131" s="17">
        <v>2450000</v>
      </c>
      <c r="F131" s="1">
        <v>274</v>
      </c>
      <c r="G131" s="31">
        <v>231</v>
      </c>
      <c r="H131" s="38">
        <v>0.25479143999999998</v>
      </c>
      <c r="I131" s="1">
        <v>118</v>
      </c>
      <c r="J131" s="1">
        <v>26</v>
      </c>
      <c r="K131" s="1">
        <v>2</v>
      </c>
      <c r="L131" s="29">
        <f t="shared" si="5"/>
        <v>4.2</v>
      </c>
      <c r="M131" s="3">
        <v>18</v>
      </c>
      <c r="N131" s="3">
        <v>50</v>
      </c>
      <c r="O131" s="3">
        <v>130</v>
      </c>
      <c r="P131" s="3">
        <v>35</v>
      </c>
      <c r="Q131" s="13">
        <f t="shared" si="6"/>
        <v>1</v>
      </c>
      <c r="R131" s="54">
        <v>5.14</v>
      </c>
      <c r="S131" s="15">
        <v>3.262057</v>
      </c>
      <c r="T131" s="15">
        <v>4.18</v>
      </c>
      <c r="U131" s="55">
        <v>3.87697</v>
      </c>
      <c r="V131" s="1">
        <v>274</v>
      </c>
      <c r="W131" s="3">
        <v>120</v>
      </c>
      <c r="X131" s="1">
        <v>13</v>
      </c>
      <c r="Y131" s="3">
        <v>63</v>
      </c>
      <c r="Z131" s="3">
        <v>18</v>
      </c>
      <c r="AA131" s="3">
        <v>56</v>
      </c>
      <c r="AB131" s="3">
        <v>491</v>
      </c>
      <c r="AC131" s="3">
        <v>50</v>
      </c>
      <c r="AD131" s="3">
        <v>130</v>
      </c>
      <c r="AE131" s="3">
        <v>35</v>
      </c>
      <c r="AF131" s="3">
        <v>2</v>
      </c>
      <c r="AG131" s="3">
        <v>-5</v>
      </c>
      <c r="AH131" s="3"/>
      <c r="AI131" s="3"/>
      <c r="AJ131" s="3"/>
      <c r="AK131" s="3"/>
      <c r="AL131" s="3"/>
      <c r="AM131" s="3"/>
      <c r="AN131" s="3"/>
      <c r="AO131" s="3"/>
      <c r="AP131" s="3"/>
      <c r="AQ131" s="2" t="s">
        <v>385</v>
      </c>
    </row>
    <row r="132" spans="1:46">
      <c r="A132" s="1" t="s">
        <v>108</v>
      </c>
      <c r="B132" s="1">
        <v>2012</v>
      </c>
      <c r="C132" s="1">
        <v>3.1230000000000002</v>
      </c>
      <c r="D132" s="20">
        <v>499400</v>
      </c>
      <c r="E132" s="17">
        <v>2450000</v>
      </c>
      <c r="F132" s="1">
        <v>445</v>
      </c>
      <c r="G132" s="31">
        <v>84</v>
      </c>
      <c r="H132" s="38">
        <v>0.253886</v>
      </c>
      <c r="I132" s="1">
        <v>197</v>
      </c>
      <c r="J132" s="1">
        <v>61</v>
      </c>
      <c r="K132" s="1">
        <v>20</v>
      </c>
      <c r="L132" s="29">
        <f t="shared" si="5"/>
        <v>8.8000000000000007</v>
      </c>
      <c r="M132" s="3">
        <v>17</v>
      </c>
      <c r="N132" s="3">
        <v>55</v>
      </c>
      <c r="O132" s="3">
        <v>102</v>
      </c>
      <c r="P132" s="3">
        <v>18</v>
      </c>
      <c r="Q132" s="13">
        <f t="shared" si="6"/>
        <v>1</v>
      </c>
      <c r="R132" s="54">
        <v>8.8699999999999992</v>
      </c>
      <c r="S132" s="15">
        <v>8.7896000000000001</v>
      </c>
      <c r="T132" s="15">
        <v>2.13</v>
      </c>
      <c r="U132" s="55">
        <v>1.9371100000000001</v>
      </c>
      <c r="V132" s="1">
        <v>445</v>
      </c>
      <c r="W132" s="3">
        <v>124</v>
      </c>
      <c r="X132" s="1">
        <v>27</v>
      </c>
      <c r="Y132" s="3">
        <v>55</v>
      </c>
      <c r="Z132" s="3">
        <v>17</v>
      </c>
      <c r="AA132" s="3">
        <v>59</v>
      </c>
      <c r="AB132" s="3">
        <v>462</v>
      </c>
      <c r="AC132" s="3">
        <v>55</v>
      </c>
      <c r="AD132" s="3">
        <v>102</v>
      </c>
      <c r="AE132" s="3">
        <v>18</v>
      </c>
      <c r="AF132" s="3">
        <v>4</v>
      </c>
      <c r="AG132" s="3">
        <v>4</v>
      </c>
      <c r="AH132" s="3"/>
      <c r="AI132" s="3"/>
      <c r="AJ132" s="3"/>
      <c r="AK132" s="3"/>
      <c r="AL132" s="3"/>
      <c r="AM132" s="3"/>
      <c r="AN132" s="3"/>
      <c r="AO132" s="3"/>
      <c r="AP132" s="3"/>
      <c r="AR132" s="1" t="s">
        <v>104</v>
      </c>
    </row>
    <row r="133" spans="1:46">
      <c r="A133" s="1" t="s">
        <v>244</v>
      </c>
      <c r="B133" s="1">
        <v>2020</v>
      </c>
      <c r="C133" s="1">
        <v>3.0760000000000001</v>
      </c>
      <c r="D133" s="20">
        <v>1150000</v>
      </c>
      <c r="E133" s="17">
        <v>2450000</v>
      </c>
      <c r="F133" s="1">
        <f>ROUND(V133-W133+(W133/$AV$2),0)</f>
        <v>361</v>
      </c>
      <c r="G133" s="31">
        <v>25</v>
      </c>
      <c r="H133" s="38">
        <v>0.24499409999999999</v>
      </c>
      <c r="I133" s="3">
        <v>133.20004320004321</v>
      </c>
      <c r="J133" s="3">
        <f>AI133-Z133+M133</f>
        <v>44.100008100008097</v>
      </c>
      <c r="K133" s="3">
        <v>6</v>
      </c>
      <c r="L133" s="29">
        <f t="shared" si="5"/>
        <v>3</v>
      </c>
      <c r="M133" s="3">
        <f>Z133/$AV$2</f>
        <v>8.1000081000081003</v>
      </c>
      <c r="N133" s="3">
        <f>AC133/$AV$2</f>
        <v>54.000054000054</v>
      </c>
      <c r="O133" s="3">
        <f>AD133/$AV$2</f>
        <v>97.200097200097204</v>
      </c>
      <c r="P133" s="3">
        <f>AE133/$AV$2</f>
        <v>35.1000351000351</v>
      </c>
      <c r="Q133" s="13">
        <f t="shared" si="6"/>
        <v>0</v>
      </c>
      <c r="R133" s="54">
        <v>2.92</v>
      </c>
      <c r="S133" s="15">
        <v>3.0587105999999999</v>
      </c>
      <c r="T133" s="15">
        <v>0.35</v>
      </c>
      <c r="U133" s="55">
        <v>0.27547199999999999</v>
      </c>
      <c r="V133" s="1">
        <v>290</v>
      </c>
      <c r="W133" s="3">
        <v>42</v>
      </c>
      <c r="X133" s="1">
        <v>15</v>
      </c>
      <c r="Y133" s="3">
        <v>16</v>
      </c>
      <c r="Z133" s="3">
        <v>3</v>
      </c>
      <c r="AA133" s="3">
        <v>16</v>
      </c>
      <c r="AB133" s="3">
        <v>145</v>
      </c>
      <c r="AC133" s="3">
        <v>20</v>
      </c>
      <c r="AD133" s="3">
        <v>36</v>
      </c>
      <c r="AE133" s="3">
        <v>13</v>
      </c>
      <c r="AF133" s="3">
        <v>0</v>
      </c>
      <c r="AG133" s="3">
        <v>1</v>
      </c>
      <c r="AH133" s="1">
        <v>106</v>
      </c>
      <c r="AI133" s="1">
        <v>39</v>
      </c>
      <c r="AJ133" s="1">
        <v>128</v>
      </c>
      <c r="AK133" s="1">
        <v>1000</v>
      </c>
      <c r="AL133" s="1">
        <v>128</v>
      </c>
      <c r="AM133" s="1">
        <v>231</v>
      </c>
      <c r="AN133" s="1">
        <v>52</v>
      </c>
      <c r="AO133" s="1">
        <v>6</v>
      </c>
      <c r="AP133" s="1">
        <v>-1</v>
      </c>
    </row>
    <row r="134" spans="1:46">
      <c r="A134" s="1" t="s">
        <v>275</v>
      </c>
      <c r="B134" s="1">
        <v>2015</v>
      </c>
      <c r="C134" s="1">
        <v>2.1589999999999998</v>
      </c>
      <c r="D134" s="20">
        <v>553900</v>
      </c>
      <c r="E134" s="17">
        <v>2425000</v>
      </c>
      <c r="F134" s="1">
        <v>346</v>
      </c>
      <c r="G134" s="31">
        <v>23</v>
      </c>
      <c r="H134" s="38">
        <v>0.25255971999999999</v>
      </c>
      <c r="I134" s="1">
        <v>140</v>
      </c>
      <c r="J134" s="1">
        <v>22</v>
      </c>
      <c r="K134" s="1">
        <v>8</v>
      </c>
      <c r="L134" s="29">
        <f t="shared" si="5"/>
        <v>5.4</v>
      </c>
      <c r="M134" s="3">
        <v>9</v>
      </c>
      <c r="N134" s="3">
        <v>33</v>
      </c>
      <c r="O134" s="3">
        <v>85</v>
      </c>
      <c r="P134" s="3">
        <v>24</v>
      </c>
      <c r="Q134" s="13">
        <f t="shared" si="6"/>
        <v>0</v>
      </c>
      <c r="R134" s="54">
        <v>5.77</v>
      </c>
      <c r="S134" s="15">
        <v>4.9816694000000004</v>
      </c>
      <c r="T134" s="15">
        <v>2.98</v>
      </c>
      <c r="U134" s="55">
        <v>3.1041300000000001</v>
      </c>
      <c r="V134" s="1">
        <v>346</v>
      </c>
      <c r="W134" s="3">
        <v>155</v>
      </c>
      <c r="X134" s="1">
        <v>0</v>
      </c>
      <c r="Y134" s="3">
        <v>57</v>
      </c>
      <c r="Z134" s="3">
        <v>9</v>
      </c>
      <c r="AA134" s="3">
        <v>56</v>
      </c>
      <c r="AB134" s="3">
        <v>578</v>
      </c>
      <c r="AC134" s="3">
        <v>33</v>
      </c>
      <c r="AD134" s="3">
        <v>85</v>
      </c>
      <c r="AE134" s="3">
        <v>24</v>
      </c>
      <c r="AF134" s="3">
        <v>5</v>
      </c>
      <c r="AG134" s="3">
        <v>3</v>
      </c>
      <c r="AH134" s="3"/>
      <c r="AI134" s="3"/>
      <c r="AJ134" s="3"/>
      <c r="AK134" s="3"/>
      <c r="AL134" s="3"/>
      <c r="AM134" s="3"/>
      <c r="AN134" s="3"/>
      <c r="AO134" s="3"/>
      <c r="AP134" s="3"/>
      <c r="AQ134" s="2" t="s">
        <v>276</v>
      </c>
    </row>
    <row r="135" spans="1:46">
      <c r="A135" s="1" t="s">
        <v>329</v>
      </c>
      <c r="B135" s="1">
        <v>2011</v>
      </c>
      <c r="C135" s="1">
        <v>3.1190000000000002</v>
      </c>
      <c r="D135" s="20">
        <v>429000</v>
      </c>
      <c r="E135" s="17">
        <v>2415000</v>
      </c>
      <c r="F135" s="11">
        <v>487</v>
      </c>
      <c r="G135" s="31">
        <v>0</v>
      </c>
      <c r="H135" s="38">
        <v>0.27548637999999998</v>
      </c>
      <c r="I135" s="1">
        <v>200</v>
      </c>
      <c r="J135" s="1">
        <v>51</v>
      </c>
      <c r="K135" s="1">
        <v>17</v>
      </c>
      <c r="L135" s="29">
        <f t="shared" si="5"/>
        <v>4.3</v>
      </c>
      <c r="M135" s="3">
        <v>15</v>
      </c>
      <c r="N135" s="3">
        <v>46</v>
      </c>
      <c r="O135" s="3">
        <v>93</v>
      </c>
      <c r="P135" s="3">
        <v>32</v>
      </c>
      <c r="Q135" s="13">
        <f t="shared" si="6"/>
        <v>0</v>
      </c>
      <c r="R135" s="54">
        <v>3.1399998999999998</v>
      </c>
      <c r="S135" s="15">
        <v>5.4605560000000004</v>
      </c>
      <c r="T135" s="15">
        <v>0.55000000000000004</v>
      </c>
      <c r="U135" s="55">
        <v>1.19136</v>
      </c>
      <c r="V135" s="11">
        <v>487</v>
      </c>
      <c r="W135" s="13">
        <v>147</v>
      </c>
      <c r="X135" s="1">
        <v>0</v>
      </c>
      <c r="Y135" s="3">
        <v>67</v>
      </c>
      <c r="Z135" s="3">
        <v>15</v>
      </c>
      <c r="AA135" s="3">
        <v>59</v>
      </c>
      <c r="AB135" s="3">
        <v>533</v>
      </c>
      <c r="AC135" s="3">
        <v>46</v>
      </c>
      <c r="AD135" s="3">
        <v>93</v>
      </c>
      <c r="AE135" s="3">
        <v>32</v>
      </c>
      <c r="AF135" s="3">
        <v>10</v>
      </c>
      <c r="AG135" s="3">
        <v>-8</v>
      </c>
      <c r="AH135" s="3"/>
      <c r="AI135" s="3"/>
      <c r="AJ135" s="3"/>
      <c r="AK135" s="3"/>
      <c r="AL135" s="3"/>
      <c r="AM135" s="3"/>
      <c r="AN135" s="3"/>
      <c r="AO135" s="3"/>
      <c r="AP135" s="3"/>
      <c r="AS135" s="1" t="s">
        <v>75</v>
      </c>
    </row>
    <row r="136" spans="1:46">
      <c r="A136" s="1" t="s">
        <v>794</v>
      </c>
      <c r="B136" s="1">
        <v>2020</v>
      </c>
      <c r="C136" s="1">
        <v>3.0619999999999998</v>
      </c>
      <c r="D136" s="20">
        <v>608780</v>
      </c>
      <c r="E136" s="17">
        <v>2400000</v>
      </c>
      <c r="F136" s="1">
        <f>ROUND(V136-W136+(W136/$AV$2),0)</f>
        <v>481</v>
      </c>
      <c r="G136" s="31">
        <v>0</v>
      </c>
      <c r="H136" s="38">
        <v>0.26792964000000002</v>
      </c>
      <c r="I136" s="3">
        <v>221.00005400005401</v>
      </c>
      <c r="J136" s="3">
        <f>AI136-Z136+M136</f>
        <v>38.800010800010803</v>
      </c>
      <c r="K136" s="3">
        <v>50</v>
      </c>
      <c r="L136" s="29">
        <f t="shared" si="5"/>
        <v>3.4</v>
      </c>
      <c r="M136" s="3">
        <f>Z136/$AV$2</f>
        <v>10.800010800010801</v>
      </c>
      <c r="N136" s="3">
        <f>AC136/$AV$2</f>
        <v>10.800010800010801</v>
      </c>
      <c r="O136" s="3">
        <f>AD136/$AV$2</f>
        <v>91.800091800091806</v>
      </c>
      <c r="P136" s="3">
        <f>AE136/$AV$2</f>
        <v>8.1000081000081003</v>
      </c>
      <c r="Q136" s="13">
        <f t="shared" si="6"/>
        <v>0</v>
      </c>
      <c r="R136" s="54">
        <v>2.2599999999999998</v>
      </c>
      <c r="S136" s="15">
        <v>4.5400299999999998</v>
      </c>
      <c r="T136" s="15">
        <v>-0.04</v>
      </c>
      <c r="U136" s="55">
        <v>0.13322899999999999</v>
      </c>
      <c r="V136" s="1">
        <v>403</v>
      </c>
      <c r="W136" s="3">
        <v>46</v>
      </c>
      <c r="X136" s="11">
        <v>0</v>
      </c>
      <c r="Y136" s="3">
        <v>20</v>
      </c>
      <c r="Z136" s="3">
        <v>4</v>
      </c>
      <c r="AA136" s="3">
        <v>15</v>
      </c>
      <c r="AB136" s="3">
        <v>147</v>
      </c>
      <c r="AC136" s="3">
        <v>4</v>
      </c>
      <c r="AD136" s="3">
        <v>34</v>
      </c>
      <c r="AE136" s="3">
        <v>3</v>
      </c>
      <c r="AF136" s="3">
        <v>0</v>
      </c>
      <c r="AG136" s="3">
        <v>-3</v>
      </c>
      <c r="AH136" s="1">
        <v>187</v>
      </c>
      <c r="AI136" s="1">
        <v>32</v>
      </c>
      <c r="AJ136" s="1">
        <v>148</v>
      </c>
      <c r="AK136" s="1">
        <v>1564</v>
      </c>
      <c r="AL136" s="1">
        <v>67</v>
      </c>
      <c r="AM136" s="1">
        <v>326</v>
      </c>
      <c r="AN136" s="1">
        <v>63</v>
      </c>
      <c r="AO136" s="1">
        <v>50</v>
      </c>
      <c r="AP136" s="1">
        <v>-35</v>
      </c>
    </row>
    <row r="137" spans="1:46">
      <c r="A137" s="1" t="s">
        <v>647</v>
      </c>
      <c r="B137" s="1">
        <v>2017</v>
      </c>
      <c r="C137" s="1">
        <v>3.028</v>
      </c>
      <c r="D137" s="20">
        <v>552100</v>
      </c>
      <c r="E137" s="17">
        <v>2375000</v>
      </c>
      <c r="F137" s="1">
        <v>334</v>
      </c>
      <c r="G137" s="31">
        <v>35</v>
      </c>
      <c r="H137" s="38">
        <v>0.24706943000000001</v>
      </c>
      <c r="I137" s="1">
        <v>104</v>
      </c>
      <c r="J137" s="1">
        <v>32</v>
      </c>
      <c r="K137" s="1">
        <v>2</v>
      </c>
      <c r="L137" s="29">
        <f t="shared" si="5"/>
        <v>1.8</v>
      </c>
      <c r="M137" s="3">
        <v>13</v>
      </c>
      <c r="N137" s="3">
        <v>26</v>
      </c>
      <c r="O137" s="3">
        <v>89</v>
      </c>
      <c r="P137" s="3">
        <v>14</v>
      </c>
      <c r="Q137" s="13">
        <f t="shared" si="6"/>
        <v>0</v>
      </c>
      <c r="R137" s="54">
        <v>2.95</v>
      </c>
      <c r="S137" s="15">
        <v>0.60058999999999996</v>
      </c>
      <c r="T137" s="15">
        <v>1.36</v>
      </c>
      <c r="U137" s="55">
        <v>0.74807800000000002</v>
      </c>
      <c r="V137" s="1">
        <v>334</v>
      </c>
      <c r="W137" s="3">
        <v>106</v>
      </c>
      <c r="X137" s="1">
        <v>14</v>
      </c>
      <c r="Y137" s="3">
        <v>39</v>
      </c>
      <c r="Z137" s="3">
        <v>13</v>
      </c>
      <c r="AA137" s="3">
        <v>49</v>
      </c>
      <c r="AB137" s="3">
        <v>391</v>
      </c>
      <c r="AC137" s="3">
        <v>26</v>
      </c>
      <c r="AD137" s="3">
        <v>89</v>
      </c>
      <c r="AE137" s="3">
        <v>14</v>
      </c>
      <c r="AF137" s="3">
        <v>1</v>
      </c>
      <c r="AG137" s="3">
        <v>-7</v>
      </c>
      <c r="AH137" s="3"/>
      <c r="AI137" s="3"/>
      <c r="AJ137" s="3"/>
      <c r="AK137" s="3"/>
      <c r="AL137" s="3"/>
      <c r="AM137" s="3"/>
      <c r="AN137" s="3"/>
      <c r="AO137" s="3"/>
      <c r="AP137" s="3"/>
      <c r="AR137" s="1" t="s">
        <v>648</v>
      </c>
      <c r="AS137" s="1" t="s">
        <v>300</v>
      </c>
    </row>
    <row r="138" spans="1:46">
      <c r="A138" s="1" t="s">
        <v>777</v>
      </c>
      <c r="B138" s="1">
        <v>2020</v>
      </c>
      <c r="C138" s="1">
        <v>3.0059999999999998</v>
      </c>
      <c r="D138" s="20">
        <v>573500</v>
      </c>
      <c r="E138" s="17">
        <v>2375000</v>
      </c>
      <c r="F138" s="1">
        <f>ROUND(V138-W138+(W138/$AV$2),0)</f>
        <v>389</v>
      </c>
      <c r="G138" s="31">
        <v>12</v>
      </c>
      <c r="H138" s="38">
        <v>0.2370892</v>
      </c>
      <c r="I138" s="3">
        <v>151.1000621000621</v>
      </c>
      <c r="J138" s="3">
        <f>AI138-Z138+M138</f>
        <v>53.300024300024305</v>
      </c>
      <c r="K138" s="3">
        <v>6</v>
      </c>
      <c r="L138" s="29">
        <f t="shared" si="5"/>
        <v>1.4</v>
      </c>
      <c r="M138" s="3">
        <f>Z138/$AV$2</f>
        <v>24.300024300024301</v>
      </c>
      <c r="N138" s="3">
        <f>AC138/$AV$2</f>
        <v>48.600048600048602</v>
      </c>
      <c r="O138" s="3">
        <f>AD138/$AV$2</f>
        <v>178.20017820017821</v>
      </c>
      <c r="P138" s="3">
        <f>AE138/$AV$2</f>
        <v>16.200016200016201</v>
      </c>
      <c r="Q138" s="13">
        <f t="shared" si="6"/>
        <v>0</v>
      </c>
      <c r="R138" s="54">
        <v>2.0299999999999998</v>
      </c>
      <c r="S138" s="15">
        <v>0.76727179999999995</v>
      </c>
      <c r="T138" s="15">
        <v>0.59</v>
      </c>
      <c r="U138" s="55">
        <v>0.13325799999999999</v>
      </c>
      <c r="V138" s="1">
        <v>301</v>
      </c>
      <c r="W138" s="3">
        <v>52</v>
      </c>
      <c r="X138" s="11">
        <v>0</v>
      </c>
      <c r="Y138" s="3">
        <v>23</v>
      </c>
      <c r="Z138" s="3">
        <v>9</v>
      </c>
      <c r="AA138" s="3">
        <v>26</v>
      </c>
      <c r="AB138" s="3">
        <v>193</v>
      </c>
      <c r="AC138" s="3">
        <v>18</v>
      </c>
      <c r="AD138" s="3">
        <v>66</v>
      </c>
      <c r="AE138" s="3">
        <v>6</v>
      </c>
      <c r="AF138" s="3">
        <v>0</v>
      </c>
      <c r="AG138" s="3">
        <v>3</v>
      </c>
      <c r="AH138" s="1">
        <v>112</v>
      </c>
      <c r="AI138" s="1">
        <v>38</v>
      </c>
      <c r="AJ138" s="1">
        <v>129</v>
      </c>
      <c r="AK138" s="1">
        <v>958</v>
      </c>
      <c r="AL138" s="1">
        <v>97</v>
      </c>
      <c r="AM138" s="1">
        <v>295</v>
      </c>
      <c r="AN138" s="1">
        <v>38</v>
      </c>
      <c r="AO138" s="1">
        <v>6</v>
      </c>
      <c r="AP138" s="1">
        <v>11</v>
      </c>
      <c r="AR138" s="1" t="s">
        <v>168</v>
      </c>
    </row>
    <row r="139" spans="1:46">
      <c r="A139" s="11" t="s">
        <v>182</v>
      </c>
      <c r="B139" s="11">
        <v>2011</v>
      </c>
      <c r="C139" s="11">
        <v>3.12</v>
      </c>
      <c r="D139" s="21">
        <v>471500</v>
      </c>
      <c r="E139" s="18">
        <v>2350000</v>
      </c>
      <c r="F139" s="1">
        <v>461</v>
      </c>
      <c r="G139" s="61">
        <v>89</v>
      </c>
      <c r="H139" s="39">
        <v>0.28773876999999998</v>
      </c>
      <c r="I139" s="11">
        <v>236</v>
      </c>
      <c r="J139" s="11">
        <v>8</v>
      </c>
      <c r="K139" s="11">
        <v>105</v>
      </c>
      <c r="L139" s="29">
        <f t="shared" si="5"/>
        <v>8.9</v>
      </c>
      <c r="M139" s="13">
        <v>4</v>
      </c>
      <c r="N139" s="13">
        <v>19</v>
      </c>
      <c r="O139" s="13">
        <v>70</v>
      </c>
      <c r="P139" s="13">
        <v>20</v>
      </c>
      <c r="Q139" s="13">
        <f t="shared" si="6"/>
        <v>0</v>
      </c>
      <c r="R139" s="54">
        <v>6.7200002999999997</v>
      </c>
      <c r="S139" s="15">
        <v>11.105574000000001</v>
      </c>
      <c r="T139" s="15">
        <v>2.95</v>
      </c>
      <c r="U139" s="55">
        <v>3.6548500000000002</v>
      </c>
      <c r="V139" s="1">
        <v>461</v>
      </c>
      <c r="W139" s="3">
        <v>119</v>
      </c>
      <c r="X139" s="1">
        <v>36</v>
      </c>
      <c r="Y139" s="13">
        <v>61</v>
      </c>
      <c r="Z139" s="13">
        <v>4</v>
      </c>
      <c r="AA139" s="13">
        <v>37</v>
      </c>
      <c r="AB139" s="13">
        <v>429</v>
      </c>
      <c r="AC139" s="13">
        <v>19</v>
      </c>
      <c r="AD139" s="13">
        <v>70</v>
      </c>
      <c r="AE139" s="13">
        <v>20</v>
      </c>
      <c r="AF139" s="13">
        <v>13</v>
      </c>
      <c r="AG139" s="13">
        <v>4</v>
      </c>
      <c r="AH139" s="13"/>
      <c r="AI139" s="13"/>
      <c r="AJ139" s="13"/>
      <c r="AK139" s="13"/>
      <c r="AL139" s="13"/>
      <c r="AM139" s="13"/>
      <c r="AN139" s="13"/>
      <c r="AO139" s="13"/>
      <c r="AP139" s="13"/>
      <c r="AQ139" s="12"/>
      <c r="AR139" s="11" t="s">
        <v>183</v>
      </c>
      <c r="AS139" s="11" t="s">
        <v>184</v>
      </c>
      <c r="AT139" s="12"/>
    </row>
    <row r="140" spans="1:46">
      <c r="A140" s="1" t="s">
        <v>377</v>
      </c>
      <c r="B140" s="1">
        <v>2012</v>
      </c>
      <c r="C140" s="1">
        <v>3.145</v>
      </c>
      <c r="D140" s="20">
        <v>502000</v>
      </c>
      <c r="E140" s="17">
        <v>2350000</v>
      </c>
      <c r="F140" s="1">
        <v>527</v>
      </c>
      <c r="G140" s="31">
        <v>0</v>
      </c>
      <c r="H140" s="38">
        <v>0.28016978999999997</v>
      </c>
      <c r="I140" s="1">
        <v>203</v>
      </c>
      <c r="J140" s="1">
        <v>23</v>
      </c>
      <c r="K140" s="1">
        <v>36</v>
      </c>
      <c r="L140" s="29">
        <f t="shared" si="5"/>
        <v>5.2</v>
      </c>
      <c r="M140" s="3">
        <v>7</v>
      </c>
      <c r="N140" s="3">
        <v>33</v>
      </c>
      <c r="O140" s="3">
        <v>77</v>
      </c>
      <c r="P140" s="3">
        <v>21</v>
      </c>
      <c r="Q140" s="13">
        <f t="shared" si="6"/>
        <v>0</v>
      </c>
      <c r="R140" s="54">
        <v>5.75</v>
      </c>
      <c r="S140" s="15">
        <v>4.6250289999999996</v>
      </c>
      <c r="T140" s="15">
        <v>2</v>
      </c>
      <c r="U140" s="55">
        <v>1.5055499999999999</v>
      </c>
      <c r="V140" s="1">
        <v>527</v>
      </c>
      <c r="W140" s="3">
        <v>133</v>
      </c>
      <c r="X140" s="1">
        <v>0</v>
      </c>
      <c r="Y140" s="3">
        <v>58</v>
      </c>
      <c r="Z140" s="3">
        <v>7</v>
      </c>
      <c r="AA140" s="3">
        <v>36</v>
      </c>
      <c r="AB140" s="3">
        <v>430</v>
      </c>
      <c r="AC140" s="3">
        <v>33</v>
      </c>
      <c r="AD140" s="3">
        <v>77</v>
      </c>
      <c r="AE140" s="3">
        <v>21</v>
      </c>
      <c r="AF140" s="3">
        <v>15</v>
      </c>
      <c r="AG140" s="3">
        <v>9</v>
      </c>
      <c r="AH140" s="3"/>
      <c r="AI140" s="3"/>
      <c r="AJ140" s="3"/>
      <c r="AK140" s="3"/>
      <c r="AL140" s="3"/>
      <c r="AM140" s="3"/>
      <c r="AN140" s="3"/>
      <c r="AO140" s="3"/>
      <c r="AP140" s="3"/>
      <c r="AQ140" s="2" t="s">
        <v>378</v>
      </c>
      <c r="AR140" s="1" t="s">
        <v>379</v>
      </c>
      <c r="AS140" s="1" t="s">
        <v>177</v>
      </c>
      <c r="AT140" s="1" t="s">
        <v>154</v>
      </c>
    </row>
    <row r="141" spans="1:46">
      <c r="A141" s="1" t="s">
        <v>152</v>
      </c>
      <c r="B141" s="1">
        <v>2011</v>
      </c>
      <c r="C141" s="1">
        <v>2.1680000000000001</v>
      </c>
      <c r="D141" s="20">
        <v>424000</v>
      </c>
      <c r="E141" s="17">
        <v>2350000</v>
      </c>
      <c r="F141" s="1">
        <v>405</v>
      </c>
      <c r="G141" s="31">
        <v>30</v>
      </c>
      <c r="H141" s="38">
        <v>0.26178390000000001</v>
      </c>
      <c r="I141" s="1">
        <v>233</v>
      </c>
      <c r="J141" s="1">
        <v>15</v>
      </c>
      <c r="K141" s="1">
        <v>52</v>
      </c>
      <c r="L141" s="29">
        <f t="shared" si="5"/>
        <v>4.2</v>
      </c>
      <c r="M141" s="3">
        <v>5</v>
      </c>
      <c r="N141" s="3">
        <v>68</v>
      </c>
      <c r="O141" s="3">
        <v>130</v>
      </c>
      <c r="P141" s="3">
        <v>35</v>
      </c>
      <c r="Q141" s="13">
        <f t="shared" si="6"/>
        <v>0</v>
      </c>
      <c r="R141" s="54">
        <v>4.88</v>
      </c>
      <c r="S141" s="15">
        <v>3.4208210000000001</v>
      </c>
      <c r="T141" s="15">
        <v>2.2799999999999998</v>
      </c>
      <c r="U141" s="55">
        <v>2.0665499999999999</v>
      </c>
      <c r="V141" s="1">
        <v>405</v>
      </c>
      <c r="W141" s="3">
        <v>125</v>
      </c>
      <c r="X141" s="1">
        <v>15</v>
      </c>
      <c r="Y141" s="3">
        <v>84</v>
      </c>
      <c r="Z141" s="3">
        <v>5</v>
      </c>
      <c r="AA141" s="3">
        <v>45</v>
      </c>
      <c r="AB141" s="3">
        <v>563</v>
      </c>
      <c r="AC141" s="3">
        <v>68</v>
      </c>
      <c r="AD141" s="3">
        <v>130</v>
      </c>
      <c r="AE141" s="3">
        <v>35</v>
      </c>
      <c r="AF141" s="3">
        <v>12</v>
      </c>
      <c r="AG141" s="3">
        <v>-5</v>
      </c>
      <c r="AH141" s="3"/>
      <c r="AI141" s="3"/>
      <c r="AJ141" s="3"/>
      <c r="AK141" s="3"/>
      <c r="AL141" s="3"/>
      <c r="AM141" s="3"/>
      <c r="AN141" s="3"/>
      <c r="AO141" s="3"/>
      <c r="AP141" s="3"/>
      <c r="AR141" s="1" t="s">
        <v>153</v>
      </c>
      <c r="AS141" s="1" t="s">
        <v>154</v>
      </c>
    </row>
    <row r="142" spans="1:46">
      <c r="A142" s="1" t="s">
        <v>706</v>
      </c>
      <c r="B142" s="1">
        <v>2019</v>
      </c>
      <c r="C142" s="1">
        <v>3.125</v>
      </c>
      <c r="D142" s="20">
        <v>578400</v>
      </c>
      <c r="E142" s="17">
        <v>2350000</v>
      </c>
      <c r="F142" s="1">
        <v>428</v>
      </c>
      <c r="G142" s="31">
        <v>111</v>
      </c>
      <c r="H142" s="38">
        <v>0.25923343999999998</v>
      </c>
      <c r="I142" s="1">
        <v>196</v>
      </c>
      <c r="J142" s="1">
        <v>13</v>
      </c>
      <c r="K142" s="1">
        <v>118</v>
      </c>
      <c r="L142" s="29">
        <f t="shared" si="5"/>
        <v>5.4</v>
      </c>
      <c r="M142" s="3">
        <v>6</v>
      </c>
      <c r="N142" s="3">
        <v>42</v>
      </c>
      <c r="O142" s="3">
        <v>141</v>
      </c>
      <c r="P142" s="3">
        <v>19</v>
      </c>
      <c r="Q142" s="13">
        <f t="shared" si="6"/>
        <v>0</v>
      </c>
      <c r="R142" s="54">
        <v>5.96</v>
      </c>
      <c r="S142" s="15">
        <v>4.9399550000000003</v>
      </c>
      <c r="T142" s="15">
        <v>-0.14000000000000001</v>
      </c>
      <c r="U142" s="55">
        <v>1.3251499999999999E-2</v>
      </c>
      <c r="V142" s="1">
        <v>428</v>
      </c>
      <c r="W142" s="3">
        <v>134</v>
      </c>
      <c r="X142" s="1">
        <v>0</v>
      </c>
      <c r="Y142" s="3">
        <v>70</v>
      </c>
      <c r="Z142" s="3">
        <v>6</v>
      </c>
      <c r="AA142" s="3">
        <v>37</v>
      </c>
      <c r="AB142" s="3">
        <v>566</v>
      </c>
      <c r="AC142" s="3">
        <v>42</v>
      </c>
      <c r="AD142" s="3">
        <v>141</v>
      </c>
      <c r="AE142" s="3">
        <v>19</v>
      </c>
      <c r="AF142" s="3">
        <v>46</v>
      </c>
      <c r="AG142" s="3">
        <v>-13</v>
      </c>
      <c r="AH142" s="3"/>
      <c r="AI142" s="3"/>
      <c r="AJ142" s="3"/>
      <c r="AK142" s="3"/>
      <c r="AL142" s="3"/>
      <c r="AM142" s="3"/>
      <c r="AN142" s="3"/>
      <c r="AO142" s="3"/>
      <c r="AP142" s="3"/>
      <c r="AQ142" s="2" t="s">
        <v>707</v>
      </c>
    </row>
    <row r="143" spans="1:46">
      <c r="A143" s="11" t="s">
        <v>81</v>
      </c>
      <c r="B143" s="11">
        <v>2014</v>
      </c>
      <c r="C143" s="11">
        <v>3.0840000000000001</v>
      </c>
      <c r="D143" s="21">
        <v>600000</v>
      </c>
      <c r="E143" s="18">
        <v>2350000</v>
      </c>
      <c r="F143" s="11">
        <v>447</v>
      </c>
      <c r="G143" s="61">
        <v>67</v>
      </c>
      <c r="H143" s="39">
        <v>0.24296828000000001</v>
      </c>
      <c r="I143" s="11">
        <v>200</v>
      </c>
      <c r="J143" s="11">
        <v>33</v>
      </c>
      <c r="K143" s="11">
        <v>11</v>
      </c>
      <c r="L143" s="29">
        <f t="shared" si="5"/>
        <v>6.1</v>
      </c>
      <c r="M143" s="13">
        <v>4</v>
      </c>
      <c r="N143" s="13">
        <v>25</v>
      </c>
      <c r="O143" s="13">
        <v>79</v>
      </c>
      <c r="P143" s="13">
        <v>18</v>
      </c>
      <c r="Q143" s="13">
        <f t="shared" si="6"/>
        <v>0</v>
      </c>
      <c r="R143" s="54">
        <v>6.63</v>
      </c>
      <c r="S143" s="15">
        <v>5.4747180000000002</v>
      </c>
      <c r="T143" s="15">
        <v>1.91</v>
      </c>
      <c r="U143" s="55">
        <v>1.33975</v>
      </c>
      <c r="V143" s="11">
        <v>447</v>
      </c>
      <c r="W143" s="13">
        <v>147</v>
      </c>
      <c r="X143" s="11">
        <v>0</v>
      </c>
      <c r="Y143" s="13">
        <v>48</v>
      </c>
      <c r="Z143" s="13">
        <v>4</v>
      </c>
      <c r="AA143" s="13">
        <v>38</v>
      </c>
      <c r="AB143" s="13">
        <v>543</v>
      </c>
      <c r="AC143" s="13">
        <v>25</v>
      </c>
      <c r="AD143" s="13">
        <v>79</v>
      </c>
      <c r="AE143" s="13">
        <v>18</v>
      </c>
      <c r="AF143" s="13">
        <v>7</v>
      </c>
      <c r="AG143" s="13">
        <v>16</v>
      </c>
      <c r="AH143" s="13"/>
      <c r="AI143" s="13"/>
      <c r="AJ143" s="13"/>
      <c r="AK143" s="13"/>
      <c r="AL143" s="13"/>
      <c r="AM143" s="13"/>
      <c r="AN143" s="13"/>
      <c r="AO143" s="13"/>
      <c r="AP143" s="13"/>
      <c r="AQ143" s="12" t="s">
        <v>82</v>
      </c>
      <c r="AR143" s="11" t="s">
        <v>83</v>
      </c>
      <c r="AS143" s="11" t="s">
        <v>84</v>
      </c>
      <c r="AT143" s="12"/>
    </row>
    <row r="144" spans="1:46">
      <c r="A144" s="1" t="s">
        <v>576</v>
      </c>
      <c r="B144" s="1">
        <v>2017</v>
      </c>
      <c r="C144" s="1">
        <v>2.1339999999999999</v>
      </c>
      <c r="D144" s="20">
        <v>546000</v>
      </c>
      <c r="E144" s="17">
        <v>2350000</v>
      </c>
      <c r="F144" s="1">
        <v>342</v>
      </c>
      <c r="G144" s="31">
        <v>0</v>
      </c>
      <c r="H144" s="38">
        <v>0.24223602</v>
      </c>
      <c r="I144" s="1">
        <v>124</v>
      </c>
      <c r="J144" s="1">
        <v>21</v>
      </c>
      <c r="K144" s="1">
        <v>11</v>
      </c>
      <c r="L144" s="29">
        <f t="shared" si="5"/>
        <v>2.2000000000000002</v>
      </c>
      <c r="M144" s="3">
        <v>12</v>
      </c>
      <c r="N144" s="3">
        <v>35</v>
      </c>
      <c r="O144" s="3">
        <v>111</v>
      </c>
      <c r="P144" s="3">
        <v>19</v>
      </c>
      <c r="Q144" s="13">
        <f t="shared" si="6"/>
        <v>0</v>
      </c>
      <c r="R144" s="54">
        <v>2.68</v>
      </c>
      <c r="S144" s="15">
        <v>1.8165472</v>
      </c>
      <c r="T144" s="15">
        <v>3.21</v>
      </c>
      <c r="U144" s="55">
        <v>2.23007</v>
      </c>
      <c r="V144" s="1">
        <v>342</v>
      </c>
      <c r="W144" s="3">
        <v>141</v>
      </c>
      <c r="X144" s="1">
        <v>0</v>
      </c>
      <c r="Y144" s="3">
        <v>63</v>
      </c>
      <c r="Z144" s="3">
        <v>12</v>
      </c>
      <c r="AA144" s="3">
        <v>59</v>
      </c>
      <c r="AB144" s="3">
        <v>534</v>
      </c>
      <c r="AC144" s="3">
        <v>35</v>
      </c>
      <c r="AD144" s="3">
        <v>111</v>
      </c>
      <c r="AE144" s="3">
        <v>19</v>
      </c>
      <c r="AF144" s="3">
        <v>8</v>
      </c>
      <c r="AG144" s="3">
        <v>12</v>
      </c>
      <c r="AH144" s="3"/>
      <c r="AI144" s="3"/>
      <c r="AJ144" s="3"/>
      <c r="AK144" s="3"/>
      <c r="AL144" s="3"/>
      <c r="AM144" s="3"/>
      <c r="AN144" s="3"/>
      <c r="AO144" s="3"/>
      <c r="AP144" s="3"/>
      <c r="AQ144" s="2" t="s">
        <v>577</v>
      </c>
      <c r="AS144" s="1" t="s">
        <v>578</v>
      </c>
    </row>
    <row r="145" spans="1:45">
      <c r="A145" s="1" t="s">
        <v>334</v>
      </c>
      <c r="B145" s="1">
        <v>2013</v>
      </c>
      <c r="C145" s="1">
        <v>2.1619999999999999</v>
      </c>
      <c r="D145" s="20">
        <v>520000</v>
      </c>
      <c r="E145" s="17">
        <v>2350000</v>
      </c>
      <c r="F145" s="1">
        <v>351</v>
      </c>
      <c r="G145" s="31">
        <v>47</v>
      </c>
      <c r="H145" s="38">
        <v>0.23980424</v>
      </c>
      <c r="I145" s="1">
        <v>154</v>
      </c>
      <c r="J145" s="1">
        <v>48</v>
      </c>
      <c r="K145" s="1">
        <v>6</v>
      </c>
      <c r="L145" s="29">
        <f t="shared" si="5"/>
        <v>0.5</v>
      </c>
      <c r="M145" s="3">
        <v>14</v>
      </c>
      <c r="N145" s="3">
        <v>34</v>
      </c>
      <c r="O145" s="3">
        <v>112</v>
      </c>
      <c r="P145" s="3">
        <v>22</v>
      </c>
      <c r="Q145" s="13">
        <f t="shared" si="6"/>
        <v>0</v>
      </c>
      <c r="R145" s="54">
        <v>0.83000004000000005</v>
      </c>
      <c r="S145" s="15">
        <v>0.25696495000000003</v>
      </c>
      <c r="T145" s="15">
        <v>1.08</v>
      </c>
      <c r="U145" s="55">
        <v>0.84062499999999996</v>
      </c>
      <c r="V145" s="1">
        <v>351</v>
      </c>
      <c r="W145" s="3">
        <v>129</v>
      </c>
      <c r="X145" s="1">
        <v>24</v>
      </c>
      <c r="Y145" s="3">
        <v>44</v>
      </c>
      <c r="Z145" s="3">
        <v>14</v>
      </c>
      <c r="AA145" s="3">
        <v>52</v>
      </c>
      <c r="AB145" s="3">
        <v>522</v>
      </c>
      <c r="AC145" s="3">
        <v>34</v>
      </c>
      <c r="AD145" s="3">
        <v>112</v>
      </c>
      <c r="AE145" s="3">
        <v>22</v>
      </c>
      <c r="AF145" s="3">
        <v>2</v>
      </c>
      <c r="AG145" s="3">
        <v>-7</v>
      </c>
      <c r="AH145" s="3"/>
      <c r="AI145" s="3"/>
      <c r="AJ145" s="3"/>
      <c r="AK145" s="3"/>
      <c r="AL145" s="3"/>
      <c r="AM145" s="3"/>
      <c r="AN145" s="3"/>
      <c r="AO145" s="3"/>
      <c r="AP145" s="3"/>
      <c r="AQ145" s="2" t="s">
        <v>278</v>
      </c>
    </row>
    <row r="146" spans="1:45">
      <c r="A146" s="1" t="s">
        <v>634</v>
      </c>
      <c r="B146" s="1">
        <v>2017</v>
      </c>
      <c r="C146" s="1">
        <v>3.097</v>
      </c>
      <c r="D146" s="20">
        <v>565000</v>
      </c>
      <c r="E146" s="17">
        <v>2300000</v>
      </c>
      <c r="F146" s="1">
        <v>408</v>
      </c>
      <c r="G146" s="31">
        <v>57</v>
      </c>
      <c r="H146" s="38">
        <v>0.26207905999999997</v>
      </c>
      <c r="I146" s="1">
        <v>155</v>
      </c>
      <c r="J146" s="1">
        <v>59</v>
      </c>
      <c r="K146" s="1">
        <v>8</v>
      </c>
      <c r="L146" s="29">
        <f t="shared" si="5"/>
        <v>2.7</v>
      </c>
      <c r="M146" s="3">
        <v>16</v>
      </c>
      <c r="N146" s="3">
        <v>22</v>
      </c>
      <c r="O146" s="3">
        <v>96</v>
      </c>
      <c r="P146" s="3">
        <v>14</v>
      </c>
      <c r="Q146" s="13">
        <f t="shared" si="6"/>
        <v>0</v>
      </c>
      <c r="R146" s="54">
        <v>3.27</v>
      </c>
      <c r="S146" s="15">
        <v>2.0588709999999999</v>
      </c>
      <c r="T146" s="15">
        <v>0.97</v>
      </c>
      <c r="U146" s="55">
        <v>0.33044099999999998</v>
      </c>
      <c r="V146" s="1">
        <v>408</v>
      </c>
      <c r="W146" s="3">
        <v>100</v>
      </c>
      <c r="X146" s="1">
        <v>15</v>
      </c>
      <c r="Y146" s="3">
        <v>39</v>
      </c>
      <c r="Z146" s="3">
        <v>16</v>
      </c>
      <c r="AA146" s="3">
        <v>56</v>
      </c>
      <c r="AB146" s="3">
        <v>373</v>
      </c>
      <c r="AC146" s="3">
        <v>22</v>
      </c>
      <c r="AD146" s="3">
        <v>96</v>
      </c>
      <c r="AE146" s="3">
        <v>14</v>
      </c>
      <c r="AF146" s="3">
        <v>3</v>
      </c>
      <c r="AG146" s="3">
        <v>5</v>
      </c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5">
      <c r="A147" s="1" t="s">
        <v>46</v>
      </c>
      <c r="B147" s="1">
        <v>2012</v>
      </c>
      <c r="C147" s="1">
        <v>3</v>
      </c>
      <c r="D147" s="20">
        <v>502500</v>
      </c>
      <c r="E147" s="17">
        <v>2300000</v>
      </c>
      <c r="F147" s="1">
        <v>380</v>
      </c>
      <c r="G147" s="31">
        <v>20</v>
      </c>
      <c r="H147" s="38">
        <v>0.25917768000000002</v>
      </c>
      <c r="I147" s="1">
        <v>176</v>
      </c>
      <c r="J147" s="1">
        <v>42</v>
      </c>
      <c r="K147" s="1">
        <v>18</v>
      </c>
      <c r="L147" s="29">
        <f t="shared" si="5"/>
        <v>2</v>
      </c>
      <c r="M147" s="3">
        <v>12</v>
      </c>
      <c r="N147" s="3">
        <v>26</v>
      </c>
      <c r="O147" s="3">
        <v>104</v>
      </c>
      <c r="P147" s="3">
        <v>22</v>
      </c>
      <c r="Q147" s="13">
        <f t="shared" si="6"/>
        <v>0</v>
      </c>
      <c r="R147" s="54">
        <v>2.4</v>
      </c>
      <c r="S147" s="15">
        <v>1.6338820000000001</v>
      </c>
      <c r="T147" s="15">
        <v>-0.96</v>
      </c>
      <c r="U147" s="55">
        <v>-0.70492600000000005</v>
      </c>
      <c r="V147" s="1">
        <v>380</v>
      </c>
      <c r="W147" s="3">
        <v>132</v>
      </c>
      <c r="X147" s="1">
        <v>0</v>
      </c>
      <c r="Y147" s="3">
        <v>52</v>
      </c>
      <c r="Z147" s="3">
        <v>12</v>
      </c>
      <c r="AA147" s="3">
        <v>54</v>
      </c>
      <c r="AB147" s="3">
        <v>503</v>
      </c>
      <c r="AC147" s="3">
        <v>26</v>
      </c>
      <c r="AD147" s="3">
        <v>104</v>
      </c>
      <c r="AE147" s="3">
        <v>22</v>
      </c>
      <c r="AF147" s="3">
        <v>6</v>
      </c>
      <c r="AG147" s="3">
        <v>-6</v>
      </c>
      <c r="AH147" s="3"/>
      <c r="AI147" s="3"/>
      <c r="AJ147" s="3"/>
      <c r="AK147" s="3"/>
      <c r="AL147" s="3"/>
      <c r="AM147" s="3"/>
      <c r="AN147" s="3"/>
      <c r="AO147" s="3"/>
      <c r="AP147" s="3"/>
      <c r="AS147" s="1" t="s">
        <v>47</v>
      </c>
    </row>
    <row r="148" spans="1:45">
      <c r="A148" s="1" t="s">
        <v>474</v>
      </c>
      <c r="B148" s="1">
        <v>2016</v>
      </c>
      <c r="C148" s="1">
        <v>3.0270000000000001</v>
      </c>
      <c r="D148" s="20">
        <v>530500</v>
      </c>
      <c r="E148" s="17">
        <v>2300000</v>
      </c>
      <c r="F148" s="1">
        <v>377</v>
      </c>
      <c r="G148" s="31">
        <v>115</v>
      </c>
      <c r="H148" s="38">
        <v>0.25436597999999999</v>
      </c>
      <c r="I148" s="1">
        <v>150</v>
      </c>
      <c r="J148" s="1">
        <v>15</v>
      </c>
      <c r="K148" s="1">
        <v>47</v>
      </c>
      <c r="L148" s="29">
        <f t="shared" si="5"/>
        <v>2.1</v>
      </c>
      <c r="M148" s="3">
        <v>5</v>
      </c>
      <c r="N148" s="3">
        <v>20</v>
      </c>
      <c r="O148" s="3">
        <v>87</v>
      </c>
      <c r="P148" s="3">
        <v>24</v>
      </c>
      <c r="Q148" s="13">
        <f t="shared" si="6"/>
        <v>0</v>
      </c>
      <c r="R148" s="54">
        <v>2.52</v>
      </c>
      <c r="S148" s="15">
        <v>1.5898931000000001</v>
      </c>
      <c r="T148" s="15">
        <v>0.99</v>
      </c>
      <c r="U148" s="55">
        <v>1.01891</v>
      </c>
      <c r="V148" s="1">
        <v>377</v>
      </c>
      <c r="W148" s="3">
        <v>119</v>
      </c>
      <c r="X148" s="1">
        <v>47</v>
      </c>
      <c r="Y148" s="3">
        <v>52</v>
      </c>
      <c r="Z148" s="3">
        <v>5</v>
      </c>
      <c r="AA148" s="3">
        <v>49</v>
      </c>
      <c r="AB148" s="3">
        <v>466</v>
      </c>
      <c r="AC148" s="3">
        <v>20</v>
      </c>
      <c r="AD148" s="3">
        <v>87</v>
      </c>
      <c r="AE148" s="3">
        <v>24</v>
      </c>
      <c r="AF148" s="3">
        <v>21</v>
      </c>
      <c r="AG148" s="3">
        <v>-6</v>
      </c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5">
      <c r="A149" s="1" t="s">
        <v>68</v>
      </c>
      <c r="B149" s="1">
        <v>2013</v>
      </c>
      <c r="C149" s="1">
        <v>3.0529999999999999</v>
      </c>
      <c r="D149" s="20">
        <v>562000</v>
      </c>
      <c r="E149" s="17">
        <v>2300000</v>
      </c>
      <c r="F149" s="1">
        <v>470</v>
      </c>
      <c r="G149" s="31">
        <v>30</v>
      </c>
      <c r="H149" s="38">
        <v>0.24622812999999999</v>
      </c>
      <c r="I149" s="1">
        <v>200</v>
      </c>
      <c r="J149" s="1">
        <v>16</v>
      </c>
      <c r="K149" s="1">
        <v>19</v>
      </c>
      <c r="L149" s="29">
        <f t="shared" si="5"/>
        <v>4.7</v>
      </c>
      <c r="M149" s="3">
        <v>7</v>
      </c>
      <c r="N149" s="3">
        <v>36</v>
      </c>
      <c r="O149" s="3">
        <v>64</v>
      </c>
      <c r="P149" s="3">
        <v>25</v>
      </c>
      <c r="Q149" s="13">
        <f t="shared" si="6"/>
        <v>0</v>
      </c>
      <c r="R149" s="54">
        <v>5.82</v>
      </c>
      <c r="S149" s="15">
        <v>3.5974168999999998</v>
      </c>
      <c r="T149" s="15">
        <v>-1.06</v>
      </c>
      <c r="U149" s="55">
        <v>-0.31769900000000001</v>
      </c>
      <c r="V149" s="1">
        <v>470</v>
      </c>
      <c r="W149" s="3">
        <v>141</v>
      </c>
      <c r="X149" s="1">
        <v>15</v>
      </c>
      <c r="Y149" s="3">
        <v>49</v>
      </c>
      <c r="Z149" s="3">
        <v>7</v>
      </c>
      <c r="AA149" s="3">
        <v>41</v>
      </c>
      <c r="AB149" s="3">
        <v>555</v>
      </c>
      <c r="AC149" s="3">
        <v>36</v>
      </c>
      <c r="AD149" s="3">
        <v>64</v>
      </c>
      <c r="AE149" s="3">
        <v>25</v>
      </c>
      <c r="AF149" s="3">
        <v>4</v>
      </c>
      <c r="AG149" s="3">
        <v>4</v>
      </c>
      <c r="AH149" s="3"/>
      <c r="AI149" s="3"/>
      <c r="AJ149" s="3"/>
      <c r="AK149" s="3"/>
      <c r="AL149" s="3"/>
      <c r="AM149" s="3"/>
      <c r="AN149" s="3"/>
      <c r="AO149" s="3"/>
      <c r="AP149" s="3"/>
      <c r="AQ149" s="2" t="s">
        <v>69</v>
      </c>
      <c r="AR149" s="1" t="s">
        <v>70</v>
      </c>
      <c r="AS149" s="1" t="s">
        <v>58</v>
      </c>
    </row>
    <row r="150" spans="1:45">
      <c r="A150" s="1" t="s">
        <v>473</v>
      </c>
      <c r="B150" s="1">
        <v>2013</v>
      </c>
      <c r="C150" s="1">
        <v>3.1379999999999999</v>
      </c>
      <c r="D150" s="20">
        <v>512600</v>
      </c>
      <c r="E150" s="17">
        <v>2300000</v>
      </c>
      <c r="F150" s="1">
        <v>475</v>
      </c>
      <c r="G150" s="31">
        <v>18</v>
      </c>
      <c r="H150" s="38">
        <v>0.22424242</v>
      </c>
      <c r="I150" s="1">
        <v>188</v>
      </c>
      <c r="J150" s="1">
        <v>43</v>
      </c>
      <c r="K150" s="1">
        <v>50</v>
      </c>
      <c r="L150" s="29">
        <f t="shared" si="5"/>
        <v>3.6</v>
      </c>
      <c r="M150" s="3">
        <v>12</v>
      </c>
      <c r="N150" s="3">
        <v>54</v>
      </c>
      <c r="O150" s="3">
        <v>118</v>
      </c>
      <c r="P150" s="3">
        <v>23</v>
      </c>
      <c r="Q150" s="13">
        <f t="shared" si="6"/>
        <v>0</v>
      </c>
      <c r="R150" s="54">
        <v>3.1100001000000002</v>
      </c>
      <c r="S150" s="15">
        <v>4.0796489999999999</v>
      </c>
      <c r="T150" s="15">
        <v>1.45</v>
      </c>
      <c r="U150" s="55">
        <v>1.6795</v>
      </c>
      <c r="V150" s="1">
        <v>475</v>
      </c>
      <c r="W150" s="3">
        <v>132</v>
      </c>
      <c r="X150" s="1">
        <v>18</v>
      </c>
      <c r="Y150" s="3">
        <v>59</v>
      </c>
      <c r="Z150" s="3">
        <v>12</v>
      </c>
      <c r="AA150" s="3">
        <v>46</v>
      </c>
      <c r="AB150" s="3">
        <v>468</v>
      </c>
      <c r="AC150" s="3">
        <v>54</v>
      </c>
      <c r="AD150" s="3">
        <v>118</v>
      </c>
      <c r="AE150" s="3">
        <v>23</v>
      </c>
      <c r="AF150" s="3">
        <v>13</v>
      </c>
      <c r="AG150" s="3">
        <v>-10</v>
      </c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5">
      <c r="A151" s="1" t="s">
        <v>49</v>
      </c>
      <c r="B151" s="1">
        <v>2012</v>
      </c>
      <c r="C151" s="1">
        <v>2.1440000000000001</v>
      </c>
      <c r="D151" s="20">
        <v>495000</v>
      </c>
      <c r="E151" s="17">
        <v>2287500</v>
      </c>
      <c r="F151" s="1">
        <v>348</v>
      </c>
      <c r="G151" s="31">
        <v>20</v>
      </c>
      <c r="H151" s="38">
        <v>0.27583402000000001</v>
      </c>
      <c r="I151" s="1">
        <v>121</v>
      </c>
      <c r="J151" s="1">
        <v>33</v>
      </c>
      <c r="K151" s="1">
        <v>10</v>
      </c>
      <c r="L151" s="29">
        <f t="shared" si="5"/>
        <v>0.5</v>
      </c>
      <c r="M151" s="3">
        <v>15</v>
      </c>
      <c r="N151" s="3">
        <v>31</v>
      </c>
      <c r="O151" s="3">
        <v>132</v>
      </c>
      <c r="P151" s="3">
        <v>28</v>
      </c>
      <c r="Q151" s="13">
        <f t="shared" si="6"/>
        <v>0</v>
      </c>
      <c r="R151" s="54">
        <v>-9.9999993999999995E-2</v>
      </c>
      <c r="S151" s="15">
        <v>1.0759160000000001</v>
      </c>
      <c r="T151" s="15">
        <v>0.96000004000000005</v>
      </c>
      <c r="U151" s="55">
        <v>1.3707389999999999</v>
      </c>
      <c r="V151" s="1">
        <v>348</v>
      </c>
      <c r="W151" s="3">
        <v>136</v>
      </c>
      <c r="X151" s="1">
        <v>0</v>
      </c>
      <c r="Y151" s="3">
        <v>48</v>
      </c>
      <c r="Z151" s="3">
        <v>15</v>
      </c>
      <c r="AA151" s="3">
        <v>76</v>
      </c>
      <c r="AB151" s="3">
        <v>528</v>
      </c>
      <c r="AC151" s="3">
        <v>31</v>
      </c>
      <c r="AD151" s="3">
        <v>132</v>
      </c>
      <c r="AE151" s="3">
        <v>28</v>
      </c>
      <c r="AF151" s="3">
        <v>5</v>
      </c>
      <c r="AG151" s="3">
        <v>-10</v>
      </c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5">
      <c r="A152" s="1" t="s">
        <v>224</v>
      </c>
      <c r="B152" s="1">
        <v>2012</v>
      </c>
      <c r="C152" s="1">
        <v>2.1389999999999998</v>
      </c>
      <c r="D152" s="20">
        <v>481000</v>
      </c>
      <c r="E152" s="17">
        <v>2275000</v>
      </c>
      <c r="F152" s="1">
        <v>357</v>
      </c>
      <c r="G152" s="31">
        <v>14</v>
      </c>
      <c r="H152" s="38">
        <v>0.24675325000000001</v>
      </c>
      <c r="I152" s="1">
        <v>140</v>
      </c>
      <c r="J152" s="1">
        <v>44</v>
      </c>
      <c r="K152" s="1">
        <v>13</v>
      </c>
      <c r="L152" s="29">
        <f t="shared" si="5"/>
        <v>2.4</v>
      </c>
      <c r="M152" s="3">
        <v>18</v>
      </c>
      <c r="N152" s="3">
        <v>21</v>
      </c>
      <c r="O152" s="3">
        <v>117</v>
      </c>
      <c r="P152" s="3">
        <v>27</v>
      </c>
      <c r="Q152" s="13">
        <f t="shared" si="6"/>
        <v>0</v>
      </c>
      <c r="R152" s="54">
        <v>2.08</v>
      </c>
      <c r="S152" s="15">
        <v>2.6952162</v>
      </c>
      <c r="T152" s="15">
        <v>2.0699999999999998</v>
      </c>
      <c r="U152" s="55">
        <v>2.15157</v>
      </c>
      <c r="V152" s="1">
        <v>357</v>
      </c>
      <c r="W152" s="3">
        <v>136</v>
      </c>
      <c r="X152" s="1">
        <v>0</v>
      </c>
      <c r="Y152" s="3">
        <v>62</v>
      </c>
      <c r="Z152" s="3">
        <v>18</v>
      </c>
      <c r="AA152" s="3">
        <v>72</v>
      </c>
      <c r="AB152" s="3">
        <v>452</v>
      </c>
      <c r="AC152" s="3">
        <v>21</v>
      </c>
      <c r="AD152" s="3">
        <v>117</v>
      </c>
      <c r="AE152" s="3">
        <v>27</v>
      </c>
      <c r="AF152" s="3">
        <v>7</v>
      </c>
      <c r="AG152" s="3">
        <v>3</v>
      </c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5">
      <c r="A153" s="1" t="s">
        <v>731</v>
      </c>
      <c r="B153" s="1">
        <v>2020</v>
      </c>
      <c r="C153" s="1">
        <v>3.0880000000000001</v>
      </c>
      <c r="D153" s="20">
        <v>575600</v>
      </c>
      <c r="E153" s="17">
        <v>2250000</v>
      </c>
      <c r="F153" s="1">
        <f>ROUND(V153-W153+(W153/$AV$2),0)</f>
        <v>385</v>
      </c>
      <c r="G153" s="31">
        <v>123</v>
      </c>
      <c r="H153" s="38">
        <v>0.2774451</v>
      </c>
      <c r="I153" s="3">
        <v>172.8000648000648</v>
      </c>
      <c r="J153" s="3">
        <f>AI153-Z153+M153</f>
        <v>22.800010800010803</v>
      </c>
      <c r="K153" s="3">
        <v>47.600021600021606</v>
      </c>
      <c r="L153" s="29">
        <f t="shared" si="5"/>
        <v>6.7</v>
      </c>
      <c r="M153" s="3">
        <f>Z153/$AV$2</f>
        <v>10.800010800010801</v>
      </c>
      <c r="N153" s="3">
        <f>AC153/$AV$2</f>
        <v>27.000027000027</v>
      </c>
      <c r="O153" s="3">
        <f>AD153/$AV$2</f>
        <v>94.500094500094505</v>
      </c>
      <c r="P153" s="3">
        <f>AE153/$AV$2</f>
        <v>24.300024300024301</v>
      </c>
      <c r="Q153" s="13">
        <f t="shared" si="6"/>
        <v>0</v>
      </c>
      <c r="R153" s="54">
        <v>7.7</v>
      </c>
      <c r="S153" s="15">
        <v>5.6585159999999997</v>
      </c>
      <c r="T153" s="15">
        <v>1.44</v>
      </c>
      <c r="U153" s="55">
        <v>0.99633099999999997</v>
      </c>
      <c r="V153" s="1">
        <v>300</v>
      </c>
      <c r="W153" s="3">
        <v>50</v>
      </c>
      <c r="X153" s="11">
        <v>0</v>
      </c>
      <c r="Y153" s="3">
        <v>24</v>
      </c>
      <c r="Z153" s="3">
        <v>4</v>
      </c>
      <c r="AA153" s="3">
        <v>17</v>
      </c>
      <c r="AB153" s="3">
        <v>184</v>
      </c>
      <c r="AC153" s="3">
        <v>10</v>
      </c>
      <c r="AD153" s="3">
        <v>35</v>
      </c>
      <c r="AE153" s="3">
        <v>9</v>
      </c>
      <c r="AF153" s="3">
        <v>8</v>
      </c>
      <c r="AG153" s="3">
        <v>2</v>
      </c>
      <c r="AH153" s="1">
        <v>132</v>
      </c>
      <c r="AI153" s="1">
        <v>16</v>
      </c>
      <c r="AJ153" s="1">
        <v>113</v>
      </c>
      <c r="AK153" s="1">
        <v>1110</v>
      </c>
      <c r="AL153" s="1">
        <v>68</v>
      </c>
      <c r="AM153" s="1">
        <v>197</v>
      </c>
      <c r="AN153" s="1">
        <v>57</v>
      </c>
      <c r="AO153" s="1">
        <v>34</v>
      </c>
      <c r="AP153" s="1">
        <v>19</v>
      </c>
      <c r="AS153" s="1" t="s">
        <v>732</v>
      </c>
    </row>
    <row r="154" spans="1:45">
      <c r="A154" s="1" t="s">
        <v>343</v>
      </c>
      <c r="B154" s="1">
        <v>2014</v>
      </c>
      <c r="C154" s="1">
        <v>3.0270000000000001</v>
      </c>
      <c r="D154" s="20">
        <v>510800</v>
      </c>
      <c r="E154" s="17">
        <v>2250000</v>
      </c>
      <c r="F154" s="1">
        <v>345</v>
      </c>
      <c r="G154" s="31">
        <v>71</v>
      </c>
      <c r="H154" s="38">
        <v>0.25958964000000001</v>
      </c>
      <c r="I154" s="1">
        <v>135</v>
      </c>
      <c r="J154" s="1">
        <v>36</v>
      </c>
      <c r="K154" s="1">
        <v>7</v>
      </c>
      <c r="L154" s="29">
        <f t="shared" si="5"/>
        <v>3.6</v>
      </c>
      <c r="M154" s="3">
        <v>13</v>
      </c>
      <c r="N154" s="3">
        <v>39</v>
      </c>
      <c r="O154" s="3">
        <v>99</v>
      </c>
      <c r="P154" s="3">
        <v>29</v>
      </c>
      <c r="Q154" s="13">
        <f t="shared" si="6"/>
        <v>0</v>
      </c>
      <c r="R154" s="54">
        <v>4.0999999999999996</v>
      </c>
      <c r="S154" s="15">
        <v>3.1187360000000002</v>
      </c>
      <c r="T154" s="15">
        <v>1.53</v>
      </c>
      <c r="U154" s="55">
        <v>1.5912500000000001</v>
      </c>
      <c r="V154" s="1">
        <v>345</v>
      </c>
      <c r="W154" s="3">
        <v>142</v>
      </c>
      <c r="X154" s="1">
        <v>0</v>
      </c>
      <c r="Y154" s="3">
        <v>62</v>
      </c>
      <c r="Z154" s="3">
        <v>13</v>
      </c>
      <c r="AA154" s="3">
        <v>59</v>
      </c>
      <c r="AB154" s="3">
        <v>533</v>
      </c>
      <c r="AC154" s="3">
        <v>39</v>
      </c>
      <c r="AD154" s="3">
        <v>99</v>
      </c>
      <c r="AE154" s="3">
        <v>29</v>
      </c>
      <c r="AF154" s="3">
        <v>3</v>
      </c>
      <c r="AG154" s="3">
        <v>-12</v>
      </c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5">
      <c r="A155" s="1" t="s">
        <v>87</v>
      </c>
      <c r="B155" s="1">
        <v>2011</v>
      </c>
      <c r="C155" s="1">
        <v>2.1579999999999999</v>
      </c>
      <c r="D155" s="20">
        <v>455500</v>
      </c>
      <c r="E155" s="17">
        <v>2250000</v>
      </c>
      <c r="F155" s="1">
        <v>419</v>
      </c>
      <c r="G155" s="31">
        <v>0</v>
      </c>
      <c r="H155" s="38">
        <v>0.25391180000000002</v>
      </c>
      <c r="I155" s="1">
        <v>167</v>
      </c>
      <c r="J155" s="1">
        <v>60</v>
      </c>
      <c r="K155" s="1">
        <v>24</v>
      </c>
      <c r="L155" s="29">
        <f t="shared" si="5"/>
        <v>2.8</v>
      </c>
      <c r="M155" s="3">
        <v>16</v>
      </c>
      <c r="N155" s="3">
        <v>48</v>
      </c>
      <c r="O155" s="3">
        <v>104</v>
      </c>
      <c r="P155" s="3">
        <v>30</v>
      </c>
      <c r="Q155" s="13">
        <f t="shared" si="6"/>
        <v>0</v>
      </c>
      <c r="R155" s="54">
        <v>2.86</v>
      </c>
      <c r="S155" s="15">
        <v>2.8394010000000001</v>
      </c>
      <c r="T155" s="15">
        <v>0.23</v>
      </c>
      <c r="U155" s="55">
        <v>0.95464599999999999</v>
      </c>
      <c r="V155" s="1">
        <v>419</v>
      </c>
      <c r="W155" s="3">
        <v>148</v>
      </c>
      <c r="X155" s="1">
        <v>0</v>
      </c>
      <c r="Y155" s="3">
        <v>51</v>
      </c>
      <c r="Z155" s="3">
        <v>16</v>
      </c>
      <c r="AA155" s="3">
        <v>58</v>
      </c>
      <c r="AB155" s="3">
        <v>478</v>
      </c>
      <c r="AC155" s="3">
        <v>48</v>
      </c>
      <c r="AD155" s="3">
        <v>104</v>
      </c>
      <c r="AE155" s="3">
        <v>30</v>
      </c>
      <c r="AF155" s="3">
        <v>6</v>
      </c>
      <c r="AG155" s="3">
        <v>-8</v>
      </c>
      <c r="AH155" s="3"/>
      <c r="AI155" s="3"/>
      <c r="AJ155" s="3"/>
      <c r="AK155" s="3"/>
      <c r="AL155" s="3"/>
      <c r="AM155" s="3"/>
      <c r="AN155" s="3"/>
      <c r="AO155" s="3"/>
      <c r="AP155" s="3"/>
      <c r="AS155" s="1" t="s">
        <v>58</v>
      </c>
    </row>
    <row r="156" spans="1:45">
      <c r="A156" s="1" t="s">
        <v>151</v>
      </c>
      <c r="B156" s="1">
        <v>2011</v>
      </c>
      <c r="C156" s="1">
        <v>3.0659999999999998</v>
      </c>
      <c r="D156" s="20">
        <v>425000</v>
      </c>
      <c r="E156" s="17">
        <v>2200000</v>
      </c>
      <c r="F156" s="1">
        <v>412</v>
      </c>
      <c r="G156" s="31">
        <v>0</v>
      </c>
      <c r="H156" s="38">
        <v>0.26895564999999999</v>
      </c>
      <c r="I156" s="1">
        <v>211</v>
      </c>
      <c r="J156" s="1">
        <v>6</v>
      </c>
      <c r="K156" s="1">
        <v>80</v>
      </c>
      <c r="L156" s="29">
        <f t="shared" si="5"/>
        <v>3.1</v>
      </c>
      <c r="M156" s="3">
        <v>5</v>
      </c>
      <c r="N156" s="3">
        <v>59</v>
      </c>
      <c r="O156" s="3">
        <v>129</v>
      </c>
      <c r="P156" s="3">
        <v>26</v>
      </c>
      <c r="Q156" s="13">
        <f t="shared" si="6"/>
        <v>0</v>
      </c>
      <c r="R156" s="54">
        <v>3.0600002000000002</v>
      </c>
      <c r="S156" s="15">
        <v>3.2265556000000002</v>
      </c>
      <c r="T156" s="15">
        <v>2.68</v>
      </c>
      <c r="U156" s="55">
        <v>2.9201299999999999</v>
      </c>
      <c r="V156" s="1">
        <v>412</v>
      </c>
      <c r="W156" s="3">
        <v>152</v>
      </c>
      <c r="X156" s="1">
        <v>0</v>
      </c>
      <c r="Y156" s="3">
        <v>78</v>
      </c>
      <c r="Z156" s="3">
        <v>5</v>
      </c>
      <c r="AA156" s="3">
        <v>36</v>
      </c>
      <c r="AB156" s="3">
        <v>641</v>
      </c>
      <c r="AC156" s="3">
        <v>59</v>
      </c>
      <c r="AD156" s="3">
        <v>129</v>
      </c>
      <c r="AE156" s="3">
        <v>26</v>
      </c>
      <c r="AF156" s="3">
        <v>40</v>
      </c>
      <c r="AG156" s="3">
        <v>-7</v>
      </c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5">
      <c r="A157" s="1" t="s">
        <v>264</v>
      </c>
      <c r="B157" s="1">
        <v>2016</v>
      </c>
      <c r="C157" s="1">
        <v>3.0030000000000001</v>
      </c>
      <c r="D157" s="20">
        <v>526014</v>
      </c>
      <c r="E157" s="17">
        <v>2200000</v>
      </c>
      <c r="F157" s="1">
        <v>345</v>
      </c>
      <c r="G157" s="31">
        <v>18</v>
      </c>
      <c r="H157" s="38">
        <v>0.25699300000000003</v>
      </c>
      <c r="I157" s="1">
        <v>129</v>
      </c>
      <c r="J157" s="1">
        <v>39</v>
      </c>
      <c r="K157" s="1">
        <v>2</v>
      </c>
      <c r="L157" s="29">
        <f t="shared" si="5"/>
        <v>2.7</v>
      </c>
      <c r="M157" s="3">
        <v>16</v>
      </c>
      <c r="N157" s="3">
        <v>23</v>
      </c>
      <c r="O157" s="3">
        <v>48</v>
      </c>
      <c r="P157" s="3">
        <v>14</v>
      </c>
      <c r="Q157" s="13">
        <f t="shared" si="6"/>
        <v>0</v>
      </c>
      <c r="R157" s="54">
        <v>1.7099998999999999</v>
      </c>
      <c r="S157" s="15">
        <v>3.7359114</v>
      </c>
      <c r="T157" s="15">
        <v>0.64</v>
      </c>
      <c r="U157" s="55">
        <v>0.93922399999999995</v>
      </c>
      <c r="V157" s="1">
        <v>345</v>
      </c>
      <c r="W157" s="3">
        <v>103</v>
      </c>
      <c r="X157" s="1">
        <v>18</v>
      </c>
      <c r="Y157" s="3">
        <v>38</v>
      </c>
      <c r="Z157" s="3">
        <v>16</v>
      </c>
      <c r="AA157" s="3">
        <v>49</v>
      </c>
      <c r="AB157" s="3">
        <v>335</v>
      </c>
      <c r="AC157" s="3">
        <v>23</v>
      </c>
      <c r="AD157" s="3">
        <v>48</v>
      </c>
      <c r="AE157" s="3">
        <v>14</v>
      </c>
      <c r="AF157" s="3">
        <v>1</v>
      </c>
      <c r="AG157" s="3">
        <v>-9</v>
      </c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5">
      <c r="A158" s="1" t="s">
        <v>645</v>
      </c>
      <c r="B158" s="1">
        <v>2019</v>
      </c>
      <c r="C158" s="1">
        <v>3.0190000000000001</v>
      </c>
      <c r="D158" s="20">
        <v>583500</v>
      </c>
      <c r="E158" s="17">
        <v>2200000</v>
      </c>
      <c r="F158" s="1">
        <v>307</v>
      </c>
      <c r="G158" s="31">
        <v>141</v>
      </c>
      <c r="H158" s="38">
        <v>0.25549132000000002</v>
      </c>
      <c r="I158" s="1">
        <v>127</v>
      </c>
      <c r="J158" s="1">
        <v>36</v>
      </c>
      <c r="K158" s="1">
        <v>17</v>
      </c>
      <c r="L158" s="29">
        <f t="shared" si="5"/>
        <v>2.7</v>
      </c>
      <c r="M158" s="3">
        <v>17</v>
      </c>
      <c r="N158" s="3">
        <v>38</v>
      </c>
      <c r="O158" s="3">
        <v>129</v>
      </c>
      <c r="P158" s="3">
        <v>29</v>
      </c>
      <c r="Q158" s="13">
        <f t="shared" si="6"/>
        <v>0</v>
      </c>
      <c r="R158" s="54">
        <v>2.5299999999999998</v>
      </c>
      <c r="S158" s="15">
        <v>2.7873814000000001</v>
      </c>
      <c r="T158" s="15">
        <v>2.21</v>
      </c>
      <c r="U158" s="55">
        <v>1.7742599999999999</v>
      </c>
      <c r="V158" s="1">
        <v>307</v>
      </c>
      <c r="W158" s="3">
        <v>136</v>
      </c>
      <c r="X158" s="1">
        <v>13</v>
      </c>
      <c r="Y158" s="3">
        <v>65</v>
      </c>
      <c r="Z158" s="3">
        <v>17</v>
      </c>
      <c r="AA158" s="3">
        <v>47</v>
      </c>
      <c r="AB158" s="3">
        <v>458</v>
      </c>
      <c r="AC158" s="3">
        <v>38</v>
      </c>
      <c r="AD158" s="3">
        <v>129</v>
      </c>
      <c r="AE158" s="3">
        <v>29</v>
      </c>
      <c r="AF158" s="3">
        <v>7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  <c r="AP158" s="3"/>
      <c r="AQ158" s="2" t="s">
        <v>646</v>
      </c>
    </row>
    <row r="159" spans="1:45">
      <c r="A159" s="1" t="s">
        <v>687</v>
      </c>
      <c r="B159" s="1">
        <v>2019</v>
      </c>
      <c r="C159" s="1">
        <v>3.0470000000000002</v>
      </c>
      <c r="D159" s="20">
        <v>565700</v>
      </c>
      <c r="E159" s="17">
        <v>2200000</v>
      </c>
      <c r="F159" s="1">
        <v>479</v>
      </c>
      <c r="G159" s="31">
        <v>0</v>
      </c>
      <c r="H159" s="38">
        <v>0.24273724999999999</v>
      </c>
      <c r="I159" s="1">
        <v>160</v>
      </c>
      <c r="J159" s="1">
        <v>37</v>
      </c>
      <c r="K159" s="1">
        <v>37</v>
      </c>
      <c r="L159" s="29">
        <f t="shared" si="5"/>
        <v>1.5</v>
      </c>
      <c r="M159" s="3">
        <v>15</v>
      </c>
      <c r="N159" s="3">
        <v>43</v>
      </c>
      <c r="O159" s="3">
        <v>109</v>
      </c>
      <c r="P159" s="3">
        <v>16</v>
      </c>
      <c r="Q159" s="13">
        <f t="shared" si="6"/>
        <v>0</v>
      </c>
      <c r="R159" s="54">
        <v>2.59</v>
      </c>
      <c r="S159" s="15">
        <v>0.31862697000000001</v>
      </c>
      <c r="T159" s="15">
        <v>-0.32</v>
      </c>
      <c r="U159" s="55">
        <v>-0.36154799999999998</v>
      </c>
      <c r="V159" s="1">
        <v>479</v>
      </c>
      <c r="W159" s="3">
        <v>152</v>
      </c>
      <c r="X159" s="1">
        <v>0</v>
      </c>
      <c r="Y159" s="3">
        <v>51</v>
      </c>
      <c r="Z159" s="3">
        <v>15</v>
      </c>
      <c r="AA159" s="3">
        <v>59</v>
      </c>
      <c r="AB159" s="3">
        <v>546</v>
      </c>
      <c r="AC159" s="3">
        <v>43</v>
      </c>
      <c r="AD159" s="3">
        <v>109</v>
      </c>
      <c r="AE159" s="3">
        <v>16</v>
      </c>
      <c r="AF159" s="3">
        <v>8</v>
      </c>
      <c r="AG159" s="3">
        <v>2</v>
      </c>
      <c r="AH159" s="3"/>
      <c r="AI159" s="3"/>
      <c r="AJ159" s="3"/>
      <c r="AK159" s="3"/>
      <c r="AL159" s="3"/>
      <c r="AM159" s="3"/>
      <c r="AN159" s="3"/>
      <c r="AO159" s="3"/>
      <c r="AP159" s="3"/>
      <c r="AR159" s="1" t="s">
        <v>271</v>
      </c>
      <c r="AS159" s="1" t="s">
        <v>688</v>
      </c>
    </row>
    <row r="160" spans="1:45">
      <c r="A160" s="1" t="s">
        <v>660</v>
      </c>
      <c r="B160" s="1">
        <v>2019</v>
      </c>
      <c r="C160" s="1">
        <v>3.0419999999999998</v>
      </c>
      <c r="D160" s="20">
        <v>598285</v>
      </c>
      <c r="E160" s="17">
        <v>2175000</v>
      </c>
      <c r="F160" s="1">
        <v>310</v>
      </c>
      <c r="G160" s="31">
        <v>181</v>
      </c>
      <c r="H160" s="38">
        <v>0.25396827</v>
      </c>
      <c r="I160" s="1">
        <v>149</v>
      </c>
      <c r="J160" s="1">
        <v>31</v>
      </c>
      <c r="K160" s="1">
        <v>14</v>
      </c>
      <c r="L160" s="29">
        <f t="shared" si="5"/>
        <v>6.7</v>
      </c>
      <c r="M160" s="3">
        <v>8</v>
      </c>
      <c r="N160" s="3">
        <v>46</v>
      </c>
      <c r="O160" s="3">
        <v>71</v>
      </c>
      <c r="P160" s="3">
        <v>11</v>
      </c>
      <c r="Q160" s="13">
        <f t="shared" si="6"/>
        <v>0</v>
      </c>
      <c r="R160" s="54">
        <v>6.24</v>
      </c>
      <c r="S160" s="15">
        <v>7.0980650000000001</v>
      </c>
      <c r="T160" s="15">
        <v>0.72</v>
      </c>
      <c r="U160" s="55">
        <v>1.2835700000000001</v>
      </c>
      <c r="V160" s="1">
        <v>310</v>
      </c>
      <c r="W160" s="3">
        <v>69</v>
      </c>
      <c r="X160" s="1">
        <v>103</v>
      </c>
      <c r="Y160" s="3">
        <v>34</v>
      </c>
      <c r="Z160" s="3">
        <v>8</v>
      </c>
      <c r="AA160" s="3">
        <v>29</v>
      </c>
      <c r="AB160" s="3">
        <v>254</v>
      </c>
      <c r="AC160" s="3">
        <v>46</v>
      </c>
      <c r="AD160" s="3">
        <v>71</v>
      </c>
      <c r="AE160" s="3">
        <v>11</v>
      </c>
      <c r="AF160" s="3">
        <v>3</v>
      </c>
      <c r="AG160" s="3">
        <v>-3</v>
      </c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6">
      <c r="A161" s="1" t="s">
        <v>279</v>
      </c>
      <c r="B161" s="1">
        <v>2015</v>
      </c>
      <c r="C161" s="1">
        <v>3.1280000000000001</v>
      </c>
      <c r="D161" s="20">
        <v>532500</v>
      </c>
      <c r="E161" s="17">
        <v>2150000</v>
      </c>
      <c r="F161" s="1">
        <v>385</v>
      </c>
      <c r="G161" s="31">
        <v>0</v>
      </c>
      <c r="H161" s="38">
        <v>0.25764189999999998</v>
      </c>
      <c r="I161" s="1">
        <v>141</v>
      </c>
      <c r="J161" s="1">
        <v>21</v>
      </c>
      <c r="K161" s="1">
        <v>6</v>
      </c>
      <c r="L161" s="29">
        <f t="shared" si="5"/>
        <v>3.6</v>
      </c>
      <c r="M161" s="3">
        <v>12</v>
      </c>
      <c r="N161" s="3">
        <v>28</v>
      </c>
      <c r="O161" s="3">
        <v>86</v>
      </c>
      <c r="P161" s="3">
        <v>31</v>
      </c>
      <c r="Q161" s="13">
        <f t="shared" si="6"/>
        <v>0</v>
      </c>
      <c r="R161" s="54">
        <v>2.8</v>
      </c>
      <c r="S161" s="15">
        <v>4.4480924999999996</v>
      </c>
      <c r="T161" s="15">
        <v>1.41</v>
      </c>
      <c r="U161" s="55">
        <v>1.9399</v>
      </c>
      <c r="V161" s="1">
        <v>385</v>
      </c>
      <c r="W161" s="3">
        <v>127</v>
      </c>
      <c r="X161" s="1">
        <v>0</v>
      </c>
      <c r="Y161" s="3">
        <v>48</v>
      </c>
      <c r="Z161" s="3">
        <v>12</v>
      </c>
      <c r="AA161" s="3">
        <v>58</v>
      </c>
      <c r="AB161" s="3">
        <v>446</v>
      </c>
      <c r="AC161" s="3">
        <v>28</v>
      </c>
      <c r="AD161" s="3">
        <v>86</v>
      </c>
      <c r="AE161" s="3">
        <v>31</v>
      </c>
      <c r="AF161" s="3">
        <v>2</v>
      </c>
      <c r="AG161" s="3">
        <v>-3</v>
      </c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6">
      <c r="A162" s="1" t="s">
        <v>495</v>
      </c>
      <c r="B162" s="1">
        <v>2015</v>
      </c>
      <c r="C162" s="1">
        <v>3.036</v>
      </c>
      <c r="D162" s="20">
        <v>1443750</v>
      </c>
      <c r="E162" s="17">
        <v>2125000</v>
      </c>
      <c r="F162" s="1">
        <v>264</v>
      </c>
      <c r="G162" s="31">
        <v>183</v>
      </c>
      <c r="H162" s="38">
        <v>0.28690474999999999</v>
      </c>
      <c r="I162" s="1">
        <v>91</v>
      </c>
      <c r="J162" s="1">
        <v>6</v>
      </c>
      <c r="K162" s="1">
        <v>17</v>
      </c>
      <c r="L162" s="29">
        <f t="shared" si="5"/>
        <v>3.8</v>
      </c>
      <c r="M162" s="3">
        <v>2</v>
      </c>
      <c r="N162" s="3">
        <v>25</v>
      </c>
      <c r="O162" s="3">
        <v>44</v>
      </c>
      <c r="P162" s="3">
        <v>17</v>
      </c>
      <c r="Q162" s="13">
        <f t="shared" si="6"/>
        <v>1</v>
      </c>
      <c r="R162" s="54">
        <v>4.01</v>
      </c>
      <c r="S162" s="15">
        <v>3.6305453999999999</v>
      </c>
      <c r="T162" s="15">
        <v>1.32</v>
      </c>
      <c r="U162" s="55">
        <v>1.53382</v>
      </c>
      <c r="V162" s="1">
        <v>264</v>
      </c>
      <c r="W162" s="3">
        <v>120</v>
      </c>
      <c r="X162" s="1">
        <v>0</v>
      </c>
      <c r="Y162" s="3">
        <v>44</v>
      </c>
      <c r="Z162" s="3">
        <v>2</v>
      </c>
      <c r="AA162" s="3">
        <v>23</v>
      </c>
      <c r="AB162" s="3">
        <v>454</v>
      </c>
      <c r="AC162" s="3">
        <v>25</v>
      </c>
      <c r="AD162" s="3">
        <v>44</v>
      </c>
      <c r="AE162" s="3">
        <v>17</v>
      </c>
      <c r="AF162" s="3">
        <v>11</v>
      </c>
      <c r="AG162" s="3">
        <v>-5</v>
      </c>
      <c r="AH162" s="3"/>
      <c r="AI162" s="3"/>
      <c r="AJ162" s="3"/>
      <c r="AK162" s="3"/>
      <c r="AL162" s="3"/>
      <c r="AM162" s="3"/>
      <c r="AN162" s="3"/>
      <c r="AO162" s="3"/>
      <c r="AP162" s="3"/>
      <c r="AQ162" s="2" t="s">
        <v>496</v>
      </c>
      <c r="AS162" s="1" t="s">
        <v>497</v>
      </c>
    </row>
    <row r="163" spans="1:46">
      <c r="A163" s="1" t="s">
        <v>50</v>
      </c>
      <c r="B163" s="1">
        <v>2013</v>
      </c>
      <c r="C163" s="1">
        <v>3.0470000000000002</v>
      </c>
      <c r="D163" s="20">
        <v>501250</v>
      </c>
      <c r="E163" s="17">
        <v>2115000</v>
      </c>
      <c r="F163" s="1">
        <v>238</v>
      </c>
      <c r="G163" s="31">
        <v>208</v>
      </c>
      <c r="H163" s="38">
        <v>0.26968974000000001</v>
      </c>
      <c r="I163" s="1">
        <v>93</v>
      </c>
      <c r="J163" s="1">
        <v>35</v>
      </c>
      <c r="K163" s="1">
        <v>0</v>
      </c>
      <c r="L163" s="29">
        <f t="shared" si="5"/>
        <v>6.3</v>
      </c>
      <c r="M163" s="3">
        <v>16</v>
      </c>
      <c r="N163" s="3">
        <v>15</v>
      </c>
      <c r="O163" s="3">
        <v>42</v>
      </c>
      <c r="P163" s="3">
        <v>9</v>
      </c>
      <c r="Q163" s="13">
        <f t="shared" si="6"/>
        <v>0</v>
      </c>
      <c r="R163" s="54">
        <v>5.19</v>
      </c>
      <c r="S163" s="15">
        <v>7.367572</v>
      </c>
      <c r="T163" s="15">
        <v>2.54</v>
      </c>
      <c r="U163" s="55">
        <v>2.0106600000000001</v>
      </c>
      <c r="V163" s="1">
        <v>238</v>
      </c>
      <c r="W163" s="3">
        <v>78</v>
      </c>
      <c r="X163" s="1">
        <v>64</v>
      </c>
      <c r="Y163" s="3">
        <v>29</v>
      </c>
      <c r="Z163" s="3">
        <v>16</v>
      </c>
      <c r="AA163" s="3">
        <v>59</v>
      </c>
      <c r="AB163" s="3">
        <v>303</v>
      </c>
      <c r="AC163" s="3">
        <v>15</v>
      </c>
      <c r="AD163" s="3">
        <v>42</v>
      </c>
      <c r="AE163" s="3">
        <v>9</v>
      </c>
      <c r="AF163" s="3">
        <v>0</v>
      </c>
      <c r="AG163" s="3">
        <v>10</v>
      </c>
      <c r="AH163" s="3"/>
      <c r="AI163" s="3"/>
      <c r="AJ163" s="3"/>
      <c r="AK163" s="3"/>
      <c r="AL163" s="3"/>
      <c r="AM163" s="3"/>
      <c r="AN163" s="3"/>
      <c r="AO163" s="3"/>
      <c r="AP163" s="3"/>
      <c r="AS163" s="1" t="s">
        <v>51</v>
      </c>
    </row>
    <row r="164" spans="1:46">
      <c r="A164" s="1" t="s">
        <v>812</v>
      </c>
      <c r="B164" s="1">
        <v>2020</v>
      </c>
      <c r="C164" s="1">
        <v>2.137</v>
      </c>
      <c r="D164" s="20">
        <v>592463</v>
      </c>
      <c r="E164" s="17">
        <v>2100000</v>
      </c>
      <c r="F164" s="1">
        <f>ROUND(V164-W164+(W164/$AV$2),0)</f>
        <v>357</v>
      </c>
      <c r="G164" s="31">
        <v>0</v>
      </c>
      <c r="H164" s="38">
        <v>0.26797387</v>
      </c>
      <c r="I164" s="3">
        <v>152.2000702000702</v>
      </c>
      <c r="J164" s="3">
        <f>AI164-Z164+M164</f>
        <v>43.200016200016201</v>
      </c>
      <c r="K164" s="3">
        <v>4</v>
      </c>
      <c r="L164" s="29">
        <f t="shared" si="5"/>
        <v>1.4</v>
      </c>
      <c r="M164" s="3">
        <f>Z164/$AV$2</f>
        <v>16.200016200016201</v>
      </c>
      <c r="N164" s="3">
        <f>AC164/$AV$2</f>
        <v>83.700083700083709</v>
      </c>
      <c r="O164" s="3">
        <f>AD164/$AV$2</f>
        <v>151.2001512001512</v>
      </c>
      <c r="P164" s="3">
        <f>AE164/$AV$2</f>
        <v>24.300024300024301</v>
      </c>
      <c r="Q164" s="13">
        <f t="shared" si="6"/>
        <v>0</v>
      </c>
      <c r="R164" s="54">
        <v>0.41</v>
      </c>
      <c r="S164" s="15">
        <v>2.3159752</v>
      </c>
      <c r="T164" s="15">
        <v>0.1</v>
      </c>
      <c r="U164" s="55">
        <v>0.463978</v>
      </c>
      <c r="V164" s="1">
        <v>262</v>
      </c>
      <c r="W164" s="3">
        <v>56</v>
      </c>
      <c r="X164" s="11">
        <v>0</v>
      </c>
      <c r="Y164" s="3">
        <v>26</v>
      </c>
      <c r="Z164" s="3">
        <v>6</v>
      </c>
      <c r="AA164" s="3">
        <v>19</v>
      </c>
      <c r="AB164" s="3">
        <v>229</v>
      </c>
      <c r="AC164" s="3">
        <v>31</v>
      </c>
      <c r="AD164" s="3">
        <v>56</v>
      </c>
      <c r="AE164" s="3">
        <v>9</v>
      </c>
      <c r="AF164" s="3">
        <v>0</v>
      </c>
      <c r="AG164" s="3">
        <v>-9</v>
      </c>
      <c r="AH164" s="1">
        <v>108</v>
      </c>
      <c r="AI164" s="1">
        <v>33</v>
      </c>
      <c r="AJ164" s="1">
        <v>88</v>
      </c>
      <c r="AK164" s="1">
        <v>863</v>
      </c>
      <c r="AL164" s="1">
        <v>83</v>
      </c>
      <c r="AM164" s="1">
        <v>202</v>
      </c>
      <c r="AN164" s="1">
        <v>37</v>
      </c>
      <c r="AO164" s="1">
        <v>4</v>
      </c>
      <c r="AP164" s="1">
        <v>-32</v>
      </c>
    </row>
    <row r="165" spans="1:46">
      <c r="A165" s="1" t="s">
        <v>262</v>
      </c>
      <c r="B165" s="1">
        <v>2015</v>
      </c>
      <c r="C165" s="1">
        <v>2.1669999999999998</v>
      </c>
      <c r="D165" s="20">
        <v>523000</v>
      </c>
      <c r="E165" s="17">
        <v>2100000</v>
      </c>
      <c r="F165" s="1">
        <v>289</v>
      </c>
      <c r="G165" s="31">
        <v>158</v>
      </c>
      <c r="H165" s="38">
        <v>0.26377951999999999</v>
      </c>
      <c r="I165" s="1">
        <v>123</v>
      </c>
      <c r="J165" s="1">
        <v>27</v>
      </c>
      <c r="K165" s="1">
        <v>14</v>
      </c>
      <c r="L165" s="29">
        <f t="shared" si="5"/>
        <v>-0.1</v>
      </c>
      <c r="M165" s="3">
        <v>13</v>
      </c>
      <c r="N165" s="3">
        <v>36</v>
      </c>
      <c r="O165" s="3">
        <v>141</v>
      </c>
      <c r="P165" s="3">
        <v>17</v>
      </c>
      <c r="Q165" s="13">
        <f t="shared" si="6"/>
        <v>0</v>
      </c>
      <c r="R165" s="54">
        <v>0.14999998</v>
      </c>
      <c r="S165" s="15">
        <v>-0.34610950000000001</v>
      </c>
      <c r="T165" s="15">
        <v>0.35</v>
      </c>
      <c r="U165" s="55">
        <v>-0.30868499999999999</v>
      </c>
      <c r="V165" s="1">
        <v>289</v>
      </c>
      <c r="W165" s="3">
        <v>148</v>
      </c>
      <c r="X165" s="1">
        <v>0</v>
      </c>
      <c r="Y165" s="3">
        <v>66</v>
      </c>
      <c r="Z165" s="3">
        <v>13</v>
      </c>
      <c r="AA165" s="3">
        <v>59</v>
      </c>
      <c r="AB165" s="3">
        <v>601</v>
      </c>
      <c r="AC165" s="3">
        <v>36</v>
      </c>
      <c r="AD165" s="3">
        <v>141</v>
      </c>
      <c r="AE165" s="3">
        <v>17</v>
      </c>
      <c r="AF165" s="3">
        <v>7</v>
      </c>
      <c r="AG165" s="3">
        <v>-5</v>
      </c>
      <c r="AH165" s="3"/>
      <c r="AI165" s="3"/>
      <c r="AJ165" s="3"/>
      <c r="AK165" s="3"/>
      <c r="AL165" s="3"/>
      <c r="AM165" s="3"/>
      <c r="AN165" s="3"/>
      <c r="AO165" s="3"/>
      <c r="AP165" s="3"/>
      <c r="AQ165" s="2" t="s">
        <v>263</v>
      </c>
    </row>
    <row r="166" spans="1:46">
      <c r="A166" s="1" t="s">
        <v>805</v>
      </c>
      <c r="B166" s="1">
        <v>2020</v>
      </c>
      <c r="C166" s="1">
        <v>2.149</v>
      </c>
      <c r="D166" s="20">
        <v>588100</v>
      </c>
      <c r="E166" s="17">
        <v>2100000</v>
      </c>
      <c r="F166" s="1">
        <f>ROUND(V166-W166+(W166/$AV$2),0)</f>
        <v>228</v>
      </c>
      <c r="G166" s="31">
        <v>157</v>
      </c>
      <c r="H166" s="38">
        <v>0.25763360000000002</v>
      </c>
      <c r="I166" s="3">
        <v>120.8000648000648</v>
      </c>
      <c r="J166" s="3">
        <f>AI166-Z166+M166</f>
        <v>37.600021600021606</v>
      </c>
      <c r="K166" s="3">
        <v>10.1000081000081</v>
      </c>
      <c r="L166" s="29">
        <f t="shared" si="5"/>
        <v>1.3</v>
      </c>
      <c r="M166" s="3">
        <f>Z166/$AV$2</f>
        <v>21.600021600021602</v>
      </c>
      <c r="N166" s="3">
        <f>AC166/$AV$2</f>
        <v>67.500067500067502</v>
      </c>
      <c r="O166" s="3">
        <f>AD166/$AV$2</f>
        <v>118.80011880011881</v>
      </c>
      <c r="P166" s="3">
        <f>AE166/$AV$2</f>
        <v>16.200016200016201</v>
      </c>
      <c r="Q166" s="13">
        <f t="shared" si="6"/>
        <v>0</v>
      </c>
      <c r="R166" s="54">
        <v>1.51</v>
      </c>
      <c r="S166" s="15">
        <v>1.0412539999999999</v>
      </c>
      <c r="T166" s="15">
        <v>1.67</v>
      </c>
      <c r="U166" s="55">
        <v>1.3349599999999999</v>
      </c>
      <c r="V166" s="1">
        <v>162</v>
      </c>
      <c r="W166" s="3">
        <v>39</v>
      </c>
      <c r="X166" s="11">
        <v>0</v>
      </c>
      <c r="Y166" s="3">
        <v>24</v>
      </c>
      <c r="Z166" s="3">
        <v>8</v>
      </c>
      <c r="AA166" s="3">
        <v>26</v>
      </c>
      <c r="AB166" s="3">
        <v>160</v>
      </c>
      <c r="AC166" s="3">
        <v>25</v>
      </c>
      <c r="AD166" s="3">
        <v>44</v>
      </c>
      <c r="AE166" s="3">
        <v>6</v>
      </c>
      <c r="AF166" s="3">
        <v>3</v>
      </c>
      <c r="AG166" s="3">
        <v>2</v>
      </c>
      <c r="AH166" s="1">
        <v>80</v>
      </c>
      <c r="AI166" s="1">
        <v>24</v>
      </c>
      <c r="AJ166" s="1">
        <v>82</v>
      </c>
      <c r="AK166" s="1">
        <v>589</v>
      </c>
      <c r="AL166" s="1">
        <v>53</v>
      </c>
      <c r="AM166" s="1">
        <v>170</v>
      </c>
      <c r="AN166" s="1">
        <v>32</v>
      </c>
      <c r="AO166" s="1">
        <v>5</v>
      </c>
      <c r="AP166" s="1">
        <v>-9</v>
      </c>
      <c r="AQ166" s="2" t="s">
        <v>806</v>
      </c>
    </row>
    <row r="167" spans="1:46">
      <c r="A167" s="1" t="s">
        <v>105</v>
      </c>
      <c r="B167" s="1">
        <v>2014</v>
      </c>
      <c r="C167" s="1">
        <v>3.0089999999999999</v>
      </c>
      <c r="D167" s="20">
        <v>530000</v>
      </c>
      <c r="E167" s="17">
        <v>2100000</v>
      </c>
      <c r="F167" s="1">
        <v>286</v>
      </c>
      <c r="G167" s="31">
        <v>56</v>
      </c>
      <c r="H167" s="38">
        <v>0.25649013999999998</v>
      </c>
      <c r="I167" s="1">
        <v>88</v>
      </c>
      <c r="J167" s="1">
        <v>27</v>
      </c>
      <c r="K167" s="1">
        <v>2</v>
      </c>
      <c r="L167" s="29">
        <f t="shared" si="5"/>
        <v>4.4000000000000004</v>
      </c>
      <c r="M167" s="3">
        <v>13</v>
      </c>
      <c r="N167" s="3">
        <v>26</v>
      </c>
      <c r="O167" s="3">
        <v>102</v>
      </c>
      <c r="P167" s="3">
        <v>19</v>
      </c>
      <c r="Q167" s="13">
        <f t="shared" si="6"/>
        <v>0</v>
      </c>
      <c r="R167" s="54">
        <v>6.55</v>
      </c>
      <c r="S167" s="15">
        <v>2.2076039999999999</v>
      </c>
      <c r="T167" s="15">
        <v>1.32</v>
      </c>
      <c r="U167" s="55">
        <v>0.498</v>
      </c>
      <c r="V167" s="1">
        <v>286</v>
      </c>
      <c r="W167" s="3">
        <v>110</v>
      </c>
      <c r="X167" s="1">
        <v>20</v>
      </c>
      <c r="Y167" s="3">
        <v>28</v>
      </c>
      <c r="Z167" s="3">
        <v>13</v>
      </c>
      <c r="AA167" s="3">
        <v>46</v>
      </c>
      <c r="AB167" s="3">
        <v>417</v>
      </c>
      <c r="AC167" s="3">
        <v>26</v>
      </c>
      <c r="AD167" s="3">
        <v>102</v>
      </c>
      <c r="AE167" s="3">
        <v>19</v>
      </c>
      <c r="AF167" s="3">
        <v>0</v>
      </c>
      <c r="AG167" s="3">
        <v>-9</v>
      </c>
      <c r="AH167" s="3"/>
      <c r="AI167" s="3"/>
      <c r="AJ167" s="3"/>
      <c r="AK167" s="3"/>
      <c r="AL167" s="3"/>
      <c r="AM167" s="3"/>
      <c r="AN167" s="3"/>
      <c r="AO167" s="3"/>
      <c r="AP167" s="3"/>
      <c r="AQ167" s="2" t="s">
        <v>91</v>
      </c>
      <c r="AR167" s="1" t="s">
        <v>106</v>
      </c>
    </row>
    <row r="168" spans="1:46">
      <c r="A168" s="1" t="s">
        <v>760</v>
      </c>
      <c r="B168" s="1">
        <v>2020</v>
      </c>
      <c r="C168" s="1">
        <v>2.1619999999999999</v>
      </c>
      <c r="D168" s="20">
        <v>572500</v>
      </c>
      <c r="E168" s="17">
        <v>2100000</v>
      </c>
      <c r="F168" s="1">
        <f>ROUND(V168-W168+(W168/$AV$2),0)</f>
        <v>239</v>
      </c>
      <c r="G168" s="31">
        <v>159</v>
      </c>
      <c r="H168" s="38">
        <v>0.25150602999999999</v>
      </c>
      <c r="I168" s="3">
        <v>119.8000648000648</v>
      </c>
      <c r="J168" s="3">
        <f>AI168-Z168+M168</f>
        <v>50.700029700029702</v>
      </c>
      <c r="K168" s="3">
        <v>2</v>
      </c>
      <c r="L168" s="29">
        <f t="shared" si="5"/>
        <v>1.9</v>
      </c>
      <c r="M168" s="3">
        <f>Z168/$AV$2</f>
        <v>29.700029700029702</v>
      </c>
      <c r="N168" s="3">
        <f t="shared" ref="N168:P169" si="7">AC168/$AV$2</f>
        <v>27.000027000027</v>
      </c>
      <c r="O168" s="3">
        <f t="shared" si="7"/>
        <v>67.500067500067502</v>
      </c>
      <c r="P168" s="3">
        <f t="shared" si="7"/>
        <v>35.1000351000351</v>
      </c>
      <c r="Q168" s="13">
        <f t="shared" si="6"/>
        <v>0</v>
      </c>
      <c r="R168" s="54">
        <v>2.5</v>
      </c>
      <c r="S168" s="15">
        <v>1.367739</v>
      </c>
      <c r="T168" s="15">
        <v>1.66</v>
      </c>
      <c r="U168" s="55">
        <v>0.88950200000000001</v>
      </c>
      <c r="V168" s="1">
        <v>176</v>
      </c>
      <c r="W168" s="3">
        <v>37</v>
      </c>
      <c r="X168" s="1">
        <v>23</v>
      </c>
      <c r="Y168" s="3">
        <v>24</v>
      </c>
      <c r="Z168" s="3">
        <v>11</v>
      </c>
      <c r="AA168" s="3">
        <v>32</v>
      </c>
      <c r="AB168" s="3">
        <v>165</v>
      </c>
      <c r="AC168" s="3">
        <v>10</v>
      </c>
      <c r="AD168" s="3">
        <v>25</v>
      </c>
      <c r="AE168" s="3">
        <v>13</v>
      </c>
      <c r="AF168" s="3">
        <v>0</v>
      </c>
      <c r="AG168" s="3">
        <v>8</v>
      </c>
      <c r="AH168" s="1">
        <v>79</v>
      </c>
      <c r="AI168" s="1">
        <v>32</v>
      </c>
      <c r="AJ168" s="1">
        <v>99</v>
      </c>
      <c r="AK168" s="1">
        <v>709</v>
      </c>
      <c r="AL168" s="1">
        <v>35</v>
      </c>
      <c r="AM168" s="1">
        <v>140</v>
      </c>
      <c r="AN168" s="1">
        <v>41</v>
      </c>
      <c r="AO168" s="1">
        <v>2</v>
      </c>
      <c r="AP168" s="1">
        <v>8</v>
      </c>
      <c r="AQ168" s="2" t="s">
        <v>761</v>
      </c>
    </row>
    <row r="169" spans="1:46">
      <c r="A169" s="1" t="s">
        <v>598</v>
      </c>
      <c r="B169" s="1">
        <v>2020</v>
      </c>
      <c r="C169" s="1">
        <v>3.0310000000000001</v>
      </c>
      <c r="D169" s="20">
        <v>698200</v>
      </c>
      <c r="E169" s="17">
        <v>2100000</v>
      </c>
      <c r="F169" s="1">
        <f>ROUND(V169-W169+(W169/$AV$2),0)</f>
        <v>370</v>
      </c>
      <c r="G169" s="31">
        <v>50</v>
      </c>
      <c r="H169" s="38">
        <v>0.23416507</v>
      </c>
      <c r="I169" s="3">
        <v>157.50004050004051</v>
      </c>
      <c r="J169" s="3">
        <f>AI169-Z169+M169</f>
        <v>41.500013500013502</v>
      </c>
      <c r="K169" s="3">
        <v>42.9000189000189</v>
      </c>
      <c r="L169" s="29">
        <f t="shared" si="5"/>
        <v>2.8</v>
      </c>
      <c r="M169" s="3">
        <f>Z169/$AV$2</f>
        <v>13.5000135000135</v>
      </c>
      <c r="N169" s="3">
        <f t="shared" si="7"/>
        <v>48.600048600048602</v>
      </c>
      <c r="O169" s="3">
        <f t="shared" si="7"/>
        <v>186.30018630018631</v>
      </c>
      <c r="P169" s="3">
        <f t="shared" si="7"/>
        <v>18.9000189000189</v>
      </c>
      <c r="Q169" s="13">
        <f t="shared" si="6"/>
        <v>0</v>
      </c>
      <c r="R169" s="54">
        <v>2.6399998999999998</v>
      </c>
      <c r="S169" s="15">
        <v>2.9468749999999999</v>
      </c>
      <c r="T169" s="15">
        <v>0.03</v>
      </c>
      <c r="U169" s="55">
        <v>0.31522299999999998</v>
      </c>
      <c r="V169" s="1">
        <v>297</v>
      </c>
      <c r="W169" s="3">
        <v>43</v>
      </c>
      <c r="X169" s="1">
        <v>13</v>
      </c>
      <c r="Y169" s="3">
        <v>15</v>
      </c>
      <c r="Z169" s="3">
        <v>5</v>
      </c>
      <c r="AA169" s="3">
        <v>20</v>
      </c>
      <c r="AB169" s="3">
        <v>179</v>
      </c>
      <c r="AC169" s="3">
        <v>18</v>
      </c>
      <c r="AD169" s="3">
        <v>69</v>
      </c>
      <c r="AE169" s="3">
        <v>7</v>
      </c>
      <c r="AF169" s="3">
        <v>7</v>
      </c>
      <c r="AG169" s="3">
        <v>2</v>
      </c>
      <c r="AH169" s="1">
        <v>132</v>
      </c>
      <c r="AI169" s="1">
        <v>33</v>
      </c>
      <c r="AJ169" s="1">
        <v>118</v>
      </c>
      <c r="AK169" s="1">
        <v>1161</v>
      </c>
      <c r="AL169" s="1">
        <v>107</v>
      </c>
      <c r="AM169" s="1">
        <v>349</v>
      </c>
      <c r="AN169" s="1">
        <v>63</v>
      </c>
      <c r="AO169" s="1">
        <v>31</v>
      </c>
      <c r="AP169" s="1">
        <v>-8</v>
      </c>
      <c r="AQ169" s="2" t="s">
        <v>599</v>
      </c>
      <c r="AR169" s="1" t="s">
        <v>270</v>
      </c>
    </row>
    <row r="170" spans="1:46">
      <c r="A170" s="11" t="s">
        <v>112</v>
      </c>
      <c r="B170" s="11">
        <v>2012</v>
      </c>
      <c r="C170" s="11">
        <v>3.1389999999999998</v>
      </c>
      <c r="D170" s="21">
        <v>495000</v>
      </c>
      <c r="E170" s="18">
        <v>2075000</v>
      </c>
      <c r="F170" s="1">
        <v>271</v>
      </c>
      <c r="G170" s="61">
        <v>312</v>
      </c>
      <c r="H170" s="39">
        <v>0.28045976</v>
      </c>
      <c r="I170" s="11">
        <v>137</v>
      </c>
      <c r="J170" s="11">
        <v>13</v>
      </c>
      <c r="K170" s="11">
        <v>42</v>
      </c>
      <c r="L170" s="29">
        <f t="shared" si="5"/>
        <v>5.0999999999999996</v>
      </c>
      <c r="M170" s="13">
        <v>9</v>
      </c>
      <c r="N170" s="13">
        <v>47</v>
      </c>
      <c r="O170" s="13">
        <v>109</v>
      </c>
      <c r="P170" s="13">
        <v>29</v>
      </c>
      <c r="Q170" s="13">
        <f t="shared" si="6"/>
        <v>0</v>
      </c>
      <c r="R170" s="54">
        <v>5.25</v>
      </c>
      <c r="S170" s="15">
        <v>4.9274076999999998</v>
      </c>
      <c r="T170" s="15">
        <v>2.33</v>
      </c>
      <c r="U170" s="55">
        <v>2.5307400000000002</v>
      </c>
      <c r="V170" s="1">
        <v>271</v>
      </c>
      <c r="W170" s="3">
        <v>131</v>
      </c>
      <c r="X170" s="1">
        <v>15</v>
      </c>
      <c r="Y170" s="13">
        <v>81</v>
      </c>
      <c r="Z170" s="13">
        <v>9</v>
      </c>
      <c r="AA170" s="13">
        <v>50</v>
      </c>
      <c r="AB170" s="13">
        <v>585</v>
      </c>
      <c r="AC170" s="13">
        <v>47</v>
      </c>
      <c r="AD170" s="13">
        <v>109</v>
      </c>
      <c r="AE170" s="13">
        <v>29</v>
      </c>
      <c r="AF170" s="13">
        <v>26</v>
      </c>
      <c r="AG170" s="13">
        <v>-6</v>
      </c>
      <c r="AH170" s="13"/>
      <c r="AI170" s="13"/>
      <c r="AJ170" s="13"/>
      <c r="AK170" s="13"/>
      <c r="AL170" s="13"/>
      <c r="AM170" s="13"/>
      <c r="AN170" s="13"/>
      <c r="AO170" s="13"/>
      <c r="AP170" s="13"/>
      <c r="AQ170" s="12"/>
      <c r="AR170" s="12"/>
      <c r="AS170" s="12"/>
      <c r="AT170" s="12"/>
    </row>
    <row r="171" spans="1:46">
      <c r="A171" s="1" t="s">
        <v>288</v>
      </c>
      <c r="B171" s="1">
        <v>2015</v>
      </c>
      <c r="C171" s="1">
        <v>3.0950000000000002</v>
      </c>
      <c r="D171" s="20">
        <v>538000</v>
      </c>
      <c r="E171" s="17">
        <v>2075000</v>
      </c>
      <c r="F171" s="1">
        <v>410</v>
      </c>
      <c r="G171" s="31">
        <v>34</v>
      </c>
      <c r="H171" s="38">
        <v>0.25714287000000002</v>
      </c>
      <c r="I171" s="1">
        <v>130</v>
      </c>
      <c r="J171" s="1">
        <v>24</v>
      </c>
      <c r="K171" s="1">
        <v>10</v>
      </c>
      <c r="L171" s="29">
        <f t="shared" si="5"/>
        <v>4.0999999999999996</v>
      </c>
      <c r="M171" s="3">
        <v>3</v>
      </c>
      <c r="N171" s="3">
        <v>27</v>
      </c>
      <c r="O171" s="3">
        <v>73</v>
      </c>
      <c r="P171" s="3">
        <v>21</v>
      </c>
      <c r="Q171" s="13">
        <f t="shared" si="6"/>
        <v>0</v>
      </c>
      <c r="R171" s="54">
        <v>4.3499999999999996</v>
      </c>
      <c r="S171" s="15">
        <v>3.8000980000000002</v>
      </c>
      <c r="T171" s="15">
        <v>0.44</v>
      </c>
      <c r="U171" s="55">
        <v>0.42182900000000001</v>
      </c>
      <c r="V171" s="1">
        <v>410</v>
      </c>
      <c r="W171" s="3">
        <v>116</v>
      </c>
      <c r="X171" s="1">
        <v>34</v>
      </c>
      <c r="Y171" s="3">
        <v>34</v>
      </c>
      <c r="Z171" s="3">
        <v>3</v>
      </c>
      <c r="AA171" s="3">
        <v>34</v>
      </c>
      <c r="AB171" s="3">
        <v>430</v>
      </c>
      <c r="AC171" s="3">
        <v>27</v>
      </c>
      <c r="AD171" s="3">
        <v>73</v>
      </c>
      <c r="AE171" s="3">
        <v>21</v>
      </c>
      <c r="AF171" s="3">
        <v>3</v>
      </c>
      <c r="AG171" s="3">
        <v>1</v>
      </c>
      <c r="AH171" s="3"/>
      <c r="AI171" s="3"/>
      <c r="AJ171" s="3"/>
      <c r="AK171" s="3"/>
      <c r="AL171" s="3"/>
      <c r="AM171" s="3"/>
      <c r="AN171" s="3"/>
      <c r="AO171" s="3"/>
      <c r="AP171" s="3"/>
      <c r="AQ171" s="2" t="s">
        <v>289</v>
      </c>
      <c r="AR171" s="1" t="s">
        <v>290</v>
      </c>
    </row>
    <row r="172" spans="1:46">
      <c r="A172" s="1" t="s">
        <v>661</v>
      </c>
      <c r="B172" s="1">
        <v>2018</v>
      </c>
      <c r="C172" s="1">
        <v>2.1659999999999999</v>
      </c>
      <c r="D172" s="20">
        <v>553100</v>
      </c>
      <c r="E172" s="17">
        <v>2060000</v>
      </c>
      <c r="F172" s="1">
        <v>275</v>
      </c>
      <c r="G172" s="31">
        <v>66</v>
      </c>
      <c r="H172" s="38">
        <v>0.21034078</v>
      </c>
      <c r="I172" s="1">
        <v>80</v>
      </c>
      <c r="J172" s="1">
        <v>35</v>
      </c>
      <c r="K172" s="1">
        <v>7</v>
      </c>
      <c r="L172" s="29">
        <f t="shared" si="5"/>
        <v>2.9</v>
      </c>
      <c r="M172" s="3">
        <v>14</v>
      </c>
      <c r="N172" s="3">
        <v>21</v>
      </c>
      <c r="O172" s="3">
        <v>90</v>
      </c>
      <c r="P172" s="3">
        <v>14</v>
      </c>
      <c r="Q172" s="13">
        <f t="shared" si="6"/>
        <v>0</v>
      </c>
      <c r="R172" s="54">
        <v>1.3900001</v>
      </c>
      <c r="S172" s="15">
        <v>4.3212719999999996</v>
      </c>
      <c r="T172" s="15">
        <v>1.21</v>
      </c>
      <c r="U172" s="55">
        <v>2.2971599999999999</v>
      </c>
      <c r="V172" s="1">
        <v>275</v>
      </c>
      <c r="W172" s="3">
        <v>91</v>
      </c>
      <c r="X172" s="1">
        <v>54</v>
      </c>
      <c r="Y172" s="3">
        <v>29</v>
      </c>
      <c r="Z172" s="3">
        <v>14</v>
      </c>
      <c r="AA172" s="3">
        <v>37</v>
      </c>
      <c r="AB172" s="3">
        <v>326</v>
      </c>
      <c r="AC172" s="3">
        <v>21</v>
      </c>
      <c r="AD172" s="3">
        <v>90</v>
      </c>
      <c r="AE172" s="3">
        <v>14</v>
      </c>
      <c r="AF172" s="3">
        <v>3</v>
      </c>
      <c r="AG172" s="3">
        <v>10</v>
      </c>
      <c r="AH172" s="3"/>
      <c r="AI172" s="3"/>
      <c r="AJ172" s="3"/>
      <c r="AK172" s="3"/>
      <c r="AL172" s="3"/>
      <c r="AM172" s="3"/>
      <c r="AN172" s="3"/>
      <c r="AO172" s="3"/>
      <c r="AP172" s="3"/>
      <c r="AQ172" s="2" t="s">
        <v>662</v>
      </c>
      <c r="AR172" s="1" t="s">
        <v>663</v>
      </c>
    </row>
    <row r="173" spans="1:46">
      <c r="A173" s="1" t="s">
        <v>560</v>
      </c>
      <c r="B173" s="1">
        <v>2018</v>
      </c>
      <c r="C173" s="1">
        <v>3.0920000000000001</v>
      </c>
      <c r="D173" s="20">
        <v>555000</v>
      </c>
      <c r="E173" s="17">
        <v>2050000</v>
      </c>
      <c r="F173" s="1">
        <v>319</v>
      </c>
      <c r="G173" s="31">
        <v>147</v>
      </c>
      <c r="H173" s="38">
        <v>0.23921569000000001</v>
      </c>
      <c r="I173" s="1">
        <v>141</v>
      </c>
      <c r="J173" s="1">
        <v>41</v>
      </c>
      <c r="K173" s="1">
        <v>10</v>
      </c>
      <c r="L173" s="29">
        <f t="shared" si="5"/>
        <v>2</v>
      </c>
      <c r="M173" s="3">
        <v>17</v>
      </c>
      <c r="N173" s="3">
        <v>34</v>
      </c>
      <c r="O173" s="3">
        <v>88</v>
      </c>
      <c r="P173" s="3">
        <v>22</v>
      </c>
      <c r="Q173" s="13">
        <f t="shared" si="6"/>
        <v>0</v>
      </c>
      <c r="R173" s="54">
        <v>1.8</v>
      </c>
      <c r="S173" s="15">
        <v>2.2638129999999999</v>
      </c>
      <c r="T173" s="15">
        <v>1.77</v>
      </c>
      <c r="U173" s="55">
        <v>2.0844299999999998</v>
      </c>
      <c r="V173" s="1">
        <v>319</v>
      </c>
      <c r="W173" s="3">
        <v>122</v>
      </c>
      <c r="X173" s="1">
        <v>0</v>
      </c>
      <c r="Y173" s="3">
        <v>60</v>
      </c>
      <c r="Z173" s="3">
        <v>17</v>
      </c>
      <c r="AA173" s="3">
        <v>52</v>
      </c>
      <c r="AB173" s="3">
        <v>411</v>
      </c>
      <c r="AC173" s="3">
        <v>34</v>
      </c>
      <c r="AD173" s="3">
        <v>88</v>
      </c>
      <c r="AE173" s="3">
        <v>22</v>
      </c>
      <c r="AF173" s="3">
        <v>1</v>
      </c>
      <c r="AG173" s="3">
        <v>-3</v>
      </c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6">
      <c r="A174" s="1" t="s">
        <v>534</v>
      </c>
      <c r="B174" s="1">
        <v>2017</v>
      </c>
      <c r="C174" s="1">
        <v>3.089</v>
      </c>
      <c r="D174" s="20">
        <v>565000</v>
      </c>
      <c r="E174" s="17">
        <v>2050000</v>
      </c>
      <c r="F174" s="1">
        <v>296</v>
      </c>
      <c r="G174" s="31">
        <v>0</v>
      </c>
      <c r="H174" s="38">
        <v>0.23369037000000001</v>
      </c>
      <c r="I174" s="1">
        <v>100</v>
      </c>
      <c r="J174" s="1">
        <v>39</v>
      </c>
      <c r="K174" s="1">
        <v>2</v>
      </c>
      <c r="L174" s="29">
        <f t="shared" si="5"/>
        <v>1.9</v>
      </c>
      <c r="M174" s="3">
        <v>14</v>
      </c>
      <c r="N174" s="3">
        <v>34</v>
      </c>
      <c r="O174" s="3">
        <v>114</v>
      </c>
      <c r="P174" s="3">
        <v>17</v>
      </c>
      <c r="Q174" s="13">
        <f t="shared" si="6"/>
        <v>0</v>
      </c>
      <c r="R174" s="54">
        <v>2.9099998</v>
      </c>
      <c r="S174" s="15">
        <v>0.98207500000000003</v>
      </c>
      <c r="T174" s="15">
        <v>0.99</v>
      </c>
      <c r="U174" s="55">
        <v>-0.48885600000000001</v>
      </c>
      <c r="V174" s="1">
        <v>296</v>
      </c>
      <c r="W174" s="3">
        <v>88</v>
      </c>
      <c r="X174" s="1">
        <v>0</v>
      </c>
      <c r="Y174" s="3">
        <v>35</v>
      </c>
      <c r="Z174" s="3">
        <v>14</v>
      </c>
      <c r="AA174" s="3">
        <v>34</v>
      </c>
      <c r="AB174" s="3">
        <v>331</v>
      </c>
      <c r="AC174" s="3">
        <v>34</v>
      </c>
      <c r="AD174" s="3">
        <v>114</v>
      </c>
      <c r="AE174" s="3">
        <v>17</v>
      </c>
      <c r="AF174" s="3">
        <v>1</v>
      </c>
      <c r="AG174" s="3">
        <v>-9</v>
      </c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6">
      <c r="A175" s="1" t="s">
        <v>792</v>
      </c>
      <c r="B175" s="1">
        <v>2020</v>
      </c>
      <c r="C175" s="1">
        <v>2.1629999999999998</v>
      </c>
      <c r="D175" s="20">
        <v>575800</v>
      </c>
      <c r="E175" s="17">
        <v>2050000</v>
      </c>
      <c r="F175" s="1">
        <f>ROUND(V175-W175+(W175/$AV$2),0)</f>
        <v>308</v>
      </c>
      <c r="G175" s="31">
        <v>105</v>
      </c>
      <c r="H175" s="38">
        <v>0.23097827000000001</v>
      </c>
      <c r="I175" s="3">
        <v>157.10008910008912</v>
      </c>
      <c r="J175" s="3">
        <f>AI175-Z175+M175</f>
        <v>15.400005400005401</v>
      </c>
      <c r="K175" s="3">
        <v>24.200016200016201</v>
      </c>
      <c r="L175" s="29">
        <f t="shared" si="5"/>
        <v>3.5</v>
      </c>
      <c r="M175" s="3">
        <f>Z175/$AV$2</f>
        <v>5.4000054000054005</v>
      </c>
      <c r="N175" s="3">
        <f>AC175/$AV$2</f>
        <v>62.100062100062104</v>
      </c>
      <c r="O175" s="3">
        <f>AD175/$AV$2</f>
        <v>105.3001053001053</v>
      </c>
      <c r="P175" s="3">
        <f>AE175/$AV$2</f>
        <v>18.9000189000189</v>
      </c>
      <c r="Q175" s="13">
        <f t="shared" si="6"/>
        <v>0</v>
      </c>
      <c r="R175" s="54">
        <v>3.76</v>
      </c>
      <c r="S175" s="15">
        <v>3.148326</v>
      </c>
      <c r="T175" s="15">
        <v>1.64</v>
      </c>
      <c r="U175" s="55">
        <v>1.0759399999999999</v>
      </c>
      <c r="V175" s="1">
        <v>218</v>
      </c>
      <c r="W175" s="3">
        <v>53</v>
      </c>
      <c r="X175" s="11">
        <v>0</v>
      </c>
      <c r="Y175" s="3">
        <v>33</v>
      </c>
      <c r="Z175" s="3">
        <v>2</v>
      </c>
      <c r="AA175" s="3">
        <v>24</v>
      </c>
      <c r="AB175" s="3">
        <v>232</v>
      </c>
      <c r="AC175" s="3">
        <v>23</v>
      </c>
      <c r="AD175" s="3">
        <v>39</v>
      </c>
      <c r="AE175" s="3">
        <v>7</v>
      </c>
      <c r="AF175" s="3">
        <v>6</v>
      </c>
      <c r="AG175" s="3">
        <v>7</v>
      </c>
      <c r="AH175" s="1">
        <v>101</v>
      </c>
      <c r="AI175" s="1">
        <v>12</v>
      </c>
      <c r="AJ175" s="1">
        <v>88</v>
      </c>
      <c r="AK175" s="1">
        <v>853</v>
      </c>
      <c r="AL175" s="1">
        <v>95</v>
      </c>
      <c r="AM175" s="1">
        <v>181</v>
      </c>
      <c r="AN175" s="1">
        <v>38</v>
      </c>
      <c r="AO175" s="1">
        <v>14</v>
      </c>
      <c r="AP175" s="1">
        <v>5</v>
      </c>
      <c r="AQ175" s="2" t="s">
        <v>793</v>
      </c>
    </row>
    <row r="176" spans="1:46">
      <c r="A176" s="1" t="s">
        <v>781</v>
      </c>
      <c r="B176" s="1">
        <v>2019</v>
      </c>
      <c r="C176" s="1">
        <v>3.0470000000000002</v>
      </c>
      <c r="D176" s="20">
        <v>565000</v>
      </c>
      <c r="E176" s="17">
        <v>2025000</v>
      </c>
      <c r="F176" s="1">
        <v>343</v>
      </c>
      <c r="G176" s="31">
        <v>57</v>
      </c>
      <c r="H176" s="38">
        <v>0.24485597000000001</v>
      </c>
      <c r="I176" s="1">
        <v>128</v>
      </c>
      <c r="J176" s="1">
        <v>42</v>
      </c>
      <c r="K176" s="1">
        <v>2</v>
      </c>
      <c r="L176" s="29">
        <f t="shared" si="5"/>
        <v>3.6</v>
      </c>
      <c r="M176" s="3">
        <v>13</v>
      </c>
      <c r="N176" s="3">
        <v>20</v>
      </c>
      <c r="O176" s="3">
        <v>88</v>
      </c>
      <c r="P176" s="3">
        <v>21</v>
      </c>
      <c r="Q176" s="13">
        <f t="shared" si="6"/>
        <v>0</v>
      </c>
      <c r="R176" s="54">
        <v>4.42</v>
      </c>
      <c r="S176" s="15">
        <v>2.7216770000000001</v>
      </c>
      <c r="T176" s="15">
        <v>1.43</v>
      </c>
      <c r="U176" s="55">
        <v>0.85608099999999998</v>
      </c>
      <c r="V176" s="1">
        <v>343</v>
      </c>
      <c r="W176" s="3">
        <v>124</v>
      </c>
      <c r="X176" s="1">
        <v>0</v>
      </c>
      <c r="Y176" s="3">
        <v>45</v>
      </c>
      <c r="Z176" s="3">
        <v>13</v>
      </c>
      <c r="AA176" s="3">
        <v>47</v>
      </c>
      <c r="AB176" s="3">
        <v>370</v>
      </c>
      <c r="AC176" s="3">
        <v>20</v>
      </c>
      <c r="AD176" s="3">
        <v>88</v>
      </c>
      <c r="AE176" s="3">
        <v>21</v>
      </c>
      <c r="AF176" s="3">
        <v>0</v>
      </c>
      <c r="AG176" s="3">
        <v>8</v>
      </c>
      <c r="AH176" s="3"/>
      <c r="AI176" s="3"/>
      <c r="AJ176" s="3"/>
      <c r="AK176" s="3"/>
      <c r="AL176" s="3"/>
      <c r="AM176" s="3"/>
      <c r="AN176" s="3"/>
      <c r="AO176" s="3"/>
      <c r="AP176" s="3"/>
      <c r="AQ176" s="2" t="s">
        <v>75</v>
      </c>
      <c r="AR176" s="1" t="s">
        <v>137</v>
      </c>
    </row>
    <row r="177" spans="1:46">
      <c r="A177" s="1" t="s">
        <v>253</v>
      </c>
      <c r="B177" s="1">
        <v>2011</v>
      </c>
      <c r="C177" s="1">
        <v>2.15</v>
      </c>
      <c r="D177" s="20">
        <v>423500</v>
      </c>
      <c r="E177" s="17">
        <v>2012500</v>
      </c>
      <c r="F177" s="1">
        <v>307</v>
      </c>
      <c r="G177" s="31">
        <v>0</v>
      </c>
      <c r="H177" s="38">
        <v>0.25</v>
      </c>
      <c r="I177" s="1">
        <v>138</v>
      </c>
      <c r="J177" s="1">
        <v>29</v>
      </c>
      <c r="K177" s="1">
        <v>25</v>
      </c>
      <c r="L177" s="29">
        <f t="shared" si="5"/>
        <v>4.7</v>
      </c>
      <c r="M177" s="3">
        <v>19</v>
      </c>
      <c r="N177" s="3">
        <v>66</v>
      </c>
      <c r="O177" s="3">
        <v>98</v>
      </c>
      <c r="P177" s="3">
        <v>25</v>
      </c>
      <c r="Q177" s="13">
        <f t="shared" si="6"/>
        <v>0</v>
      </c>
      <c r="R177" s="54">
        <v>4.38</v>
      </c>
      <c r="S177" s="15">
        <v>5.0366650000000002</v>
      </c>
      <c r="T177" s="15">
        <v>2.44</v>
      </c>
      <c r="U177" s="55">
        <v>3.5619900000000002</v>
      </c>
      <c r="V177" s="1">
        <v>307</v>
      </c>
      <c r="W177" s="3">
        <v>143</v>
      </c>
      <c r="X177" s="1">
        <v>0</v>
      </c>
      <c r="Y177" s="3">
        <v>86</v>
      </c>
      <c r="Z177" s="3">
        <v>19</v>
      </c>
      <c r="AA177" s="3">
        <v>65</v>
      </c>
      <c r="AB177" s="3">
        <v>555</v>
      </c>
      <c r="AC177" s="3">
        <v>66</v>
      </c>
      <c r="AD177" s="3">
        <v>98</v>
      </c>
      <c r="AE177" s="3">
        <v>25</v>
      </c>
      <c r="AF177" s="3">
        <v>18</v>
      </c>
      <c r="AG177" s="3">
        <v>-6</v>
      </c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1:46">
      <c r="A178" s="11" t="s">
        <v>258</v>
      </c>
      <c r="B178" s="11">
        <v>2012</v>
      </c>
      <c r="C178" s="11">
        <v>2.1509999999999998</v>
      </c>
      <c r="D178" s="21">
        <v>490000</v>
      </c>
      <c r="E178" s="18">
        <v>2000000</v>
      </c>
      <c r="F178" s="11">
        <v>220</v>
      </c>
      <c r="G178" s="61">
        <v>0</v>
      </c>
      <c r="H178" s="39">
        <v>0.26709062</v>
      </c>
      <c r="I178" s="11">
        <v>59</v>
      </c>
      <c r="J178" s="11">
        <v>15</v>
      </c>
      <c r="K178" s="11">
        <v>0</v>
      </c>
      <c r="L178" s="29">
        <f t="shared" si="5"/>
        <v>3</v>
      </c>
      <c r="M178" s="13">
        <v>13</v>
      </c>
      <c r="N178" s="13">
        <v>65</v>
      </c>
      <c r="O178" s="13">
        <v>107</v>
      </c>
      <c r="P178" s="13">
        <v>20</v>
      </c>
      <c r="Q178" s="13">
        <f t="shared" si="6"/>
        <v>0</v>
      </c>
      <c r="R178" s="54">
        <v>3.97</v>
      </c>
      <c r="S178" s="15">
        <v>1.9782909</v>
      </c>
      <c r="T178" s="15">
        <v>3.39</v>
      </c>
      <c r="U178" s="55">
        <v>2.4742799999999998</v>
      </c>
      <c r="V178" s="11">
        <v>220</v>
      </c>
      <c r="W178" s="13">
        <v>133</v>
      </c>
      <c r="X178" s="1">
        <v>0</v>
      </c>
      <c r="Y178" s="3">
        <v>44</v>
      </c>
      <c r="Z178" s="3">
        <v>13</v>
      </c>
      <c r="AA178" s="3">
        <v>52</v>
      </c>
      <c r="AB178" s="3">
        <v>505</v>
      </c>
      <c r="AC178" s="3">
        <v>65</v>
      </c>
      <c r="AD178" s="3">
        <v>107</v>
      </c>
      <c r="AE178" s="3">
        <v>20</v>
      </c>
      <c r="AF178" s="3">
        <v>0</v>
      </c>
      <c r="AG178" s="3">
        <v>-6</v>
      </c>
      <c r="AH178" s="3"/>
      <c r="AI178" s="3"/>
      <c r="AJ178" s="3"/>
      <c r="AK178" s="3"/>
      <c r="AL178" s="3"/>
      <c r="AM178" s="3"/>
      <c r="AN178" s="3"/>
      <c r="AO178" s="3"/>
      <c r="AP178" s="3"/>
      <c r="AQ178" s="12"/>
      <c r="AR178" s="12"/>
      <c r="AS178" s="12"/>
      <c r="AT178" s="12"/>
    </row>
    <row r="179" spans="1:46">
      <c r="A179" s="1" t="s">
        <v>823</v>
      </c>
      <c r="B179" s="1">
        <v>2020</v>
      </c>
      <c r="C179" s="1">
        <v>3</v>
      </c>
      <c r="D179" s="20">
        <v>587000</v>
      </c>
      <c r="E179" s="17">
        <v>2000000</v>
      </c>
      <c r="F179" s="1">
        <f>ROUND(V179-W179+(W179/$AV$2),0)</f>
        <v>333</v>
      </c>
      <c r="G179" s="31">
        <v>43</v>
      </c>
      <c r="H179" s="38">
        <v>0.26007799999999998</v>
      </c>
      <c r="I179" s="3">
        <v>141.6000756000756</v>
      </c>
      <c r="J179" s="3">
        <f>AI179-Z179+M179</f>
        <v>13.1000081000081</v>
      </c>
      <c r="K179" s="3">
        <v>31.600021600021602</v>
      </c>
      <c r="L179" s="29">
        <f t="shared" si="5"/>
        <v>1.7</v>
      </c>
      <c r="M179" s="3">
        <f>Z179/$AV$2</f>
        <v>8.1000081000081003</v>
      </c>
      <c r="N179" s="3">
        <f>AC179/$AV$2</f>
        <v>37.800037800037799</v>
      </c>
      <c r="O179" s="3">
        <f>AD179/$AV$2</f>
        <v>86.400086400086408</v>
      </c>
      <c r="P179" s="3">
        <f>AE179/$AV$2</f>
        <v>10.800010800010801</v>
      </c>
      <c r="Q179" s="13">
        <f t="shared" si="6"/>
        <v>0</v>
      </c>
      <c r="R179" s="54">
        <v>3.79</v>
      </c>
      <c r="S179" s="15">
        <v>-0.29206242999999998</v>
      </c>
      <c r="T179" s="15">
        <v>2.0299999999999998</v>
      </c>
      <c r="U179" s="55">
        <v>0.67418199999999995</v>
      </c>
      <c r="V179" s="1">
        <v>234</v>
      </c>
      <c r="W179" s="3">
        <v>58</v>
      </c>
      <c r="X179" s="11">
        <v>0</v>
      </c>
      <c r="Y179" s="3">
        <v>28</v>
      </c>
      <c r="Z179" s="3">
        <v>3</v>
      </c>
      <c r="AA179" s="3">
        <v>10</v>
      </c>
      <c r="AB179" s="3">
        <v>228</v>
      </c>
      <c r="AC179" s="3">
        <v>14</v>
      </c>
      <c r="AD179" s="3">
        <v>32</v>
      </c>
      <c r="AE179" s="3">
        <v>4</v>
      </c>
      <c r="AF179" s="3">
        <v>8</v>
      </c>
      <c r="AG179" s="3">
        <v>12</v>
      </c>
      <c r="AH179" s="1">
        <v>94</v>
      </c>
      <c r="AI179" s="1">
        <v>8</v>
      </c>
      <c r="AJ179" s="1">
        <v>65</v>
      </c>
      <c r="AK179" s="1">
        <v>846</v>
      </c>
      <c r="AL179" s="1">
        <v>56</v>
      </c>
      <c r="AM179" s="1">
        <v>143</v>
      </c>
      <c r="AN179" s="1">
        <v>34</v>
      </c>
      <c r="AO179" s="1">
        <v>18</v>
      </c>
      <c r="AP179" s="1">
        <v>12</v>
      </c>
      <c r="AQ179" s="2" t="s">
        <v>824</v>
      </c>
      <c r="AS179" s="1" t="s">
        <v>825</v>
      </c>
    </row>
    <row r="180" spans="1:46">
      <c r="A180" s="1" t="s">
        <v>113</v>
      </c>
      <c r="B180" s="1">
        <v>2011</v>
      </c>
      <c r="C180" s="1">
        <v>3.0880000000000001</v>
      </c>
      <c r="D180" s="20">
        <v>439900</v>
      </c>
      <c r="E180" s="17">
        <v>2000000</v>
      </c>
      <c r="F180" s="1">
        <v>305</v>
      </c>
      <c r="G180" s="31">
        <v>126</v>
      </c>
      <c r="H180" s="38">
        <v>0.25496033000000001</v>
      </c>
      <c r="I180" s="1">
        <v>111</v>
      </c>
      <c r="J180" s="1">
        <v>30</v>
      </c>
      <c r="K180" s="1">
        <v>6</v>
      </c>
      <c r="L180" s="29">
        <f t="shared" si="5"/>
        <v>3.9</v>
      </c>
      <c r="M180" s="3">
        <v>9</v>
      </c>
      <c r="N180" s="3">
        <v>22</v>
      </c>
      <c r="O180" s="3">
        <v>74</v>
      </c>
      <c r="P180" s="3">
        <v>16</v>
      </c>
      <c r="Q180" s="13">
        <f t="shared" si="6"/>
        <v>0</v>
      </c>
      <c r="R180" s="54">
        <v>4.3899999999999997</v>
      </c>
      <c r="S180" s="15">
        <v>3.3800511000000002</v>
      </c>
      <c r="T180" s="15">
        <v>2.96</v>
      </c>
      <c r="U180" s="55">
        <v>2.2368899999999998</v>
      </c>
      <c r="V180" s="1">
        <v>305</v>
      </c>
      <c r="W180" s="3">
        <v>82</v>
      </c>
      <c r="X180" s="1">
        <v>71</v>
      </c>
      <c r="Y180" s="3">
        <v>34</v>
      </c>
      <c r="Z180" s="3">
        <v>9</v>
      </c>
      <c r="AA180" s="3">
        <v>29</v>
      </c>
      <c r="AB180" s="3">
        <v>308</v>
      </c>
      <c r="AC180" s="3">
        <v>22</v>
      </c>
      <c r="AD180" s="3">
        <v>74</v>
      </c>
      <c r="AE180" s="3">
        <v>16</v>
      </c>
      <c r="AF180" s="3">
        <v>1</v>
      </c>
      <c r="AG180" s="3">
        <v>-3</v>
      </c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1:46">
      <c r="A181" s="1" t="s">
        <v>218</v>
      </c>
      <c r="B181" s="1">
        <v>2017</v>
      </c>
      <c r="C181" s="1">
        <v>3.06</v>
      </c>
      <c r="D181" s="20">
        <v>552500</v>
      </c>
      <c r="E181" s="17">
        <v>2000000</v>
      </c>
      <c r="F181" s="1">
        <v>408</v>
      </c>
      <c r="G181" s="31">
        <v>18</v>
      </c>
      <c r="H181" s="38">
        <v>0.25144929999999999</v>
      </c>
      <c r="I181" s="1">
        <v>189</v>
      </c>
      <c r="J181" s="1">
        <v>31</v>
      </c>
      <c r="K181" s="1">
        <v>20</v>
      </c>
      <c r="L181" s="29">
        <f t="shared" si="5"/>
        <v>2.5</v>
      </c>
      <c r="M181" s="3">
        <v>9</v>
      </c>
      <c r="N181" s="3">
        <v>67</v>
      </c>
      <c r="O181" s="3">
        <v>79</v>
      </c>
      <c r="P181" s="3">
        <v>22</v>
      </c>
      <c r="Q181" s="13">
        <f t="shared" si="6"/>
        <v>0</v>
      </c>
      <c r="R181" s="54">
        <v>3.02</v>
      </c>
      <c r="S181" s="15">
        <v>2.0131480000000002</v>
      </c>
      <c r="T181" s="15">
        <v>0.92</v>
      </c>
      <c r="U181" s="55">
        <v>0.58052800000000004</v>
      </c>
      <c r="V181" s="1">
        <v>408</v>
      </c>
      <c r="W181" s="3">
        <v>119</v>
      </c>
      <c r="X181" s="1">
        <v>18</v>
      </c>
      <c r="Y181" s="3">
        <v>62</v>
      </c>
      <c r="Z181" s="3">
        <v>9</v>
      </c>
      <c r="AA181" s="3">
        <v>45</v>
      </c>
      <c r="AB181" s="3">
        <v>456</v>
      </c>
      <c r="AC181" s="3">
        <v>67</v>
      </c>
      <c r="AD181" s="3">
        <v>79</v>
      </c>
      <c r="AE181" s="3">
        <v>22</v>
      </c>
      <c r="AF181" s="3">
        <v>3</v>
      </c>
      <c r="AG181" s="3">
        <v>-1</v>
      </c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6">
      <c r="A182" s="1" t="s">
        <v>345</v>
      </c>
      <c r="B182" s="1">
        <v>2013</v>
      </c>
      <c r="C182" s="1">
        <v>3.0190000000000001</v>
      </c>
      <c r="D182" s="20">
        <v>494500</v>
      </c>
      <c r="E182" s="17">
        <v>2000000</v>
      </c>
      <c r="F182" s="1">
        <v>317</v>
      </c>
      <c r="G182" s="31">
        <v>25</v>
      </c>
      <c r="H182" s="38">
        <v>0.25137818000000001</v>
      </c>
      <c r="I182" s="1">
        <v>109</v>
      </c>
      <c r="J182" s="1">
        <v>37</v>
      </c>
      <c r="K182" s="1">
        <v>32</v>
      </c>
      <c r="L182" s="29">
        <f t="shared" si="5"/>
        <v>3.8</v>
      </c>
      <c r="M182" s="3">
        <v>18</v>
      </c>
      <c r="N182" s="3">
        <v>41</v>
      </c>
      <c r="O182" s="3">
        <v>114</v>
      </c>
      <c r="P182" s="3">
        <v>18</v>
      </c>
      <c r="Q182" s="13">
        <f t="shared" si="6"/>
        <v>0</v>
      </c>
      <c r="R182" s="54">
        <v>3.28</v>
      </c>
      <c r="S182" s="15">
        <v>4.3747125000000002</v>
      </c>
      <c r="T182" s="15">
        <v>0.4</v>
      </c>
      <c r="U182" s="55">
        <v>1.3868100000000001</v>
      </c>
      <c r="V182" s="1">
        <v>317</v>
      </c>
      <c r="W182" s="3">
        <v>128</v>
      </c>
      <c r="X182" s="1">
        <v>0</v>
      </c>
      <c r="Y182" s="3">
        <v>49</v>
      </c>
      <c r="Z182" s="3">
        <v>18</v>
      </c>
      <c r="AA182" s="3">
        <v>50</v>
      </c>
      <c r="AB182" s="3">
        <v>472</v>
      </c>
      <c r="AC182" s="3">
        <v>41</v>
      </c>
      <c r="AD182" s="3">
        <v>114</v>
      </c>
      <c r="AE182" s="3">
        <v>18</v>
      </c>
      <c r="AF182" s="3">
        <v>15</v>
      </c>
      <c r="AG182" s="3">
        <v>-4</v>
      </c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6">
      <c r="A183" s="1" t="s">
        <v>294</v>
      </c>
      <c r="B183" s="1">
        <v>2015</v>
      </c>
      <c r="C183" s="1">
        <v>3.0209999999999999</v>
      </c>
      <c r="D183" s="20">
        <v>513500</v>
      </c>
      <c r="E183" s="17">
        <v>2000000</v>
      </c>
      <c r="F183" s="1">
        <v>322</v>
      </c>
      <c r="G183" s="31">
        <v>131</v>
      </c>
      <c r="H183" s="38">
        <v>0.24137929999999999</v>
      </c>
      <c r="I183" s="1">
        <v>104</v>
      </c>
      <c r="J183" s="1">
        <v>20</v>
      </c>
      <c r="K183" s="1">
        <v>12</v>
      </c>
      <c r="L183" s="29">
        <f t="shared" si="5"/>
        <v>1</v>
      </c>
      <c r="M183" s="3">
        <v>7</v>
      </c>
      <c r="N183" s="3">
        <v>30</v>
      </c>
      <c r="O183" s="3">
        <v>103</v>
      </c>
      <c r="P183" s="3">
        <v>14</v>
      </c>
      <c r="Q183" s="13">
        <f t="shared" si="6"/>
        <v>0</v>
      </c>
      <c r="R183" s="54">
        <v>-0.10999998499999999</v>
      </c>
      <c r="S183" s="15">
        <v>2.073318</v>
      </c>
      <c r="T183" s="15">
        <v>0.06</v>
      </c>
      <c r="U183" s="55">
        <v>1.5634300000000001</v>
      </c>
      <c r="V183" s="1">
        <v>322</v>
      </c>
      <c r="W183" s="3">
        <v>151</v>
      </c>
      <c r="X183" s="1">
        <v>0</v>
      </c>
      <c r="Y183" s="3">
        <v>63</v>
      </c>
      <c r="Z183" s="3">
        <v>7</v>
      </c>
      <c r="AA183" s="3">
        <v>50</v>
      </c>
      <c r="AB183" s="3">
        <v>603</v>
      </c>
      <c r="AC183" s="3">
        <v>30</v>
      </c>
      <c r="AD183" s="3">
        <v>103</v>
      </c>
      <c r="AE183" s="3">
        <v>14</v>
      </c>
      <c r="AF183" s="3">
        <v>10</v>
      </c>
      <c r="AG183" s="3">
        <v>-13</v>
      </c>
      <c r="AH183" s="3"/>
      <c r="AI183" s="3"/>
      <c r="AJ183" s="3"/>
      <c r="AK183" s="3"/>
      <c r="AL183" s="3"/>
      <c r="AM183" s="3"/>
      <c r="AN183" s="3"/>
      <c r="AO183" s="3"/>
      <c r="AP183" s="3"/>
      <c r="AQ183" s="2" t="s">
        <v>227</v>
      </c>
    </row>
    <row r="184" spans="1:46">
      <c r="A184" s="1" t="s">
        <v>852</v>
      </c>
      <c r="B184" s="1">
        <v>2020</v>
      </c>
      <c r="C184" s="1">
        <v>3.03</v>
      </c>
      <c r="D184" s="20">
        <v>590100</v>
      </c>
      <c r="E184" s="17">
        <v>2000000</v>
      </c>
      <c r="F184" s="1">
        <f>ROUND(V184-W184+(W184/$AV$2),0)</f>
        <v>433</v>
      </c>
      <c r="G184" s="31">
        <v>10</v>
      </c>
      <c r="H184" s="38">
        <v>0.23446019000000001</v>
      </c>
      <c r="I184" s="3">
        <v>181.70005670005671</v>
      </c>
      <c r="J184" s="3">
        <f>AI184-Z184+M184</f>
        <v>37.800010800010803</v>
      </c>
      <c r="K184" s="3">
        <v>36.100008100008097</v>
      </c>
      <c r="L184" s="29">
        <f t="shared" si="5"/>
        <v>6.6</v>
      </c>
      <c r="M184" s="3">
        <f>Z184/$AV$2</f>
        <v>10.800010800010801</v>
      </c>
      <c r="N184" s="3">
        <f>AC184/$AV$2</f>
        <v>35.1000351000351</v>
      </c>
      <c r="O184" s="3">
        <f>AD184/$AV$2</f>
        <v>108.000108000108</v>
      </c>
      <c r="P184" s="3">
        <f>AE184/$AV$2</f>
        <v>18.9000189000189</v>
      </c>
      <c r="Q184" s="13">
        <f t="shared" si="6"/>
        <v>0</v>
      </c>
      <c r="R184" s="54">
        <v>6.62</v>
      </c>
      <c r="S184" s="15">
        <v>6.5163799999999998</v>
      </c>
      <c r="T184" s="15">
        <v>0.98</v>
      </c>
      <c r="U184" s="55">
        <v>0.98813700000000004</v>
      </c>
      <c r="V184" s="1">
        <v>348</v>
      </c>
      <c r="W184" s="3">
        <v>50</v>
      </c>
      <c r="X184" s="11">
        <v>0</v>
      </c>
      <c r="Y184" s="3">
        <v>21</v>
      </c>
      <c r="Z184" s="3">
        <v>4</v>
      </c>
      <c r="AA184" s="3">
        <v>11</v>
      </c>
      <c r="AB184" s="3">
        <v>125</v>
      </c>
      <c r="AC184" s="3">
        <v>13</v>
      </c>
      <c r="AD184" s="3">
        <v>40</v>
      </c>
      <c r="AE184" s="3">
        <v>7</v>
      </c>
      <c r="AF184" s="3">
        <v>3</v>
      </c>
      <c r="AG184" s="3">
        <v>1</v>
      </c>
      <c r="AH184" s="1">
        <v>146</v>
      </c>
      <c r="AI184" s="1">
        <v>31</v>
      </c>
      <c r="AJ184" s="1">
        <v>97</v>
      </c>
      <c r="AK184" s="1">
        <v>1050</v>
      </c>
      <c r="AL184" s="1">
        <v>95</v>
      </c>
      <c r="AM184" s="1">
        <v>306</v>
      </c>
      <c r="AN184" s="1">
        <v>44</v>
      </c>
      <c r="AO184" s="1">
        <v>31</v>
      </c>
      <c r="AP184" s="1">
        <v>34</v>
      </c>
      <c r="AR184" s="1" t="s">
        <v>461</v>
      </c>
      <c r="AS184" s="1" t="s">
        <v>853</v>
      </c>
    </row>
    <row r="185" spans="1:46">
      <c r="A185" s="1" t="s">
        <v>259</v>
      </c>
      <c r="B185" s="1">
        <v>2017</v>
      </c>
      <c r="C185" s="1">
        <v>3.0790000000000002</v>
      </c>
      <c r="D185" s="20">
        <v>545700</v>
      </c>
      <c r="E185" s="17">
        <v>1975000</v>
      </c>
      <c r="F185" s="1">
        <v>415</v>
      </c>
      <c r="G185" s="31">
        <v>0</v>
      </c>
      <c r="H185" s="38">
        <v>0.25682591999999999</v>
      </c>
      <c r="I185" s="1">
        <v>126</v>
      </c>
      <c r="J185" s="1">
        <v>28</v>
      </c>
      <c r="K185" s="1">
        <v>53</v>
      </c>
      <c r="L185" s="29">
        <f t="shared" si="5"/>
        <v>1.3</v>
      </c>
      <c r="M185" s="3">
        <v>14</v>
      </c>
      <c r="N185" s="3">
        <v>20</v>
      </c>
      <c r="O185" s="3">
        <v>79</v>
      </c>
      <c r="P185" s="3">
        <v>19</v>
      </c>
      <c r="Q185" s="13">
        <f t="shared" si="6"/>
        <v>0</v>
      </c>
      <c r="R185" s="54">
        <v>1.47</v>
      </c>
      <c r="S185" s="15">
        <v>1.0637547999999999</v>
      </c>
      <c r="T185" s="15">
        <v>0.67</v>
      </c>
      <c r="U185" s="55">
        <v>0.64464900000000003</v>
      </c>
      <c r="V185" s="1">
        <v>415</v>
      </c>
      <c r="W185" s="3">
        <v>136</v>
      </c>
      <c r="X185" s="1">
        <v>0</v>
      </c>
      <c r="Y185" s="3">
        <v>47</v>
      </c>
      <c r="Z185" s="3">
        <v>14</v>
      </c>
      <c r="AA185" s="3">
        <v>51</v>
      </c>
      <c r="AB185" s="3">
        <v>458</v>
      </c>
      <c r="AC185" s="3">
        <v>20</v>
      </c>
      <c r="AD185" s="3">
        <v>79</v>
      </c>
      <c r="AE185" s="3">
        <v>19</v>
      </c>
      <c r="AF185" s="3">
        <v>13</v>
      </c>
      <c r="AG185" s="3">
        <v>6</v>
      </c>
      <c r="AH185" s="3"/>
      <c r="AI185" s="3"/>
      <c r="AJ185" s="3"/>
      <c r="AK185" s="3"/>
      <c r="AL185" s="3"/>
      <c r="AM185" s="3"/>
      <c r="AN185" s="3"/>
      <c r="AO185" s="3"/>
      <c r="AP185" s="3"/>
      <c r="AQ185" s="2" t="s">
        <v>260</v>
      </c>
      <c r="AR185" s="1" t="s">
        <v>261</v>
      </c>
    </row>
    <row r="186" spans="1:46">
      <c r="A186" s="1" t="s">
        <v>757</v>
      </c>
      <c r="B186" s="1">
        <v>2020</v>
      </c>
      <c r="C186" s="1">
        <v>3.02</v>
      </c>
      <c r="D186" s="20">
        <v>573500</v>
      </c>
      <c r="E186" s="17">
        <v>1950000</v>
      </c>
      <c r="F186" s="1">
        <f>ROUND(V186-W186+(W186/$AV$2),0)</f>
        <v>393</v>
      </c>
      <c r="G186" s="31">
        <v>10</v>
      </c>
      <c r="H186" s="38">
        <v>0.28451379999999998</v>
      </c>
      <c r="I186" s="3">
        <v>161.2000702000702</v>
      </c>
      <c r="J186" s="3">
        <f>AI186-Z186+M186</f>
        <v>14.700002700002701</v>
      </c>
      <c r="K186" s="3">
        <v>38.600021600021606</v>
      </c>
      <c r="L186" s="29">
        <f t="shared" si="5"/>
        <v>-0.5</v>
      </c>
      <c r="M186" s="3">
        <f>Z186/$AV$2</f>
        <v>2.7000027000027003</v>
      </c>
      <c r="N186" s="3">
        <f>AC186/$AV$2</f>
        <v>37.800037800037799</v>
      </c>
      <c r="O186" s="3">
        <f>AD186/$AV$2</f>
        <v>102.6001026001026</v>
      </c>
      <c r="P186" s="3">
        <f>AE186/$AV$2</f>
        <v>21.600021600021602</v>
      </c>
      <c r="Q186" s="13">
        <f t="shared" si="6"/>
        <v>0</v>
      </c>
      <c r="R186" s="54">
        <v>-0.71</v>
      </c>
      <c r="S186" s="15">
        <v>-0.28917399999999999</v>
      </c>
      <c r="T186" s="15">
        <v>0.8</v>
      </c>
      <c r="U186" s="55">
        <v>0.73512699999999997</v>
      </c>
      <c r="V186" s="1">
        <v>306</v>
      </c>
      <c r="W186" s="3">
        <v>51</v>
      </c>
      <c r="X186" s="11">
        <v>0</v>
      </c>
      <c r="Y186" s="3">
        <v>26</v>
      </c>
      <c r="Z186" s="3">
        <v>1</v>
      </c>
      <c r="AA186" s="3">
        <v>17</v>
      </c>
      <c r="AB186" s="3">
        <v>206</v>
      </c>
      <c r="AC186" s="3">
        <v>14</v>
      </c>
      <c r="AD186" s="3">
        <v>38</v>
      </c>
      <c r="AE186" s="3">
        <v>8</v>
      </c>
      <c r="AF186" s="3">
        <v>8</v>
      </c>
      <c r="AG186" s="3">
        <v>0</v>
      </c>
      <c r="AH186" s="1">
        <v>117</v>
      </c>
      <c r="AI186" s="1">
        <v>13</v>
      </c>
      <c r="AJ186" s="1">
        <v>86</v>
      </c>
      <c r="AK186" s="1">
        <v>892</v>
      </c>
      <c r="AL186" s="1">
        <v>47</v>
      </c>
      <c r="AM186" s="1">
        <v>192</v>
      </c>
      <c r="AN186" s="1">
        <v>45</v>
      </c>
      <c r="AO186" s="1">
        <v>25</v>
      </c>
      <c r="AP186" s="1">
        <v>-10</v>
      </c>
    </row>
    <row r="187" spans="1:46">
      <c r="A187" s="1" t="s">
        <v>176</v>
      </c>
      <c r="B187" s="1">
        <v>2013</v>
      </c>
      <c r="C187" s="1">
        <v>2.149</v>
      </c>
      <c r="D187" s="20">
        <v>515000</v>
      </c>
      <c r="E187" s="17">
        <v>1950000</v>
      </c>
      <c r="F187" s="11">
        <v>342</v>
      </c>
      <c r="G187" s="31">
        <v>78</v>
      </c>
      <c r="H187" s="38">
        <v>0.28450920000000002</v>
      </c>
      <c r="I187" s="1">
        <v>164</v>
      </c>
      <c r="J187" s="1">
        <v>0</v>
      </c>
      <c r="K187" s="1">
        <v>96</v>
      </c>
      <c r="L187" s="29">
        <f t="shared" si="5"/>
        <v>4.5</v>
      </c>
      <c r="M187" s="3">
        <v>0</v>
      </c>
      <c r="N187" s="3">
        <v>16</v>
      </c>
      <c r="O187" s="3">
        <v>36</v>
      </c>
      <c r="P187" s="3">
        <v>9</v>
      </c>
      <c r="Q187" s="13">
        <f t="shared" si="6"/>
        <v>0</v>
      </c>
      <c r="R187" s="54">
        <v>4.7</v>
      </c>
      <c r="S187" s="15">
        <v>4.2505069999999998</v>
      </c>
      <c r="T187" s="15">
        <v>1.47</v>
      </c>
      <c r="U187" s="55">
        <v>0.85683600000000004</v>
      </c>
      <c r="V187" s="11">
        <v>342</v>
      </c>
      <c r="W187" s="13">
        <v>88</v>
      </c>
      <c r="X187" s="1">
        <v>78</v>
      </c>
      <c r="Y187" s="3">
        <v>37</v>
      </c>
      <c r="Z187" s="3">
        <v>0</v>
      </c>
      <c r="AA187" s="3">
        <v>17</v>
      </c>
      <c r="AB187" s="3">
        <v>336</v>
      </c>
      <c r="AC187" s="3">
        <v>16</v>
      </c>
      <c r="AD187" s="3">
        <v>36</v>
      </c>
      <c r="AE187" s="3">
        <v>9</v>
      </c>
      <c r="AF187" s="3">
        <v>22</v>
      </c>
      <c r="AG187" s="3">
        <v>0</v>
      </c>
      <c r="AH187" s="3"/>
      <c r="AI187" s="3"/>
      <c r="AJ187" s="3"/>
      <c r="AK187" s="3"/>
      <c r="AL187" s="3"/>
      <c r="AM187" s="3"/>
      <c r="AN187" s="3"/>
      <c r="AO187" s="3"/>
      <c r="AP187" s="3"/>
      <c r="AR187" s="1" t="s">
        <v>177</v>
      </c>
      <c r="AS187" s="1" t="s">
        <v>178</v>
      </c>
    </row>
    <row r="188" spans="1:46">
      <c r="A188" s="1" t="s">
        <v>424</v>
      </c>
      <c r="B188" s="1">
        <v>2016</v>
      </c>
      <c r="C188" s="1">
        <v>3.052</v>
      </c>
      <c r="D188" s="20">
        <v>606000</v>
      </c>
      <c r="E188" s="17">
        <v>1950000</v>
      </c>
      <c r="F188" s="1">
        <v>379</v>
      </c>
      <c r="G188" s="31">
        <v>43</v>
      </c>
      <c r="H188" s="38">
        <v>0.27182990000000001</v>
      </c>
      <c r="I188" s="1">
        <v>184</v>
      </c>
      <c r="J188" s="1">
        <v>13</v>
      </c>
      <c r="K188" s="1">
        <v>25</v>
      </c>
      <c r="L188" s="29">
        <f t="shared" si="5"/>
        <v>5.0999999999999996</v>
      </c>
      <c r="M188" s="3">
        <v>7</v>
      </c>
      <c r="N188" s="3">
        <v>27</v>
      </c>
      <c r="O188" s="3">
        <v>58</v>
      </c>
      <c r="P188" s="3">
        <v>16</v>
      </c>
      <c r="Q188" s="13">
        <f t="shared" si="6"/>
        <v>1</v>
      </c>
      <c r="R188" s="54">
        <v>6.03</v>
      </c>
      <c r="S188" s="15">
        <v>4.1938787</v>
      </c>
      <c r="T188" s="15">
        <v>1.63</v>
      </c>
      <c r="U188" s="55">
        <v>0.51319700000000001</v>
      </c>
      <c r="V188" s="1">
        <v>379</v>
      </c>
      <c r="W188" s="3">
        <v>94</v>
      </c>
      <c r="X188" s="1">
        <v>43</v>
      </c>
      <c r="Y188" s="3">
        <v>45</v>
      </c>
      <c r="Z188" s="3">
        <v>7</v>
      </c>
      <c r="AA188" s="3">
        <v>34</v>
      </c>
      <c r="AB188" s="3">
        <v>324</v>
      </c>
      <c r="AC188" s="3">
        <v>27</v>
      </c>
      <c r="AD188" s="3">
        <v>58</v>
      </c>
      <c r="AE188" s="3">
        <v>16</v>
      </c>
      <c r="AF188" s="3">
        <v>4</v>
      </c>
      <c r="AG188" s="3">
        <v>9</v>
      </c>
      <c r="AH188" s="3"/>
      <c r="AI188" s="3"/>
      <c r="AJ188" s="3"/>
      <c r="AK188" s="3"/>
      <c r="AL188" s="3"/>
      <c r="AM188" s="3"/>
      <c r="AN188" s="3"/>
      <c r="AO188" s="3"/>
      <c r="AP188" s="3"/>
      <c r="AR188" s="1" t="s">
        <v>425</v>
      </c>
      <c r="AS188" s="1" t="s">
        <v>426</v>
      </c>
    </row>
    <row r="189" spans="1:46">
      <c r="A189" s="1" t="s">
        <v>508</v>
      </c>
      <c r="B189" s="1">
        <v>2018</v>
      </c>
      <c r="C189" s="1">
        <v>3.024</v>
      </c>
      <c r="D189" s="20">
        <v>572400</v>
      </c>
      <c r="E189" s="17">
        <v>1950000</v>
      </c>
      <c r="F189" s="1">
        <v>371</v>
      </c>
      <c r="G189" s="31">
        <v>87</v>
      </c>
      <c r="H189" s="38">
        <v>0.26143226000000003</v>
      </c>
      <c r="I189" s="1">
        <v>164</v>
      </c>
      <c r="J189" s="1">
        <v>54</v>
      </c>
      <c r="K189" s="1">
        <v>22</v>
      </c>
      <c r="L189" s="29">
        <f t="shared" si="5"/>
        <v>3.7</v>
      </c>
      <c r="M189" s="3">
        <v>5</v>
      </c>
      <c r="N189" s="3">
        <v>20</v>
      </c>
      <c r="O189" s="3">
        <v>77</v>
      </c>
      <c r="P189" s="3">
        <v>14</v>
      </c>
      <c r="Q189" s="13">
        <f t="shared" si="6"/>
        <v>0</v>
      </c>
      <c r="R189" s="54">
        <v>3.11</v>
      </c>
      <c r="S189" s="15">
        <v>4.312932</v>
      </c>
      <c r="T189" s="15">
        <v>0.94</v>
      </c>
      <c r="U189" s="55">
        <v>0.75209800000000004</v>
      </c>
      <c r="V189" s="1">
        <v>371</v>
      </c>
      <c r="W189" s="3">
        <v>85</v>
      </c>
      <c r="X189" s="1">
        <v>0</v>
      </c>
      <c r="Y189" s="3">
        <v>21</v>
      </c>
      <c r="Z189" s="3">
        <v>5</v>
      </c>
      <c r="AA189" s="3">
        <v>20</v>
      </c>
      <c r="AB189" s="3">
        <v>235</v>
      </c>
      <c r="AC189" s="3">
        <v>20</v>
      </c>
      <c r="AD189" s="3">
        <v>77</v>
      </c>
      <c r="AE189" s="3">
        <v>14</v>
      </c>
      <c r="AF189" s="3">
        <v>1</v>
      </c>
      <c r="AG189" s="3">
        <v>5</v>
      </c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1:46">
      <c r="A190" s="1" t="s">
        <v>217</v>
      </c>
      <c r="B190" s="1">
        <v>2014</v>
      </c>
      <c r="C190" s="1">
        <v>3.0550000000000002</v>
      </c>
      <c r="D190" s="20">
        <v>516100</v>
      </c>
      <c r="E190" s="17">
        <v>1925000</v>
      </c>
      <c r="F190" s="1">
        <v>345</v>
      </c>
      <c r="G190" s="31">
        <v>201</v>
      </c>
      <c r="H190" s="38">
        <v>0.26457056000000001</v>
      </c>
      <c r="I190" s="1">
        <v>167</v>
      </c>
      <c r="J190" s="1">
        <v>43</v>
      </c>
      <c r="K190" s="1">
        <v>29</v>
      </c>
      <c r="L190" s="29">
        <f t="shared" si="5"/>
        <v>10.199999999999999</v>
      </c>
      <c r="M190" s="3">
        <v>12</v>
      </c>
      <c r="N190" s="3">
        <v>16</v>
      </c>
      <c r="O190" s="3">
        <v>49</v>
      </c>
      <c r="P190" s="3">
        <v>9</v>
      </c>
      <c r="Q190" s="13">
        <f t="shared" si="6"/>
        <v>0</v>
      </c>
      <c r="R190" s="54">
        <v>12.67</v>
      </c>
      <c r="S190" s="15">
        <v>7.7321396</v>
      </c>
      <c r="T190" s="15">
        <v>2.2799999999999998</v>
      </c>
      <c r="U190" s="55">
        <v>1.6204099999999999</v>
      </c>
      <c r="V190" s="1">
        <v>345</v>
      </c>
      <c r="W190" s="3">
        <v>70</v>
      </c>
      <c r="X190" s="1">
        <v>97</v>
      </c>
      <c r="Y190" s="3">
        <v>27</v>
      </c>
      <c r="Z190" s="3">
        <v>12</v>
      </c>
      <c r="AA190" s="3">
        <v>38</v>
      </c>
      <c r="AB190" s="3">
        <v>282</v>
      </c>
      <c r="AC190" s="3">
        <v>16</v>
      </c>
      <c r="AD190" s="3">
        <v>49</v>
      </c>
      <c r="AE190" s="3">
        <v>9</v>
      </c>
      <c r="AF190" s="3">
        <v>0</v>
      </c>
      <c r="AG190" s="3">
        <v>6</v>
      </c>
      <c r="AH190" s="3"/>
      <c r="AI190" s="3"/>
      <c r="AJ190" s="3"/>
      <c r="AK190" s="3"/>
      <c r="AL190" s="3"/>
      <c r="AM190" s="3"/>
      <c r="AN190" s="3"/>
      <c r="AO190" s="3"/>
      <c r="AP190" s="3"/>
      <c r="AR190" s="1" t="s">
        <v>75</v>
      </c>
    </row>
    <row r="191" spans="1:46">
      <c r="A191" s="1" t="s">
        <v>405</v>
      </c>
      <c r="B191" s="1">
        <v>2014</v>
      </c>
      <c r="C191" s="1">
        <v>3.113</v>
      </c>
      <c r="D191" s="20">
        <v>540850</v>
      </c>
      <c r="E191" s="17">
        <v>1900000</v>
      </c>
      <c r="F191" s="1">
        <v>504</v>
      </c>
      <c r="G191" s="31">
        <v>15</v>
      </c>
      <c r="H191" s="38">
        <v>0.22827938</v>
      </c>
      <c r="I191" s="1">
        <v>212</v>
      </c>
      <c r="J191" s="1">
        <v>55</v>
      </c>
      <c r="K191" s="1">
        <v>46</v>
      </c>
      <c r="L191" s="29">
        <f t="shared" si="5"/>
        <v>6</v>
      </c>
      <c r="M191" s="3">
        <v>8</v>
      </c>
      <c r="N191" s="3">
        <v>18</v>
      </c>
      <c r="O191" s="3">
        <v>122</v>
      </c>
      <c r="P191" s="3">
        <v>14</v>
      </c>
      <c r="Q191" s="13">
        <f t="shared" si="6"/>
        <v>0</v>
      </c>
      <c r="R191" s="54">
        <v>5.61</v>
      </c>
      <c r="S191" s="15">
        <v>6.3090539999999997</v>
      </c>
      <c r="T191" s="15">
        <v>-7.0000000000000007E-2</v>
      </c>
      <c r="U191" s="55">
        <v>0.59812500000000002</v>
      </c>
      <c r="V191" s="1">
        <v>504</v>
      </c>
      <c r="W191" s="3">
        <v>114</v>
      </c>
      <c r="X191" s="1">
        <v>0</v>
      </c>
      <c r="Y191" s="3">
        <v>31</v>
      </c>
      <c r="Z191" s="3">
        <v>8</v>
      </c>
      <c r="AA191" s="3">
        <v>27</v>
      </c>
      <c r="AB191" s="3">
        <v>364</v>
      </c>
      <c r="AC191" s="3">
        <v>18</v>
      </c>
      <c r="AD191" s="3">
        <v>122</v>
      </c>
      <c r="AE191" s="3">
        <v>14</v>
      </c>
      <c r="AF191" s="3">
        <v>8</v>
      </c>
      <c r="AG191" s="3">
        <v>0</v>
      </c>
      <c r="AH191" s="3"/>
      <c r="AI191" s="3"/>
      <c r="AJ191" s="3"/>
      <c r="AK191" s="3"/>
      <c r="AL191" s="3"/>
      <c r="AM191" s="3"/>
      <c r="AN191" s="3"/>
      <c r="AO191" s="3"/>
      <c r="AP191" s="3"/>
      <c r="AQ191" s="2" t="s">
        <v>406</v>
      </c>
      <c r="AS191" s="1" t="s">
        <v>407</v>
      </c>
      <c r="AT191" s="1" t="s">
        <v>408</v>
      </c>
    </row>
    <row r="192" spans="1:46">
      <c r="A192" s="1" t="s">
        <v>346</v>
      </c>
      <c r="B192" s="1">
        <v>2016</v>
      </c>
      <c r="C192" s="1">
        <v>3.044</v>
      </c>
      <c r="D192" s="20">
        <v>542604</v>
      </c>
      <c r="E192" s="17">
        <v>1875000</v>
      </c>
      <c r="F192" s="1">
        <v>281</v>
      </c>
      <c r="G192" s="31">
        <v>162</v>
      </c>
      <c r="H192" s="38">
        <v>0.24537987999999999</v>
      </c>
      <c r="I192" s="1">
        <v>110</v>
      </c>
      <c r="J192" s="1">
        <v>30</v>
      </c>
      <c r="K192" s="1">
        <v>1</v>
      </c>
      <c r="L192" s="29">
        <f t="shared" si="5"/>
        <v>4.2</v>
      </c>
      <c r="M192" s="3">
        <v>4</v>
      </c>
      <c r="N192" s="3">
        <v>19</v>
      </c>
      <c r="O192" s="3">
        <v>50</v>
      </c>
      <c r="P192" s="3">
        <v>7</v>
      </c>
      <c r="Q192" s="13">
        <f t="shared" si="6"/>
        <v>0</v>
      </c>
      <c r="R192" s="54">
        <v>1.1800001</v>
      </c>
      <c r="S192" s="15">
        <v>7.3186517000000002</v>
      </c>
      <c r="T192" s="15">
        <v>-0.53</v>
      </c>
      <c r="U192" s="55">
        <v>0.96337600000000001</v>
      </c>
      <c r="V192" s="1">
        <v>281</v>
      </c>
      <c r="W192" s="3">
        <v>75</v>
      </c>
      <c r="X192" s="1">
        <v>56</v>
      </c>
      <c r="Y192" s="3">
        <v>27</v>
      </c>
      <c r="Z192" s="3">
        <v>4</v>
      </c>
      <c r="AA192" s="3">
        <v>15</v>
      </c>
      <c r="AB192" s="3">
        <v>276</v>
      </c>
      <c r="AC192" s="3">
        <v>19</v>
      </c>
      <c r="AD192" s="3">
        <v>50</v>
      </c>
      <c r="AE192" s="3">
        <v>7</v>
      </c>
      <c r="AF192" s="3">
        <v>0</v>
      </c>
      <c r="AG192" s="3">
        <v>-3</v>
      </c>
      <c r="AH192" s="3"/>
      <c r="AI192" s="3"/>
      <c r="AJ192" s="3"/>
      <c r="AK192" s="3"/>
      <c r="AL192" s="3"/>
      <c r="AM192" s="3"/>
      <c r="AN192" s="3"/>
      <c r="AO192" s="3"/>
      <c r="AP192" s="3"/>
      <c r="AS192" s="1" t="s">
        <v>58</v>
      </c>
    </row>
    <row r="193" spans="1:46">
      <c r="A193" s="1" t="s">
        <v>242</v>
      </c>
      <c r="B193" s="1">
        <v>2014</v>
      </c>
      <c r="C193" s="1">
        <v>3.0449999999999999</v>
      </c>
      <c r="D193" s="20">
        <v>556500</v>
      </c>
      <c r="E193" s="17">
        <v>1850000</v>
      </c>
      <c r="F193" s="1">
        <v>395</v>
      </c>
      <c r="G193" s="31">
        <v>38</v>
      </c>
      <c r="H193" s="38">
        <v>0.27301841999999998</v>
      </c>
      <c r="I193" s="1">
        <v>179</v>
      </c>
      <c r="J193" s="1">
        <v>23</v>
      </c>
      <c r="K193" s="1">
        <v>8</v>
      </c>
      <c r="L193" s="29">
        <f t="shared" si="5"/>
        <v>7.1</v>
      </c>
      <c r="M193" s="3">
        <v>4</v>
      </c>
      <c r="N193" s="3">
        <v>33</v>
      </c>
      <c r="O193" s="3">
        <v>81</v>
      </c>
      <c r="P193" s="3">
        <v>21</v>
      </c>
      <c r="Q193" s="13">
        <f t="shared" si="6"/>
        <v>0</v>
      </c>
      <c r="R193" s="54">
        <v>8.15</v>
      </c>
      <c r="S193" s="15">
        <v>6.0431642999999999</v>
      </c>
      <c r="T193" s="15">
        <v>3.47</v>
      </c>
      <c r="U193" s="55">
        <v>2.2688600000000001</v>
      </c>
      <c r="V193" s="1">
        <v>395</v>
      </c>
      <c r="W193" s="3">
        <v>113</v>
      </c>
      <c r="X193" s="1">
        <v>0</v>
      </c>
      <c r="Y193" s="3">
        <v>41</v>
      </c>
      <c r="Z193" s="3">
        <v>4</v>
      </c>
      <c r="AA193" s="3">
        <v>37</v>
      </c>
      <c r="AB193" s="3">
        <v>408</v>
      </c>
      <c r="AC193" s="3">
        <v>33</v>
      </c>
      <c r="AD193" s="3">
        <v>81</v>
      </c>
      <c r="AE193" s="3">
        <v>21</v>
      </c>
      <c r="AF193" s="3">
        <v>4</v>
      </c>
      <c r="AG193" s="3">
        <v>19</v>
      </c>
      <c r="AH193" s="3"/>
      <c r="AI193" s="3"/>
      <c r="AJ193" s="3"/>
      <c r="AK193" s="3"/>
      <c r="AL193" s="3"/>
      <c r="AM193" s="3"/>
      <c r="AN193" s="3"/>
      <c r="AO193" s="3"/>
      <c r="AP193" s="3"/>
      <c r="AQ193" s="2" t="s">
        <v>243</v>
      </c>
    </row>
    <row r="194" spans="1:46">
      <c r="A194" s="1" t="s">
        <v>314</v>
      </c>
      <c r="B194" s="1">
        <v>2013</v>
      </c>
      <c r="C194" s="1">
        <v>3.1230000000000002</v>
      </c>
      <c r="D194" s="20">
        <v>492000</v>
      </c>
      <c r="E194" s="17">
        <v>1850000</v>
      </c>
      <c r="F194" s="1">
        <v>404</v>
      </c>
      <c r="G194" s="31">
        <v>124</v>
      </c>
      <c r="H194" s="38">
        <v>0.25789472000000002</v>
      </c>
      <c r="I194" s="1">
        <v>173</v>
      </c>
      <c r="J194" s="1">
        <v>7</v>
      </c>
      <c r="K194" s="1">
        <v>108</v>
      </c>
      <c r="L194" s="29">
        <f t="shared" ref="L194:L257" si="8">ROUND(AVERAGE(R194,S194),1)</f>
        <v>1.1000000000000001</v>
      </c>
      <c r="M194" s="3">
        <v>2</v>
      </c>
      <c r="N194" s="3">
        <v>46</v>
      </c>
      <c r="O194" s="3">
        <v>100</v>
      </c>
      <c r="P194" s="3">
        <v>27</v>
      </c>
      <c r="Q194" s="13">
        <f t="shared" ref="Q194:Q257" si="9">COUNTIF(AQ194:AS194,"*AS*")</f>
        <v>0</v>
      </c>
      <c r="R194" s="54">
        <v>0.38999992999999999</v>
      </c>
      <c r="S194" s="15">
        <v>1.8788530000000001</v>
      </c>
      <c r="T194" s="15">
        <v>-0.67</v>
      </c>
      <c r="U194" s="55">
        <v>0.94401199999999996</v>
      </c>
      <c r="V194" s="1">
        <v>404</v>
      </c>
      <c r="W194" s="3">
        <v>148</v>
      </c>
      <c r="X194" s="1">
        <v>0</v>
      </c>
      <c r="Y194" s="3">
        <v>70</v>
      </c>
      <c r="Z194" s="3">
        <v>2</v>
      </c>
      <c r="AA194" s="3">
        <v>32</v>
      </c>
      <c r="AB194" s="3">
        <v>598</v>
      </c>
      <c r="AC194" s="3">
        <v>46</v>
      </c>
      <c r="AD194" s="3">
        <v>100</v>
      </c>
      <c r="AE194" s="3">
        <v>27</v>
      </c>
      <c r="AF194" s="3">
        <v>46</v>
      </c>
      <c r="AG194" s="3">
        <v>-7</v>
      </c>
      <c r="AH194" s="3"/>
      <c r="AI194" s="3"/>
      <c r="AJ194" s="3"/>
      <c r="AK194" s="3"/>
      <c r="AL194" s="3"/>
      <c r="AM194" s="3"/>
      <c r="AN194" s="3"/>
      <c r="AO194" s="3"/>
      <c r="AP194" s="3"/>
      <c r="AQ194" s="2" t="s">
        <v>315</v>
      </c>
    </row>
    <row r="195" spans="1:46">
      <c r="A195" s="1" t="s">
        <v>759</v>
      </c>
      <c r="B195" s="1">
        <v>2020</v>
      </c>
      <c r="C195" s="1">
        <v>3.0990000000000002</v>
      </c>
      <c r="D195" s="20">
        <v>576000</v>
      </c>
      <c r="E195" s="17">
        <v>1825000</v>
      </c>
      <c r="F195" s="1">
        <f>ROUND(V195-W195+(W195/$AV$2),0)</f>
        <v>331</v>
      </c>
      <c r="G195" s="31">
        <v>0</v>
      </c>
      <c r="H195" s="38">
        <v>0.22765363999999999</v>
      </c>
      <c r="I195" s="3">
        <v>103.90004590004591</v>
      </c>
      <c r="J195" s="3">
        <f>AI195-Z195+M195</f>
        <v>30.500013500013502</v>
      </c>
      <c r="K195" s="3">
        <v>6.7000027000027007</v>
      </c>
      <c r="L195" s="29">
        <f t="shared" si="8"/>
        <v>0.9</v>
      </c>
      <c r="M195" s="3">
        <f>Z195/$AV$2</f>
        <v>13.5000135000135</v>
      </c>
      <c r="N195" s="3">
        <f t="shared" ref="N195:P196" si="10">AC195/$AV$2</f>
        <v>43.200043200043204</v>
      </c>
      <c r="O195" s="3">
        <f t="shared" si="10"/>
        <v>108.000108000108</v>
      </c>
      <c r="P195" s="3">
        <f t="shared" si="10"/>
        <v>13.5000135000135</v>
      </c>
      <c r="Q195" s="13">
        <f t="shared" si="9"/>
        <v>0</v>
      </c>
      <c r="R195" s="54">
        <v>1.25</v>
      </c>
      <c r="S195" s="15">
        <v>0.59953970000000001</v>
      </c>
      <c r="T195" s="15">
        <v>0.92</v>
      </c>
      <c r="U195" s="55">
        <v>0.25594600000000001</v>
      </c>
      <c r="V195" s="1">
        <v>249</v>
      </c>
      <c r="W195" s="3">
        <v>48</v>
      </c>
      <c r="X195" s="11">
        <v>0</v>
      </c>
      <c r="Y195" s="3">
        <v>17</v>
      </c>
      <c r="Z195" s="3">
        <v>5</v>
      </c>
      <c r="AA195" s="3">
        <v>21</v>
      </c>
      <c r="AB195" s="3">
        <v>178</v>
      </c>
      <c r="AC195" s="3">
        <v>16</v>
      </c>
      <c r="AD195" s="3">
        <v>40</v>
      </c>
      <c r="AE195" s="3">
        <v>5</v>
      </c>
      <c r="AF195" s="3">
        <v>1</v>
      </c>
      <c r="AG195" s="3">
        <v>1</v>
      </c>
      <c r="AH195" s="1">
        <v>75</v>
      </c>
      <c r="AI195" s="1">
        <v>22</v>
      </c>
      <c r="AJ195" s="1">
        <v>87</v>
      </c>
      <c r="AK195" s="1">
        <v>801</v>
      </c>
      <c r="AL195" s="1">
        <v>70</v>
      </c>
      <c r="AM195" s="1">
        <v>174</v>
      </c>
      <c r="AN195" s="1">
        <v>31</v>
      </c>
      <c r="AO195" s="1">
        <v>5</v>
      </c>
      <c r="AP195" s="1">
        <v>-11</v>
      </c>
    </row>
    <row r="196" spans="1:46">
      <c r="A196" s="1" t="s">
        <v>784</v>
      </c>
      <c r="B196" s="1">
        <v>2020</v>
      </c>
      <c r="C196" s="1">
        <v>3.0529999999999999</v>
      </c>
      <c r="D196" s="20">
        <v>580000</v>
      </c>
      <c r="E196" s="17">
        <v>1800000</v>
      </c>
      <c r="F196" s="1">
        <f>ROUND(V196-W196+(W196/$AV$2),0)</f>
        <v>226</v>
      </c>
      <c r="G196" s="31">
        <v>262</v>
      </c>
      <c r="H196" s="38">
        <v>0.28076255</v>
      </c>
      <c r="I196" s="3">
        <v>111.00005400005401</v>
      </c>
      <c r="J196" s="3">
        <f>AI196-Z196+M196</f>
        <v>31.200016200016201</v>
      </c>
      <c r="K196" s="3">
        <v>0</v>
      </c>
      <c r="L196" s="29">
        <f t="shared" si="8"/>
        <v>2.2000000000000002</v>
      </c>
      <c r="M196" s="3">
        <f>Z196/$AV$2</f>
        <v>16.200016200016201</v>
      </c>
      <c r="N196" s="3">
        <f t="shared" si="10"/>
        <v>29.700029700029702</v>
      </c>
      <c r="O196" s="3">
        <f t="shared" si="10"/>
        <v>83.700083700083709</v>
      </c>
      <c r="P196" s="3">
        <f t="shared" si="10"/>
        <v>21.600021600021602</v>
      </c>
      <c r="Q196" s="13">
        <f t="shared" si="9"/>
        <v>0</v>
      </c>
      <c r="R196" s="54">
        <v>2.2599999999999998</v>
      </c>
      <c r="S196" s="15">
        <v>2.1208627</v>
      </c>
      <c r="T196" s="15">
        <v>0.5</v>
      </c>
      <c r="U196" s="55">
        <v>0.55068600000000001</v>
      </c>
      <c r="V196" s="1">
        <v>168</v>
      </c>
      <c r="W196" s="3">
        <v>34</v>
      </c>
      <c r="X196" s="1">
        <v>32</v>
      </c>
      <c r="Y196" s="3">
        <v>20</v>
      </c>
      <c r="Z196" s="3">
        <v>6</v>
      </c>
      <c r="AA196" s="3">
        <v>20</v>
      </c>
      <c r="AB196" s="3">
        <v>133</v>
      </c>
      <c r="AC196" s="3">
        <v>11</v>
      </c>
      <c r="AD196" s="3">
        <v>31</v>
      </c>
      <c r="AE196" s="3">
        <v>8</v>
      </c>
      <c r="AF196" s="3">
        <v>0</v>
      </c>
      <c r="AG196" s="3">
        <v>-2</v>
      </c>
      <c r="AH196" s="1">
        <v>77</v>
      </c>
      <c r="AI196" s="1">
        <v>21</v>
      </c>
      <c r="AJ196" s="1">
        <v>78</v>
      </c>
      <c r="AK196" s="1">
        <v>637</v>
      </c>
      <c r="AL196" s="1">
        <v>49</v>
      </c>
      <c r="AM196" s="1">
        <v>165</v>
      </c>
      <c r="AN196" s="1">
        <v>30</v>
      </c>
      <c r="AO196" s="1">
        <v>0</v>
      </c>
      <c r="AP196" s="1">
        <v>3</v>
      </c>
      <c r="AR196" s="1" t="s">
        <v>98</v>
      </c>
    </row>
    <row r="197" spans="1:46">
      <c r="A197" s="1" t="s">
        <v>265</v>
      </c>
      <c r="B197" s="1">
        <v>2012</v>
      </c>
      <c r="C197" s="1">
        <v>3.032</v>
      </c>
      <c r="D197" s="20">
        <v>495200</v>
      </c>
      <c r="E197" s="17">
        <v>1800000</v>
      </c>
      <c r="F197" s="1">
        <v>311</v>
      </c>
      <c r="G197" s="31">
        <v>39</v>
      </c>
      <c r="H197" s="38">
        <v>0.25534308</v>
      </c>
      <c r="I197" s="1">
        <v>126</v>
      </c>
      <c r="J197" s="1">
        <v>20</v>
      </c>
      <c r="K197" s="1">
        <v>10</v>
      </c>
      <c r="L197" s="29">
        <f t="shared" si="8"/>
        <v>4</v>
      </c>
      <c r="M197" s="3">
        <v>10</v>
      </c>
      <c r="N197" s="3">
        <v>56</v>
      </c>
      <c r="O197" s="3">
        <v>51</v>
      </c>
      <c r="P197" s="3">
        <v>19</v>
      </c>
      <c r="Q197" s="13">
        <f t="shared" si="9"/>
        <v>0</v>
      </c>
      <c r="R197" s="54">
        <v>6.35</v>
      </c>
      <c r="S197" s="15">
        <v>1.6281418999999999</v>
      </c>
      <c r="T197" s="15">
        <v>3.35</v>
      </c>
      <c r="U197" s="55">
        <v>2.0466899999999999</v>
      </c>
      <c r="V197" s="1">
        <v>311</v>
      </c>
      <c r="W197" s="3">
        <v>108</v>
      </c>
      <c r="X197" s="1">
        <v>0</v>
      </c>
      <c r="Y197" s="3">
        <v>41</v>
      </c>
      <c r="Z197" s="3">
        <v>10</v>
      </c>
      <c r="AA197" s="3">
        <v>50</v>
      </c>
      <c r="AB197" s="3">
        <v>361</v>
      </c>
      <c r="AC197" s="3">
        <v>56</v>
      </c>
      <c r="AD197" s="3">
        <v>51</v>
      </c>
      <c r="AE197" s="3">
        <v>19</v>
      </c>
      <c r="AF197" s="3">
        <v>5</v>
      </c>
      <c r="AG197" s="3">
        <v>-4</v>
      </c>
      <c r="AH197" s="3"/>
      <c r="AI197" s="3"/>
      <c r="AJ197" s="3"/>
      <c r="AK197" s="3"/>
      <c r="AL197" s="3"/>
      <c r="AM197" s="3"/>
      <c r="AN197" s="3"/>
      <c r="AO197" s="3"/>
      <c r="AP197" s="3"/>
      <c r="AS197" s="1" t="s">
        <v>47</v>
      </c>
    </row>
    <row r="198" spans="1:46">
      <c r="A198" s="1" t="s">
        <v>41</v>
      </c>
      <c r="B198" s="1">
        <v>2013</v>
      </c>
      <c r="C198" s="1">
        <v>3.0590000000000002</v>
      </c>
      <c r="D198" s="20">
        <v>505600</v>
      </c>
      <c r="E198" s="17">
        <v>1800000</v>
      </c>
      <c r="F198" s="1">
        <v>380</v>
      </c>
      <c r="G198" s="31">
        <v>43</v>
      </c>
      <c r="H198" s="38">
        <v>0.21170130000000001</v>
      </c>
      <c r="I198" s="1">
        <v>140</v>
      </c>
      <c r="J198" s="1">
        <v>64</v>
      </c>
      <c r="K198" s="1">
        <v>2</v>
      </c>
      <c r="L198" s="29">
        <f t="shared" si="8"/>
        <v>1</v>
      </c>
      <c r="M198" s="3">
        <v>21</v>
      </c>
      <c r="N198" s="3">
        <v>18</v>
      </c>
      <c r="O198" s="3">
        <v>148</v>
      </c>
      <c r="P198" s="3">
        <v>18</v>
      </c>
      <c r="Q198" s="13">
        <f t="shared" si="9"/>
        <v>0</v>
      </c>
      <c r="R198" s="54">
        <v>2.3600001000000002</v>
      </c>
      <c r="S198" s="15">
        <v>-0.31153904999999998</v>
      </c>
      <c r="T198" s="15">
        <v>-0.06</v>
      </c>
      <c r="U198" s="55">
        <v>0.138763</v>
      </c>
      <c r="V198" s="1">
        <v>380</v>
      </c>
      <c r="W198" s="3">
        <v>138</v>
      </c>
      <c r="X198" s="1">
        <v>0</v>
      </c>
      <c r="Y198" s="3">
        <v>45</v>
      </c>
      <c r="Z198" s="3">
        <v>21</v>
      </c>
      <c r="AA198" s="3">
        <v>55</v>
      </c>
      <c r="AB198" s="3">
        <v>497</v>
      </c>
      <c r="AC198" s="3">
        <v>18</v>
      </c>
      <c r="AD198" s="3">
        <v>148</v>
      </c>
      <c r="AE198" s="3">
        <v>18</v>
      </c>
      <c r="AF198" s="3">
        <v>0</v>
      </c>
      <c r="AG198" s="3">
        <v>7</v>
      </c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1:46">
      <c r="A199" s="1" t="s">
        <v>109</v>
      </c>
      <c r="B199" s="1">
        <v>2012</v>
      </c>
      <c r="C199" s="1">
        <v>3.0249999999999999</v>
      </c>
      <c r="D199" s="20">
        <v>483000</v>
      </c>
      <c r="E199" s="17">
        <v>1750000</v>
      </c>
      <c r="F199" s="1">
        <v>441</v>
      </c>
      <c r="G199" s="31">
        <v>0</v>
      </c>
      <c r="H199" s="38">
        <v>0.25883152999999998</v>
      </c>
      <c r="I199" s="1">
        <v>176</v>
      </c>
      <c r="J199" s="1">
        <v>47</v>
      </c>
      <c r="K199" s="1">
        <v>9</v>
      </c>
      <c r="L199" s="29">
        <f t="shared" si="8"/>
        <v>3.5</v>
      </c>
      <c r="M199" s="3">
        <v>7</v>
      </c>
      <c r="N199" s="3">
        <v>25</v>
      </c>
      <c r="O199" s="3">
        <v>56</v>
      </c>
      <c r="P199" s="3">
        <v>16</v>
      </c>
      <c r="Q199" s="13">
        <f t="shared" si="9"/>
        <v>1</v>
      </c>
      <c r="R199" s="54">
        <v>2.66</v>
      </c>
      <c r="S199" s="15">
        <v>4.3302874999999998</v>
      </c>
      <c r="T199" s="15">
        <v>-0.57000004999999998</v>
      </c>
      <c r="U199" s="55">
        <v>-0.273503</v>
      </c>
      <c r="V199" s="1">
        <v>441</v>
      </c>
      <c r="W199" s="3">
        <v>105</v>
      </c>
      <c r="X199" s="1">
        <v>0</v>
      </c>
      <c r="Y199" s="3">
        <v>30</v>
      </c>
      <c r="Z199" s="3">
        <v>7</v>
      </c>
      <c r="AA199" s="3">
        <v>30</v>
      </c>
      <c r="AB199" s="3">
        <v>326</v>
      </c>
      <c r="AC199" s="3">
        <v>25</v>
      </c>
      <c r="AD199" s="3">
        <v>56</v>
      </c>
      <c r="AE199" s="3">
        <v>16</v>
      </c>
      <c r="AF199" s="3">
        <v>1</v>
      </c>
      <c r="AG199" s="3">
        <v>6</v>
      </c>
      <c r="AH199" s="3"/>
      <c r="AI199" s="3"/>
      <c r="AJ199" s="3"/>
      <c r="AK199" s="3"/>
      <c r="AL199" s="3"/>
      <c r="AM199" s="3"/>
      <c r="AN199" s="3"/>
      <c r="AO199" s="3"/>
      <c r="AP199" s="3"/>
      <c r="AR199" s="1" t="s">
        <v>110</v>
      </c>
      <c r="AS199" s="1" t="s">
        <v>111</v>
      </c>
    </row>
    <row r="200" spans="1:46">
      <c r="A200" s="1" t="s">
        <v>401</v>
      </c>
      <c r="B200" s="1">
        <v>2013</v>
      </c>
      <c r="C200" s="1">
        <v>3.069</v>
      </c>
      <c r="D200" s="20">
        <v>491500</v>
      </c>
      <c r="E200" s="17">
        <v>1750000</v>
      </c>
      <c r="F200" s="1">
        <v>363</v>
      </c>
      <c r="G200" s="31">
        <v>159</v>
      </c>
      <c r="H200" s="38">
        <v>0.24864864</v>
      </c>
      <c r="I200" s="1">
        <v>159</v>
      </c>
      <c r="J200" s="1">
        <v>42</v>
      </c>
      <c r="K200" s="1">
        <v>3</v>
      </c>
      <c r="L200" s="29">
        <f t="shared" si="8"/>
        <v>0.8</v>
      </c>
      <c r="M200" s="3">
        <v>6</v>
      </c>
      <c r="N200" s="3">
        <v>38</v>
      </c>
      <c r="O200" s="3">
        <v>56</v>
      </c>
      <c r="P200" s="3">
        <v>13</v>
      </c>
      <c r="Q200" s="13">
        <f t="shared" si="9"/>
        <v>0</v>
      </c>
      <c r="R200" s="54">
        <v>-7.0000019999999996E-2</v>
      </c>
      <c r="S200" s="15">
        <v>1.5955847999999999</v>
      </c>
      <c r="T200" s="15">
        <v>-0.27</v>
      </c>
      <c r="U200" s="55">
        <v>-6.46143E-2</v>
      </c>
      <c r="V200" s="1">
        <v>363</v>
      </c>
      <c r="W200" s="3">
        <v>85</v>
      </c>
      <c r="X200" s="1">
        <v>70</v>
      </c>
      <c r="Y200" s="3">
        <v>32</v>
      </c>
      <c r="Z200" s="3">
        <v>6</v>
      </c>
      <c r="AA200" s="3">
        <v>36</v>
      </c>
      <c r="AB200" s="3">
        <v>333</v>
      </c>
      <c r="AC200" s="3">
        <v>38</v>
      </c>
      <c r="AD200" s="3">
        <v>56</v>
      </c>
      <c r="AE200" s="3">
        <v>13</v>
      </c>
      <c r="AF200" s="3">
        <v>0</v>
      </c>
      <c r="AG200" s="3">
        <v>-3</v>
      </c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6">
      <c r="A201" s="1" t="s">
        <v>590</v>
      </c>
      <c r="B201" s="1">
        <v>2019</v>
      </c>
      <c r="C201" s="1">
        <v>3.085</v>
      </c>
      <c r="D201" s="20">
        <v>578000</v>
      </c>
      <c r="E201" s="17">
        <v>1700000</v>
      </c>
      <c r="F201" s="1">
        <v>228</v>
      </c>
      <c r="G201" s="31">
        <v>193</v>
      </c>
      <c r="H201" s="38">
        <v>0.27620396000000003</v>
      </c>
      <c r="I201" s="1">
        <v>76</v>
      </c>
      <c r="J201" s="1">
        <v>12</v>
      </c>
      <c r="K201" s="1">
        <v>6</v>
      </c>
      <c r="L201" s="29">
        <f t="shared" si="8"/>
        <v>1.9</v>
      </c>
      <c r="M201" s="3">
        <v>12</v>
      </c>
      <c r="N201" s="3">
        <v>16</v>
      </c>
      <c r="O201" s="3">
        <v>50</v>
      </c>
      <c r="P201" s="3">
        <v>21</v>
      </c>
      <c r="Q201" s="13">
        <f t="shared" si="9"/>
        <v>0</v>
      </c>
      <c r="R201" s="54">
        <v>2.41</v>
      </c>
      <c r="S201" s="15">
        <v>1.3621502999999999</v>
      </c>
      <c r="T201" s="15">
        <v>2.94</v>
      </c>
      <c r="U201" s="55">
        <v>2.0070600000000001</v>
      </c>
      <c r="V201" s="1">
        <v>228</v>
      </c>
      <c r="W201" s="3">
        <v>139</v>
      </c>
      <c r="X201" s="1">
        <v>0</v>
      </c>
      <c r="Y201" s="3">
        <v>62</v>
      </c>
      <c r="Z201" s="3">
        <v>12</v>
      </c>
      <c r="AA201" s="3">
        <v>51</v>
      </c>
      <c r="AB201" s="3">
        <v>550</v>
      </c>
      <c r="AC201" s="3">
        <v>16</v>
      </c>
      <c r="AD201" s="3">
        <v>50</v>
      </c>
      <c r="AE201" s="3">
        <v>21</v>
      </c>
      <c r="AF201" s="3">
        <v>4</v>
      </c>
      <c r="AG201" s="3">
        <v>1</v>
      </c>
      <c r="AH201" s="3"/>
      <c r="AI201" s="3"/>
      <c r="AJ201" s="3"/>
      <c r="AK201" s="3"/>
      <c r="AL201" s="3"/>
      <c r="AM201" s="3"/>
      <c r="AN201" s="3"/>
      <c r="AO201" s="3"/>
      <c r="AP201" s="3"/>
      <c r="AQ201" s="2" t="s">
        <v>353</v>
      </c>
    </row>
    <row r="202" spans="1:46">
      <c r="A202" s="1" t="s">
        <v>774</v>
      </c>
      <c r="B202" s="1">
        <v>2019</v>
      </c>
      <c r="C202" s="1">
        <v>2.137</v>
      </c>
      <c r="D202" s="20">
        <v>575000</v>
      </c>
      <c r="E202" s="17">
        <v>1700000</v>
      </c>
      <c r="F202" s="1">
        <v>314</v>
      </c>
      <c r="G202" s="31">
        <v>65</v>
      </c>
      <c r="H202" s="38">
        <v>0.26894342999999998</v>
      </c>
      <c r="I202" s="1">
        <v>124</v>
      </c>
      <c r="J202" s="1">
        <v>30</v>
      </c>
      <c r="K202" s="1">
        <v>2</v>
      </c>
      <c r="L202" s="29">
        <f t="shared" si="8"/>
        <v>4.0999999999999996</v>
      </c>
      <c r="M202" s="3">
        <v>7</v>
      </c>
      <c r="N202" s="3">
        <v>15</v>
      </c>
      <c r="O202" s="3">
        <v>43</v>
      </c>
      <c r="P202" s="3">
        <v>12</v>
      </c>
      <c r="Q202" s="13">
        <f t="shared" si="9"/>
        <v>0</v>
      </c>
      <c r="R202" s="54">
        <v>4.3</v>
      </c>
      <c r="S202" s="15">
        <v>3.850695</v>
      </c>
      <c r="T202" s="15">
        <v>-0.61</v>
      </c>
      <c r="U202" s="55">
        <v>-0.53270499999999998</v>
      </c>
      <c r="V202" s="1">
        <v>314</v>
      </c>
      <c r="W202" s="3">
        <v>98</v>
      </c>
      <c r="X202" s="1">
        <v>18</v>
      </c>
      <c r="Y202" s="3">
        <v>31</v>
      </c>
      <c r="Z202" s="3">
        <v>7</v>
      </c>
      <c r="AA202" s="3">
        <v>32</v>
      </c>
      <c r="AB202" s="3">
        <v>248</v>
      </c>
      <c r="AC202" s="3">
        <v>15</v>
      </c>
      <c r="AD202" s="3">
        <v>43</v>
      </c>
      <c r="AE202" s="3">
        <v>12</v>
      </c>
      <c r="AF202" s="3">
        <v>1</v>
      </c>
      <c r="AG202" s="3">
        <v>-2</v>
      </c>
      <c r="AH202" s="3"/>
      <c r="AI202" s="3"/>
      <c r="AJ202" s="3"/>
      <c r="AK202" s="3"/>
      <c r="AL202" s="3"/>
      <c r="AM202" s="3"/>
      <c r="AN202" s="3"/>
      <c r="AO202" s="3"/>
      <c r="AP202" s="3"/>
      <c r="AR202" s="1" t="s">
        <v>775</v>
      </c>
    </row>
    <row r="203" spans="1:46">
      <c r="A203" s="1" t="s">
        <v>621</v>
      </c>
      <c r="B203" s="1">
        <v>2017</v>
      </c>
      <c r="C203" s="1">
        <v>3.016</v>
      </c>
      <c r="D203" s="20">
        <v>545500</v>
      </c>
      <c r="E203" s="17">
        <v>1700000</v>
      </c>
      <c r="F203" s="1">
        <v>271</v>
      </c>
      <c r="G203" s="31">
        <v>213</v>
      </c>
      <c r="H203" s="38">
        <v>0.26604434999999999</v>
      </c>
      <c r="I203" s="1">
        <v>108</v>
      </c>
      <c r="J203" s="1">
        <v>20</v>
      </c>
      <c r="K203" s="1">
        <v>25</v>
      </c>
      <c r="L203" s="29">
        <f t="shared" si="8"/>
        <v>3.3</v>
      </c>
      <c r="M203" s="3">
        <v>13</v>
      </c>
      <c r="N203" s="3">
        <v>34</v>
      </c>
      <c r="O203" s="3">
        <v>128</v>
      </c>
      <c r="P203" s="3">
        <v>18</v>
      </c>
      <c r="Q203" s="13">
        <f t="shared" si="9"/>
        <v>0</v>
      </c>
      <c r="R203" s="54">
        <v>3.31</v>
      </c>
      <c r="S203" s="15">
        <v>3.2425136999999999</v>
      </c>
      <c r="T203" s="15">
        <v>0.38</v>
      </c>
      <c r="U203" s="55">
        <v>1.1123099999999999</v>
      </c>
      <c r="V203" s="1">
        <v>271</v>
      </c>
      <c r="W203" s="3">
        <v>129</v>
      </c>
      <c r="X203" s="1">
        <v>0</v>
      </c>
      <c r="Y203" s="3">
        <v>57</v>
      </c>
      <c r="Z203" s="3">
        <v>13</v>
      </c>
      <c r="AA203" s="3">
        <v>46</v>
      </c>
      <c r="AB203" s="3">
        <v>486</v>
      </c>
      <c r="AC203" s="3">
        <v>34</v>
      </c>
      <c r="AD203" s="3">
        <v>128</v>
      </c>
      <c r="AE203" s="3">
        <v>18</v>
      </c>
      <c r="AF203" s="3">
        <v>11</v>
      </c>
      <c r="AG203" s="3">
        <v>-10</v>
      </c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1:46">
      <c r="A204" s="1" t="s">
        <v>513</v>
      </c>
      <c r="B204" s="1">
        <v>2016</v>
      </c>
      <c r="C204" s="1">
        <v>2.1509999999999998</v>
      </c>
      <c r="D204" s="20">
        <v>522500</v>
      </c>
      <c r="E204" s="17">
        <v>1700000</v>
      </c>
      <c r="F204" s="1">
        <v>324</v>
      </c>
      <c r="G204" s="31">
        <v>70</v>
      </c>
      <c r="H204" s="38">
        <v>0.25051335000000002</v>
      </c>
      <c r="I204" s="1">
        <v>140</v>
      </c>
      <c r="J204" s="1">
        <v>31</v>
      </c>
      <c r="K204" s="1">
        <v>3</v>
      </c>
      <c r="L204" s="29">
        <f t="shared" si="8"/>
        <v>3.7</v>
      </c>
      <c r="M204" s="3">
        <v>7</v>
      </c>
      <c r="N204" s="3">
        <v>32</v>
      </c>
      <c r="O204" s="3">
        <v>84</v>
      </c>
      <c r="P204" s="3">
        <v>20</v>
      </c>
      <c r="Q204" s="13">
        <f t="shared" si="9"/>
        <v>0</v>
      </c>
      <c r="R204" s="54">
        <v>3.29</v>
      </c>
      <c r="S204" s="15">
        <v>4.1005897999999998</v>
      </c>
      <c r="T204" s="15">
        <v>2.46</v>
      </c>
      <c r="U204" s="55">
        <v>2.4074</v>
      </c>
      <c r="V204" s="1">
        <v>324</v>
      </c>
      <c r="W204" s="3">
        <v>128</v>
      </c>
      <c r="X204" s="1">
        <v>15</v>
      </c>
      <c r="Y204" s="3">
        <v>39</v>
      </c>
      <c r="Z204" s="3">
        <v>7</v>
      </c>
      <c r="AA204" s="3">
        <v>42</v>
      </c>
      <c r="AB204" s="3">
        <v>412</v>
      </c>
      <c r="AC204" s="3">
        <v>32</v>
      </c>
      <c r="AD204" s="3">
        <v>84</v>
      </c>
      <c r="AE204" s="3">
        <v>20</v>
      </c>
      <c r="AF204" s="3">
        <v>1</v>
      </c>
      <c r="AG204" s="3">
        <v>0</v>
      </c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6">
      <c r="A205" s="1" t="s">
        <v>714</v>
      </c>
      <c r="B205" s="1">
        <v>2020</v>
      </c>
      <c r="C205" s="1">
        <v>2.161</v>
      </c>
      <c r="D205" s="20">
        <v>581700</v>
      </c>
      <c r="E205" s="17">
        <v>1700000</v>
      </c>
      <c r="F205" s="1">
        <f>ROUND(V205-W205+(W205/$AV$2),0)</f>
        <v>279</v>
      </c>
      <c r="G205" s="31">
        <v>10</v>
      </c>
      <c r="H205" s="38">
        <v>0.22061484000000001</v>
      </c>
      <c r="I205" s="3">
        <v>82.700029700029702</v>
      </c>
      <c r="J205" s="3">
        <f>AI205-Z205+M205</f>
        <v>31.500013500013502</v>
      </c>
      <c r="K205" s="3">
        <v>0</v>
      </c>
      <c r="L205" s="29">
        <f t="shared" si="8"/>
        <v>0.8</v>
      </c>
      <c r="M205" s="3">
        <f>Z205/$AV$2</f>
        <v>13.5000135000135</v>
      </c>
      <c r="N205" s="3">
        <f>AC205/$AV$2</f>
        <v>16.200016200016201</v>
      </c>
      <c r="O205" s="3">
        <f>AD205/$AV$2</f>
        <v>78.300078300078312</v>
      </c>
      <c r="P205" s="3">
        <f>AE205/$AV$2</f>
        <v>13.5000135000135</v>
      </c>
      <c r="Q205" s="13">
        <f t="shared" si="9"/>
        <v>0</v>
      </c>
      <c r="R205" s="54">
        <v>0.45999997999999997</v>
      </c>
      <c r="S205" s="15">
        <v>1.2324109000000001</v>
      </c>
      <c r="T205" s="15">
        <v>-0.37</v>
      </c>
      <c r="U205" s="55">
        <v>0.25801000000000002</v>
      </c>
      <c r="V205" s="1">
        <v>213</v>
      </c>
      <c r="W205" s="3">
        <v>39</v>
      </c>
      <c r="X205" s="11">
        <v>0</v>
      </c>
      <c r="Y205" s="3">
        <v>11</v>
      </c>
      <c r="Z205" s="3">
        <v>5</v>
      </c>
      <c r="AA205" s="3">
        <v>19</v>
      </c>
      <c r="AB205" s="3">
        <v>129</v>
      </c>
      <c r="AC205" s="3">
        <v>6</v>
      </c>
      <c r="AD205" s="3">
        <v>29</v>
      </c>
      <c r="AE205" s="3">
        <v>5</v>
      </c>
      <c r="AF205" s="3">
        <v>0</v>
      </c>
      <c r="AG205" s="3">
        <v>-2</v>
      </c>
      <c r="AH205" s="1">
        <v>64</v>
      </c>
      <c r="AI205" s="1">
        <v>23</v>
      </c>
      <c r="AJ205" s="1">
        <v>76</v>
      </c>
      <c r="AK205" s="1">
        <v>625</v>
      </c>
      <c r="AL205" s="1">
        <v>62</v>
      </c>
      <c r="AM205" s="1">
        <v>128</v>
      </c>
      <c r="AN205" s="1">
        <v>28</v>
      </c>
      <c r="AO205" s="1">
        <v>0</v>
      </c>
      <c r="AP205" s="1">
        <v>-2</v>
      </c>
      <c r="AR205" s="1" t="s">
        <v>715</v>
      </c>
    </row>
    <row r="206" spans="1:46">
      <c r="A206" s="1" t="s">
        <v>283</v>
      </c>
      <c r="B206" s="1">
        <v>2014</v>
      </c>
      <c r="C206" s="1">
        <v>3.1179999999999999</v>
      </c>
      <c r="D206" s="20">
        <v>532500</v>
      </c>
      <c r="E206" s="17">
        <v>1675000</v>
      </c>
      <c r="F206" s="1">
        <v>421</v>
      </c>
      <c r="G206" s="31">
        <v>21</v>
      </c>
      <c r="H206" s="38">
        <v>0.26213592000000002</v>
      </c>
      <c r="I206" s="1">
        <v>147</v>
      </c>
      <c r="J206" s="1">
        <v>37</v>
      </c>
      <c r="K206" s="1">
        <v>5</v>
      </c>
      <c r="L206" s="29">
        <f t="shared" si="8"/>
        <v>1.9</v>
      </c>
      <c r="M206" s="3">
        <v>4</v>
      </c>
      <c r="N206" s="3">
        <v>14</v>
      </c>
      <c r="O206" s="3">
        <v>62</v>
      </c>
      <c r="P206" s="3">
        <v>16</v>
      </c>
      <c r="Q206" s="13">
        <f t="shared" si="9"/>
        <v>0</v>
      </c>
      <c r="R206" s="54">
        <v>1.85</v>
      </c>
      <c r="S206" s="15">
        <v>1.891983</v>
      </c>
      <c r="T206" s="15">
        <v>0.47000003000000001</v>
      </c>
      <c r="U206" s="55">
        <v>0.52865609999999996</v>
      </c>
      <c r="V206" s="1">
        <v>421</v>
      </c>
      <c r="W206" s="3">
        <v>86</v>
      </c>
      <c r="X206" s="1">
        <v>21</v>
      </c>
      <c r="Y206" s="3">
        <v>20</v>
      </c>
      <c r="Z206" s="3">
        <v>4</v>
      </c>
      <c r="AA206" s="3">
        <v>30</v>
      </c>
      <c r="AB206" s="3">
        <v>284</v>
      </c>
      <c r="AC206" s="3">
        <v>14</v>
      </c>
      <c r="AD206" s="3">
        <v>62</v>
      </c>
      <c r="AE206" s="3">
        <v>16</v>
      </c>
      <c r="AF206" s="3">
        <v>1</v>
      </c>
      <c r="AG206" s="3">
        <v>0</v>
      </c>
      <c r="AH206" s="3"/>
      <c r="AI206" s="3"/>
      <c r="AJ206" s="3"/>
      <c r="AK206" s="3"/>
      <c r="AL206" s="3"/>
      <c r="AM206" s="3"/>
      <c r="AN206" s="3"/>
      <c r="AO206" s="3"/>
      <c r="AP206" s="3"/>
      <c r="AT206" s="1" t="s">
        <v>278</v>
      </c>
    </row>
    <row r="207" spans="1:46">
      <c r="A207" s="1" t="s">
        <v>427</v>
      </c>
      <c r="B207" s="1">
        <v>2015</v>
      </c>
      <c r="C207" s="1">
        <v>3.0329999999999999</v>
      </c>
      <c r="D207" s="20">
        <v>534000</v>
      </c>
      <c r="E207" s="17">
        <v>1650000</v>
      </c>
      <c r="F207" s="1">
        <v>337</v>
      </c>
      <c r="G207" s="31">
        <v>135</v>
      </c>
      <c r="H207" s="38">
        <v>0.27583026999999999</v>
      </c>
      <c r="I207" s="1">
        <v>123</v>
      </c>
      <c r="J207" s="1">
        <v>39</v>
      </c>
      <c r="K207" s="1">
        <v>4</v>
      </c>
      <c r="L207" s="29">
        <f t="shared" si="8"/>
        <v>3.2</v>
      </c>
      <c r="M207" s="3">
        <v>5</v>
      </c>
      <c r="N207" s="3">
        <v>10</v>
      </c>
      <c r="O207" s="3">
        <v>41</v>
      </c>
      <c r="P207" s="3">
        <v>9</v>
      </c>
      <c r="Q207" s="13">
        <f t="shared" si="9"/>
        <v>0</v>
      </c>
      <c r="R207" s="54">
        <v>3.39</v>
      </c>
      <c r="S207" s="15">
        <v>3.0535383</v>
      </c>
      <c r="T207" s="15">
        <v>0.03</v>
      </c>
      <c r="U207" s="55">
        <v>3.4736200000000002E-2</v>
      </c>
      <c r="V207" s="1">
        <v>337</v>
      </c>
      <c r="W207" s="3">
        <v>60</v>
      </c>
      <c r="X207" s="1">
        <v>105</v>
      </c>
      <c r="Y207" s="3">
        <v>14</v>
      </c>
      <c r="Z207" s="3">
        <v>5</v>
      </c>
      <c r="AA207" s="3">
        <v>24</v>
      </c>
      <c r="AB207" s="3">
        <v>186</v>
      </c>
      <c r="AC207" s="3">
        <v>10</v>
      </c>
      <c r="AD207" s="3">
        <v>41</v>
      </c>
      <c r="AE207" s="3">
        <v>9</v>
      </c>
      <c r="AF207" s="3">
        <v>1</v>
      </c>
      <c r="AG207" s="3">
        <v>2</v>
      </c>
      <c r="AH207" s="3"/>
      <c r="AI207" s="3"/>
      <c r="AJ207" s="3"/>
      <c r="AK207" s="3"/>
      <c r="AL207" s="3"/>
      <c r="AM207" s="3"/>
      <c r="AN207" s="3"/>
      <c r="AO207" s="3"/>
      <c r="AP207" s="3"/>
      <c r="AR207" s="1" t="s">
        <v>428</v>
      </c>
    </row>
    <row r="208" spans="1:46">
      <c r="A208" s="11" t="s">
        <v>76</v>
      </c>
      <c r="B208" s="11">
        <v>2014</v>
      </c>
      <c r="C208" s="11">
        <v>3.1160000000000001</v>
      </c>
      <c r="D208" s="21">
        <v>980000</v>
      </c>
      <c r="E208" s="18">
        <v>1650000</v>
      </c>
      <c r="F208" s="1">
        <v>405</v>
      </c>
      <c r="G208" s="61">
        <v>127</v>
      </c>
      <c r="H208" s="39">
        <v>0.27071824999999999</v>
      </c>
      <c r="I208" s="11">
        <v>119</v>
      </c>
      <c r="J208" s="11">
        <v>27</v>
      </c>
      <c r="K208" s="11">
        <v>15</v>
      </c>
      <c r="L208" s="29">
        <f t="shared" si="8"/>
        <v>3.2</v>
      </c>
      <c r="M208" s="13">
        <v>7</v>
      </c>
      <c r="N208" s="13">
        <v>17</v>
      </c>
      <c r="O208" s="13">
        <v>36</v>
      </c>
      <c r="P208" s="13">
        <v>19</v>
      </c>
      <c r="Q208" s="13">
        <f t="shared" si="9"/>
        <v>0</v>
      </c>
      <c r="R208" s="54">
        <v>3.8</v>
      </c>
      <c r="S208" s="15">
        <v>2.5606369999999998</v>
      </c>
      <c r="T208" s="15">
        <v>1.3</v>
      </c>
      <c r="U208" s="55">
        <v>0.45072600000000002</v>
      </c>
      <c r="V208" s="1">
        <v>405</v>
      </c>
      <c r="W208" s="3">
        <v>84</v>
      </c>
      <c r="X208" s="1">
        <v>86</v>
      </c>
      <c r="Y208" s="13">
        <v>27</v>
      </c>
      <c r="Z208" s="13">
        <v>7</v>
      </c>
      <c r="AA208" s="13">
        <v>27</v>
      </c>
      <c r="AB208" s="13">
        <v>288</v>
      </c>
      <c r="AC208" s="13">
        <v>17</v>
      </c>
      <c r="AD208" s="13">
        <v>36</v>
      </c>
      <c r="AE208" s="13">
        <v>19</v>
      </c>
      <c r="AF208" s="13">
        <v>6</v>
      </c>
      <c r="AG208" s="13">
        <v>9</v>
      </c>
      <c r="AH208" s="13"/>
      <c r="AI208" s="13"/>
      <c r="AJ208" s="13"/>
      <c r="AK208" s="13"/>
      <c r="AL208" s="13"/>
      <c r="AM208" s="13"/>
      <c r="AN208" s="13"/>
      <c r="AO208" s="13"/>
      <c r="AP208" s="13"/>
      <c r="AQ208" s="12" t="s">
        <v>77</v>
      </c>
      <c r="AR208" s="12"/>
      <c r="AS208" s="11" t="s">
        <v>78</v>
      </c>
      <c r="AT208" s="12"/>
    </row>
    <row r="209" spans="1:46">
      <c r="A209" s="1" t="s">
        <v>172</v>
      </c>
      <c r="B209" s="1">
        <v>2012</v>
      </c>
      <c r="C209" s="1">
        <v>2.16</v>
      </c>
      <c r="D209" s="20">
        <v>480000</v>
      </c>
      <c r="E209" s="17">
        <v>1650000</v>
      </c>
      <c r="F209" s="1">
        <v>333</v>
      </c>
      <c r="G209" s="31">
        <v>20</v>
      </c>
      <c r="H209" s="38">
        <v>0.25132555000000001</v>
      </c>
      <c r="I209" s="1">
        <v>122</v>
      </c>
      <c r="J209" s="1">
        <v>36</v>
      </c>
      <c r="K209" s="1">
        <v>3</v>
      </c>
      <c r="L209" s="29">
        <f t="shared" si="8"/>
        <v>1.8</v>
      </c>
      <c r="M209" s="3">
        <v>21</v>
      </c>
      <c r="N209" s="3">
        <v>26</v>
      </c>
      <c r="O209" s="3">
        <v>90</v>
      </c>
      <c r="P209" s="3">
        <v>18</v>
      </c>
      <c r="Q209" s="13">
        <f t="shared" si="9"/>
        <v>0</v>
      </c>
      <c r="R209" s="54">
        <v>0.96000015999999999</v>
      </c>
      <c r="S209" s="15">
        <v>2.6787019000000001</v>
      </c>
      <c r="T209" s="15">
        <v>2.13</v>
      </c>
      <c r="U209" s="55">
        <v>2.3814899999999999</v>
      </c>
      <c r="V209" s="1">
        <v>333</v>
      </c>
      <c r="W209" s="3">
        <v>84</v>
      </c>
      <c r="X209" s="1">
        <v>0</v>
      </c>
      <c r="Y209" s="3">
        <v>48</v>
      </c>
      <c r="Z209" s="3">
        <v>21</v>
      </c>
      <c r="AA209" s="3">
        <v>52</v>
      </c>
      <c r="AB209" s="3">
        <v>296</v>
      </c>
      <c r="AC209" s="3">
        <v>26</v>
      </c>
      <c r="AD209" s="3">
        <v>90</v>
      </c>
      <c r="AE209" s="3">
        <v>18</v>
      </c>
      <c r="AF209" s="3">
        <v>1</v>
      </c>
      <c r="AG209" s="3">
        <v>-5</v>
      </c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6">
      <c r="A210" s="1" t="s">
        <v>73</v>
      </c>
      <c r="B210" s="1">
        <v>2013</v>
      </c>
      <c r="C210" s="1">
        <v>2.137</v>
      </c>
      <c r="D210" s="20">
        <v>519240</v>
      </c>
      <c r="E210" s="17">
        <v>1637500</v>
      </c>
      <c r="F210" s="1">
        <v>350</v>
      </c>
      <c r="G210" s="31">
        <v>46</v>
      </c>
      <c r="H210" s="38">
        <v>0.24637681</v>
      </c>
      <c r="I210" s="1">
        <v>134</v>
      </c>
      <c r="J210" s="1">
        <v>44</v>
      </c>
      <c r="K210" s="1">
        <v>2</v>
      </c>
      <c r="L210" s="29">
        <f t="shared" si="8"/>
        <v>0.1</v>
      </c>
      <c r="M210" s="3">
        <v>15</v>
      </c>
      <c r="N210" s="3">
        <v>55</v>
      </c>
      <c r="O210" s="3">
        <v>102</v>
      </c>
      <c r="P210" s="3">
        <v>16</v>
      </c>
      <c r="Q210" s="13">
        <f t="shared" si="9"/>
        <v>0</v>
      </c>
      <c r="R210" s="54">
        <v>-0.24000004999999999</v>
      </c>
      <c r="S210" s="15">
        <v>0.49019498</v>
      </c>
      <c r="T210" s="15">
        <v>-0.09</v>
      </c>
      <c r="U210" s="55">
        <v>0.62582099999999996</v>
      </c>
      <c r="V210" s="1">
        <v>350</v>
      </c>
      <c r="W210" s="3">
        <v>100</v>
      </c>
      <c r="X210" s="1">
        <v>46</v>
      </c>
      <c r="Y210" s="3">
        <v>42</v>
      </c>
      <c r="Z210" s="3">
        <v>15</v>
      </c>
      <c r="AA210" s="3">
        <v>33</v>
      </c>
      <c r="AB210" s="3">
        <v>384</v>
      </c>
      <c r="AC210" s="3">
        <v>55</v>
      </c>
      <c r="AD210" s="3">
        <v>102</v>
      </c>
      <c r="AE210" s="3">
        <v>16</v>
      </c>
      <c r="AF210" s="3">
        <v>0</v>
      </c>
      <c r="AG210" s="3">
        <v>-13</v>
      </c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6">
      <c r="A211" s="1" t="s">
        <v>286</v>
      </c>
      <c r="B211" s="1">
        <v>2013</v>
      </c>
      <c r="C211" s="1">
        <v>2.1389999999999998</v>
      </c>
      <c r="D211" s="20">
        <v>505000</v>
      </c>
      <c r="E211" s="17">
        <v>1625000</v>
      </c>
      <c r="F211" s="1">
        <v>297</v>
      </c>
      <c r="G211" s="31">
        <v>64</v>
      </c>
      <c r="H211" s="38">
        <v>0.27600409999999997</v>
      </c>
      <c r="I211" s="1">
        <v>150</v>
      </c>
      <c r="J211" s="1">
        <v>24</v>
      </c>
      <c r="K211" s="1">
        <v>13</v>
      </c>
      <c r="L211" s="29">
        <f t="shared" si="8"/>
        <v>3.4</v>
      </c>
      <c r="M211" s="3">
        <v>9</v>
      </c>
      <c r="N211" s="3">
        <v>42</v>
      </c>
      <c r="O211" s="3">
        <v>84</v>
      </c>
      <c r="P211" s="3">
        <v>16</v>
      </c>
      <c r="Q211" s="13">
        <f t="shared" si="9"/>
        <v>0</v>
      </c>
      <c r="R211" s="54">
        <v>3.6699997999999998</v>
      </c>
      <c r="S211" s="15">
        <v>3.0954679999999999</v>
      </c>
      <c r="T211" s="15">
        <v>1.01</v>
      </c>
      <c r="U211" s="55">
        <v>1.0549999999999999</v>
      </c>
      <c r="V211" s="1">
        <v>297</v>
      </c>
      <c r="W211" s="3">
        <v>131</v>
      </c>
      <c r="X211" s="1">
        <v>0</v>
      </c>
      <c r="Y211" s="3">
        <v>60</v>
      </c>
      <c r="Z211" s="3">
        <v>9</v>
      </c>
      <c r="AA211" s="3">
        <v>37</v>
      </c>
      <c r="AB211" s="3">
        <v>484</v>
      </c>
      <c r="AC211" s="3">
        <v>42</v>
      </c>
      <c r="AD211" s="3">
        <v>84</v>
      </c>
      <c r="AE211" s="3">
        <v>16</v>
      </c>
      <c r="AF211" s="3">
        <v>7</v>
      </c>
      <c r="AG211" s="3">
        <v>6</v>
      </c>
      <c r="AH211" s="3"/>
      <c r="AI211" s="3"/>
      <c r="AJ211" s="3"/>
      <c r="AK211" s="3"/>
      <c r="AL211" s="3"/>
      <c r="AM211" s="3"/>
      <c r="AN211" s="3"/>
      <c r="AO211" s="3"/>
      <c r="AP211" s="3"/>
      <c r="AQ211" s="2" t="s">
        <v>287</v>
      </c>
    </row>
    <row r="212" spans="1:46">
      <c r="A212" s="31" t="s">
        <v>93</v>
      </c>
      <c r="B212" s="1">
        <v>2017</v>
      </c>
      <c r="C212" s="1">
        <v>3.0830000000000002</v>
      </c>
      <c r="D212" s="20">
        <v>675000</v>
      </c>
      <c r="E212" s="17">
        <v>1625000</v>
      </c>
      <c r="F212" s="1">
        <v>233</v>
      </c>
      <c r="G212" s="31">
        <v>78</v>
      </c>
      <c r="H212" s="38">
        <v>0.21596244000000001</v>
      </c>
      <c r="I212" s="1">
        <v>76</v>
      </c>
      <c r="J212" s="1">
        <v>19</v>
      </c>
      <c r="K212" s="1">
        <v>0</v>
      </c>
      <c r="L212" s="29">
        <f t="shared" si="8"/>
        <v>4.8</v>
      </c>
      <c r="M212" s="3">
        <v>8</v>
      </c>
      <c r="N212" s="3">
        <v>26</v>
      </c>
      <c r="O212" s="3">
        <v>71</v>
      </c>
      <c r="P212" s="3">
        <v>12</v>
      </c>
      <c r="Q212" s="13">
        <f t="shared" si="9"/>
        <v>0</v>
      </c>
      <c r="R212" s="54">
        <v>3.85</v>
      </c>
      <c r="S212" s="15">
        <v>5.6658397000000003</v>
      </c>
      <c r="T212" s="15">
        <v>0.86</v>
      </c>
      <c r="U212" s="55">
        <v>1.5774999999999999</v>
      </c>
      <c r="V212" s="1">
        <v>233</v>
      </c>
      <c r="W212" s="3">
        <v>73</v>
      </c>
      <c r="X212" s="1">
        <v>0</v>
      </c>
      <c r="Y212" s="3">
        <v>22</v>
      </c>
      <c r="Z212" s="3">
        <v>8</v>
      </c>
      <c r="AA212" s="3">
        <v>38</v>
      </c>
      <c r="AB212" s="3">
        <v>248</v>
      </c>
      <c r="AC212" s="3">
        <v>26</v>
      </c>
      <c r="AD212" s="3">
        <v>71</v>
      </c>
      <c r="AE212" s="3">
        <v>12</v>
      </c>
      <c r="AF212" s="3">
        <v>0</v>
      </c>
      <c r="AG212" s="3">
        <v>15</v>
      </c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1:46">
      <c r="A213" s="1" t="s">
        <v>511</v>
      </c>
      <c r="B213" s="1">
        <v>2017</v>
      </c>
      <c r="C213" s="1">
        <v>3.0539999999999998</v>
      </c>
      <c r="D213" s="20">
        <v>555000</v>
      </c>
      <c r="E213" s="17">
        <v>1600000</v>
      </c>
      <c r="F213" s="1">
        <v>367</v>
      </c>
      <c r="G213" s="31">
        <v>61</v>
      </c>
      <c r="H213" s="38">
        <v>0.23564593</v>
      </c>
      <c r="I213" s="1">
        <v>108</v>
      </c>
      <c r="J213" s="1">
        <v>28</v>
      </c>
      <c r="K213" s="1">
        <v>5</v>
      </c>
      <c r="L213" s="29">
        <f t="shared" si="8"/>
        <v>4.0999999999999996</v>
      </c>
      <c r="M213" s="3">
        <v>11</v>
      </c>
      <c r="N213" s="3">
        <v>41</v>
      </c>
      <c r="O213" s="3">
        <v>80</v>
      </c>
      <c r="P213" s="3">
        <v>24</v>
      </c>
      <c r="Q213" s="13">
        <f t="shared" si="9"/>
        <v>0</v>
      </c>
      <c r="R213" s="54">
        <v>4.17</v>
      </c>
      <c r="S213" s="15">
        <v>3.9677904000000002</v>
      </c>
      <c r="T213" s="15">
        <v>1.05</v>
      </c>
      <c r="U213" s="55">
        <v>1.3581099999999999</v>
      </c>
      <c r="V213" s="1">
        <v>367</v>
      </c>
      <c r="W213" s="3">
        <v>140</v>
      </c>
      <c r="X213" s="1">
        <v>0</v>
      </c>
      <c r="Y213" s="3">
        <v>46</v>
      </c>
      <c r="Z213" s="3">
        <v>11</v>
      </c>
      <c r="AA213" s="3">
        <v>37</v>
      </c>
      <c r="AB213" s="3">
        <v>342</v>
      </c>
      <c r="AC213" s="3">
        <v>41</v>
      </c>
      <c r="AD213" s="3">
        <v>80</v>
      </c>
      <c r="AE213" s="3">
        <v>24</v>
      </c>
      <c r="AF213" s="3">
        <v>3</v>
      </c>
      <c r="AG213" s="3">
        <v>3</v>
      </c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1:46">
      <c r="A214" s="1" t="s">
        <v>115</v>
      </c>
      <c r="B214" s="1">
        <v>2013</v>
      </c>
      <c r="C214" s="1">
        <v>3.0950000000000002</v>
      </c>
      <c r="D214" s="20">
        <v>517000</v>
      </c>
      <c r="E214" s="17">
        <v>1587500</v>
      </c>
      <c r="F214" s="1">
        <v>437</v>
      </c>
      <c r="G214" s="31">
        <v>0</v>
      </c>
      <c r="H214" s="38">
        <v>0.24513273999999999</v>
      </c>
      <c r="I214" s="1">
        <v>149</v>
      </c>
      <c r="J214" s="1">
        <v>46</v>
      </c>
      <c r="K214" s="1">
        <v>14</v>
      </c>
      <c r="L214" s="29">
        <f t="shared" si="8"/>
        <v>2</v>
      </c>
      <c r="M214" s="3">
        <v>11</v>
      </c>
      <c r="N214" s="3">
        <v>27</v>
      </c>
      <c r="O214" s="3">
        <v>90</v>
      </c>
      <c r="P214" s="3">
        <v>23</v>
      </c>
      <c r="Q214" s="13">
        <f t="shared" si="9"/>
        <v>0</v>
      </c>
      <c r="R214" s="54">
        <v>1.8299999</v>
      </c>
      <c r="S214" s="15">
        <v>2.0898628000000001</v>
      </c>
      <c r="T214" s="15">
        <v>-0.62</v>
      </c>
      <c r="U214" s="55">
        <v>-6.8485599999999994E-2</v>
      </c>
      <c r="V214" s="1">
        <v>437</v>
      </c>
      <c r="W214" s="3">
        <v>134</v>
      </c>
      <c r="X214" s="1">
        <v>0</v>
      </c>
      <c r="Y214" s="3">
        <v>47</v>
      </c>
      <c r="Z214" s="3">
        <v>11</v>
      </c>
      <c r="AA214" s="3">
        <v>39</v>
      </c>
      <c r="AB214" s="3">
        <v>384</v>
      </c>
      <c r="AC214" s="3">
        <v>27</v>
      </c>
      <c r="AD214" s="3">
        <v>90</v>
      </c>
      <c r="AE214" s="3">
        <v>23</v>
      </c>
      <c r="AF214" s="3">
        <v>5</v>
      </c>
      <c r="AG214" s="3">
        <v>-11</v>
      </c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1:46">
      <c r="A215" s="1" t="s">
        <v>738</v>
      </c>
      <c r="B215" s="1">
        <v>2019</v>
      </c>
      <c r="C215" s="1">
        <v>3.073</v>
      </c>
      <c r="D215" s="20">
        <v>615500</v>
      </c>
      <c r="E215" s="17">
        <v>1575000</v>
      </c>
      <c r="F215" s="1">
        <v>461</v>
      </c>
      <c r="G215" s="31">
        <v>0</v>
      </c>
      <c r="H215" s="38">
        <v>0.27386934000000002</v>
      </c>
      <c r="I215" s="1">
        <v>156</v>
      </c>
      <c r="J215" s="1">
        <v>28</v>
      </c>
      <c r="K215" s="1">
        <v>4</v>
      </c>
      <c r="L215" s="29">
        <f t="shared" si="8"/>
        <v>2.5</v>
      </c>
      <c r="M215" s="3">
        <v>12</v>
      </c>
      <c r="N215" s="3">
        <v>16</v>
      </c>
      <c r="O215" s="3">
        <v>62</v>
      </c>
      <c r="P215" s="3">
        <v>11</v>
      </c>
      <c r="Q215" s="13">
        <f t="shared" si="9"/>
        <v>0</v>
      </c>
      <c r="R215" s="54">
        <v>2.94</v>
      </c>
      <c r="S215" s="15">
        <v>2.1493289999999998</v>
      </c>
      <c r="T215" s="15">
        <v>-0.98</v>
      </c>
      <c r="U215" s="55">
        <v>-0.70362800000000003</v>
      </c>
      <c r="V215" s="1">
        <v>461</v>
      </c>
      <c r="W215" s="3">
        <v>130</v>
      </c>
      <c r="X215" s="1">
        <v>0</v>
      </c>
      <c r="Y215" s="3">
        <v>41</v>
      </c>
      <c r="Z215" s="3">
        <v>12</v>
      </c>
      <c r="AA215" s="3">
        <v>32</v>
      </c>
      <c r="AB215" s="3">
        <v>363</v>
      </c>
      <c r="AC215" s="3">
        <v>16</v>
      </c>
      <c r="AD215" s="3">
        <v>62</v>
      </c>
      <c r="AE215" s="3">
        <v>11</v>
      </c>
      <c r="AF215" s="3">
        <v>2</v>
      </c>
      <c r="AG215" s="3">
        <v>-5</v>
      </c>
      <c r="AH215" s="3"/>
      <c r="AI215" s="3"/>
      <c r="AJ215" s="3"/>
      <c r="AK215" s="3"/>
      <c r="AL215" s="3"/>
      <c r="AM215" s="3"/>
      <c r="AN215" s="3"/>
      <c r="AO215" s="3"/>
      <c r="AP215" s="3"/>
      <c r="AQ215" s="2" t="s">
        <v>157</v>
      </c>
      <c r="AR215" s="1" t="s">
        <v>564</v>
      </c>
    </row>
    <row r="216" spans="1:46">
      <c r="A216" s="1" t="s">
        <v>769</v>
      </c>
      <c r="B216" s="1">
        <v>2019</v>
      </c>
      <c r="C216" s="1">
        <v>2.125</v>
      </c>
      <c r="D216" s="20">
        <v>567100</v>
      </c>
      <c r="E216" s="17">
        <v>1575000</v>
      </c>
      <c r="F216" s="1">
        <v>286</v>
      </c>
      <c r="G216" s="31">
        <v>109</v>
      </c>
      <c r="H216" s="38">
        <v>0.2109375</v>
      </c>
      <c r="I216" s="1">
        <v>110</v>
      </c>
      <c r="J216" s="1">
        <v>25</v>
      </c>
      <c r="K216" s="1">
        <v>26</v>
      </c>
      <c r="L216" s="29">
        <f t="shared" si="8"/>
        <v>1</v>
      </c>
      <c r="M216" s="3">
        <v>11</v>
      </c>
      <c r="N216" s="3">
        <v>27</v>
      </c>
      <c r="O216" s="3">
        <v>94</v>
      </c>
      <c r="P216" s="3">
        <v>19</v>
      </c>
      <c r="Q216" s="13">
        <f t="shared" si="9"/>
        <v>0</v>
      </c>
      <c r="R216" s="54">
        <v>1.64</v>
      </c>
      <c r="S216" s="15">
        <v>0.27123320000000001</v>
      </c>
      <c r="T216" s="15">
        <v>-0.09</v>
      </c>
      <c r="U216" s="55">
        <v>-0.23463800000000001</v>
      </c>
      <c r="V216" s="1">
        <v>286</v>
      </c>
      <c r="W216" s="3">
        <v>88</v>
      </c>
      <c r="X216" s="1">
        <v>81</v>
      </c>
      <c r="Y216" s="3">
        <v>39</v>
      </c>
      <c r="Z216" s="3">
        <v>11</v>
      </c>
      <c r="AA216" s="3">
        <v>26</v>
      </c>
      <c r="AB216" s="3">
        <v>333</v>
      </c>
      <c r="AC216" s="3">
        <v>27</v>
      </c>
      <c r="AD216" s="3">
        <v>94</v>
      </c>
      <c r="AE216" s="3">
        <v>19</v>
      </c>
      <c r="AF216" s="3">
        <v>7</v>
      </c>
      <c r="AG216" s="3">
        <v>-13</v>
      </c>
      <c r="AH216" s="3"/>
      <c r="AI216" s="3"/>
      <c r="AJ216" s="3"/>
      <c r="AK216" s="3"/>
      <c r="AL216" s="3"/>
      <c r="AM216" s="3"/>
      <c r="AN216" s="3"/>
      <c r="AO216" s="3"/>
      <c r="AP216" s="3"/>
      <c r="AR216" s="1" t="s">
        <v>770</v>
      </c>
    </row>
    <row r="217" spans="1:46">
      <c r="A217" s="1" t="s">
        <v>101</v>
      </c>
      <c r="B217" s="1">
        <v>2015</v>
      </c>
      <c r="C217" s="1">
        <v>3.1030000000000002</v>
      </c>
      <c r="D217" s="20">
        <v>518290</v>
      </c>
      <c r="E217" s="17">
        <v>1550000</v>
      </c>
      <c r="F217" s="1">
        <v>204</v>
      </c>
      <c r="G217" s="31">
        <v>221</v>
      </c>
      <c r="H217" s="38">
        <v>0.23151125</v>
      </c>
      <c r="I217" s="1">
        <v>76</v>
      </c>
      <c r="J217" s="1">
        <v>24</v>
      </c>
      <c r="K217" s="1">
        <v>0</v>
      </c>
      <c r="L217" s="29">
        <f t="shared" si="8"/>
        <v>3</v>
      </c>
      <c r="M217" s="3">
        <v>10</v>
      </c>
      <c r="N217" s="3">
        <v>28</v>
      </c>
      <c r="O217" s="3">
        <v>62</v>
      </c>
      <c r="P217" s="3">
        <v>16</v>
      </c>
      <c r="Q217" s="13">
        <f t="shared" si="9"/>
        <v>0</v>
      </c>
      <c r="R217" s="54">
        <v>4.3</v>
      </c>
      <c r="S217" s="15">
        <v>1.608376</v>
      </c>
      <c r="T217" s="15">
        <v>1.74</v>
      </c>
      <c r="U217" s="55">
        <v>0.77512899999999996</v>
      </c>
      <c r="V217" s="1">
        <v>204</v>
      </c>
      <c r="W217" s="3">
        <v>78</v>
      </c>
      <c r="X217" s="1">
        <v>38</v>
      </c>
      <c r="Y217" s="3">
        <v>33</v>
      </c>
      <c r="Z217" s="3">
        <v>10</v>
      </c>
      <c r="AA217" s="3">
        <v>34</v>
      </c>
      <c r="AB217" s="3">
        <v>273</v>
      </c>
      <c r="AC217" s="3">
        <v>28</v>
      </c>
      <c r="AD217" s="3">
        <v>62</v>
      </c>
      <c r="AE217" s="3">
        <v>16</v>
      </c>
      <c r="AF217" s="3">
        <v>0</v>
      </c>
      <c r="AG217" s="3">
        <v>-1</v>
      </c>
      <c r="AH217" s="3"/>
      <c r="AI217" s="3"/>
      <c r="AJ217" s="3"/>
      <c r="AK217" s="3"/>
      <c r="AL217" s="3"/>
      <c r="AM217" s="3"/>
      <c r="AN217" s="3"/>
      <c r="AO217" s="3"/>
      <c r="AP217" s="3"/>
      <c r="AR217" s="1" t="s">
        <v>102</v>
      </c>
    </row>
    <row r="218" spans="1:46">
      <c r="A218" s="1" t="s">
        <v>201</v>
      </c>
      <c r="B218" s="1">
        <v>2011</v>
      </c>
      <c r="C218" s="1">
        <v>3.077</v>
      </c>
      <c r="D218" s="20">
        <v>546154</v>
      </c>
      <c r="E218" s="17">
        <v>1500000</v>
      </c>
      <c r="F218" s="1">
        <v>287</v>
      </c>
      <c r="G218" s="31">
        <v>57</v>
      </c>
      <c r="H218" s="38">
        <v>0.2748466</v>
      </c>
      <c r="I218" s="1">
        <v>86</v>
      </c>
      <c r="J218" s="1">
        <v>16</v>
      </c>
      <c r="K218" s="1">
        <v>0</v>
      </c>
      <c r="L218" s="29">
        <f t="shared" si="8"/>
        <v>8.4</v>
      </c>
      <c r="M218" s="3">
        <v>6</v>
      </c>
      <c r="N218" s="3">
        <v>35</v>
      </c>
      <c r="O218" s="3">
        <v>32</v>
      </c>
      <c r="P218" s="3">
        <v>6</v>
      </c>
      <c r="Q218" s="13">
        <f t="shared" si="9"/>
        <v>0</v>
      </c>
      <c r="R218" s="54">
        <v>5.42</v>
      </c>
      <c r="S218" s="15">
        <v>11.322905</v>
      </c>
      <c r="T218" s="15">
        <v>1.78</v>
      </c>
      <c r="U218" s="55">
        <v>3.9025799999999999</v>
      </c>
      <c r="V218" s="1">
        <v>287</v>
      </c>
      <c r="W218" s="3">
        <v>91</v>
      </c>
      <c r="X218" s="1">
        <v>0</v>
      </c>
      <c r="Y218" s="3">
        <v>27</v>
      </c>
      <c r="Z218" s="3">
        <v>6</v>
      </c>
      <c r="AA218" s="3">
        <v>31</v>
      </c>
      <c r="AB218" s="3">
        <v>304</v>
      </c>
      <c r="AC218" s="3">
        <v>35</v>
      </c>
      <c r="AD218" s="3">
        <v>32</v>
      </c>
      <c r="AE218" s="3">
        <v>6</v>
      </c>
      <c r="AF218" s="3">
        <v>0</v>
      </c>
      <c r="AG218" s="3">
        <v>11</v>
      </c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6">
      <c r="A219" s="1" t="s">
        <v>37</v>
      </c>
      <c r="B219" s="1">
        <v>2011</v>
      </c>
      <c r="C219" s="1">
        <v>2.1549999999999998</v>
      </c>
      <c r="D219" s="20">
        <v>444400</v>
      </c>
      <c r="E219" s="17">
        <v>1475000</v>
      </c>
      <c r="F219" s="1">
        <v>375</v>
      </c>
      <c r="G219" s="31">
        <v>19</v>
      </c>
      <c r="H219" s="38">
        <v>0.24978541000000001</v>
      </c>
      <c r="I219" s="1">
        <v>163</v>
      </c>
      <c r="J219" s="1">
        <v>36</v>
      </c>
      <c r="K219" s="1">
        <v>62</v>
      </c>
      <c r="L219" s="29">
        <f t="shared" si="8"/>
        <v>6.4</v>
      </c>
      <c r="M219" s="3">
        <v>9</v>
      </c>
      <c r="N219" s="3">
        <v>31</v>
      </c>
      <c r="O219" s="3">
        <v>92</v>
      </c>
      <c r="P219" s="3">
        <v>14</v>
      </c>
      <c r="Q219" s="13">
        <f t="shared" si="9"/>
        <v>0</v>
      </c>
      <c r="R219" s="54">
        <v>6.27</v>
      </c>
      <c r="S219" s="15">
        <v>6.6286459999999998</v>
      </c>
      <c r="T219" s="15">
        <v>1.89</v>
      </c>
      <c r="U219" s="55">
        <v>1.6683699999999999</v>
      </c>
      <c r="V219" s="1">
        <v>375</v>
      </c>
      <c r="W219" s="3">
        <v>121</v>
      </c>
      <c r="X219" s="1">
        <v>0</v>
      </c>
      <c r="Y219" s="3">
        <v>49</v>
      </c>
      <c r="Z219" s="3">
        <v>9</v>
      </c>
      <c r="AA219" s="3">
        <v>44</v>
      </c>
      <c r="AB219" s="3">
        <v>411</v>
      </c>
      <c r="AC219" s="3">
        <v>31</v>
      </c>
      <c r="AD219" s="3">
        <v>92</v>
      </c>
      <c r="AE219" s="3">
        <v>14</v>
      </c>
      <c r="AF219" s="3">
        <v>26</v>
      </c>
      <c r="AG219" s="3">
        <v>5</v>
      </c>
      <c r="AH219" s="3"/>
      <c r="AI219" s="3"/>
      <c r="AJ219" s="3"/>
      <c r="AK219" s="3"/>
      <c r="AL219" s="3"/>
      <c r="AM219" s="3"/>
      <c r="AN219" s="3"/>
      <c r="AO219" s="3"/>
      <c r="AP219" s="3"/>
      <c r="AQ219" s="2" t="s">
        <v>38</v>
      </c>
    </row>
    <row r="220" spans="1:46">
      <c r="A220" s="1" t="s">
        <v>733</v>
      </c>
      <c r="B220" s="1">
        <v>2017</v>
      </c>
      <c r="C220" s="1">
        <v>3</v>
      </c>
      <c r="D220" s="20">
        <v>545200</v>
      </c>
      <c r="E220" s="17">
        <v>1450000</v>
      </c>
      <c r="F220" s="1">
        <v>213</v>
      </c>
      <c r="G220" s="31">
        <v>279</v>
      </c>
      <c r="H220" s="38">
        <v>0.29187194</v>
      </c>
      <c r="I220" s="1">
        <v>114</v>
      </c>
      <c r="J220" s="1">
        <v>24</v>
      </c>
      <c r="K220" s="1">
        <v>11</v>
      </c>
      <c r="L220" s="29">
        <f t="shared" si="8"/>
        <v>5.3</v>
      </c>
      <c r="M220" s="3">
        <v>5</v>
      </c>
      <c r="N220" s="3">
        <v>7</v>
      </c>
      <c r="O220" s="3">
        <v>38</v>
      </c>
      <c r="P220" s="3">
        <v>18</v>
      </c>
      <c r="Q220" s="13">
        <f t="shared" si="9"/>
        <v>0</v>
      </c>
      <c r="R220" s="54">
        <v>5.18</v>
      </c>
      <c r="S220" s="15">
        <v>5.3505000000000003</v>
      </c>
      <c r="T220" s="15">
        <v>0.62</v>
      </c>
      <c r="U220" s="55">
        <v>0.67998000000000003</v>
      </c>
      <c r="V220" s="1">
        <v>213</v>
      </c>
      <c r="W220" s="3">
        <v>50</v>
      </c>
      <c r="X220" s="1">
        <v>119</v>
      </c>
      <c r="Y220" s="3">
        <v>22</v>
      </c>
      <c r="Z220" s="3">
        <v>5</v>
      </c>
      <c r="AA220" s="3">
        <v>24</v>
      </c>
      <c r="AB220" s="3">
        <v>197</v>
      </c>
      <c r="AC220" s="3">
        <v>7</v>
      </c>
      <c r="AD220" s="3">
        <v>38</v>
      </c>
      <c r="AE220" s="3">
        <v>18</v>
      </c>
      <c r="AF220" s="3">
        <v>4</v>
      </c>
      <c r="AG220" s="3">
        <v>2</v>
      </c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6">
      <c r="A221" s="1" t="s">
        <v>697</v>
      </c>
      <c r="B221" s="1">
        <v>2019</v>
      </c>
      <c r="C221" s="1">
        <v>3.0329999999999999</v>
      </c>
      <c r="D221" s="20">
        <v>574800</v>
      </c>
      <c r="E221" s="17">
        <v>1450000</v>
      </c>
      <c r="F221" s="1">
        <v>285</v>
      </c>
      <c r="G221" s="31">
        <v>155</v>
      </c>
      <c r="H221" s="38">
        <v>0.28287839999999997</v>
      </c>
      <c r="I221" s="1">
        <v>112</v>
      </c>
      <c r="J221" s="1">
        <v>27</v>
      </c>
      <c r="K221" s="1">
        <v>11</v>
      </c>
      <c r="L221" s="29">
        <f t="shared" si="8"/>
        <v>3.7</v>
      </c>
      <c r="M221" s="3">
        <v>10</v>
      </c>
      <c r="N221" s="3">
        <v>14</v>
      </c>
      <c r="O221" s="3">
        <v>66</v>
      </c>
      <c r="P221" s="3">
        <v>19</v>
      </c>
      <c r="Q221" s="13">
        <f t="shared" si="9"/>
        <v>0</v>
      </c>
      <c r="R221" s="54">
        <v>3.6599998</v>
      </c>
      <c r="S221" s="15">
        <v>3.7103958000000001</v>
      </c>
      <c r="T221" s="15">
        <v>1.53</v>
      </c>
      <c r="U221" s="55">
        <v>1.5693299999999999</v>
      </c>
      <c r="V221" s="1">
        <v>285</v>
      </c>
      <c r="W221" s="3">
        <v>89</v>
      </c>
      <c r="X221" s="1">
        <v>54</v>
      </c>
      <c r="Y221" s="3">
        <v>34</v>
      </c>
      <c r="Z221" s="3">
        <v>10</v>
      </c>
      <c r="AA221" s="3">
        <v>34</v>
      </c>
      <c r="AB221" s="3">
        <v>294</v>
      </c>
      <c r="AC221" s="3">
        <v>14</v>
      </c>
      <c r="AD221" s="3">
        <v>66</v>
      </c>
      <c r="AE221" s="3">
        <v>19</v>
      </c>
      <c r="AF221" s="3">
        <v>4</v>
      </c>
      <c r="AG221" s="3">
        <v>9</v>
      </c>
      <c r="AH221" s="3"/>
      <c r="AI221" s="3"/>
      <c r="AJ221" s="3"/>
      <c r="AK221" s="3"/>
      <c r="AL221" s="3"/>
      <c r="AM221" s="3"/>
      <c r="AN221" s="3"/>
      <c r="AO221" s="3"/>
      <c r="AP221" s="3"/>
      <c r="AQ221" s="2" t="s">
        <v>168</v>
      </c>
      <c r="AT221" s="1" t="s">
        <v>45</v>
      </c>
    </row>
    <row r="222" spans="1:46">
      <c r="A222" s="1" t="s">
        <v>439</v>
      </c>
      <c r="B222" s="1">
        <v>2017</v>
      </c>
      <c r="C222" s="1">
        <v>3.0310000000000001</v>
      </c>
      <c r="D222" s="20">
        <v>561000</v>
      </c>
      <c r="E222" s="17">
        <v>1450000</v>
      </c>
      <c r="F222" s="1">
        <v>211</v>
      </c>
      <c r="G222" s="31">
        <v>195</v>
      </c>
      <c r="H222" s="38">
        <v>0.26080477000000002</v>
      </c>
      <c r="I222" s="1">
        <v>79</v>
      </c>
      <c r="J222" s="1">
        <v>7</v>
      </c>
      <c r="K222" s="1">
        <v>7</v>
      </c>
      <c r="L222" s="29">
        <f t="shared" si="8"/>
        <v>3.4</v>
      </c>
      <c r="M222" s="3">
        <v>5</v>
      </c>
      <c r="N222" s="3">
        <v>17</v>
      </c>
      <c r="O222" s="3">
        <v>64</v>
      </c>
      <c r="P222" s="3">
        <v>18</v>
      </c>
      <c r="Q222" s="13">
        <f t="shared" si="9"/>
        <v>0</v>
      </c>
      <c r="R222" s="54">
        <v>1.62</v>
      </c>
      <c r="S222" s="15">
        <v>5.2499159999999998</v>
      </c>
      <c r="T222" s="15">
        <v>0.86</v>
      </c>
      <c r="U222" s="55">
        <v>2.5318499999999999</v>
      </c>
      <c r="V222" s="1">
        <v>211</v>
      </c>
      <c r="W222" s="3">
        <v>99</v>
      </c>
      <c r="X222" s="1">
        <v>0</v>
      </c>
      <c r="Y222" s="3">
        <v>43</v>
      </c>
      <c r="Z222" s="3">
        <v>5</v>
      </c>
      <c r="AA222" s="3">
        <v>32</v>
      </c>
      <c r="AB222" s="3">
        <v>345</v>
      </c>
      <c r="AC222" s="3">
        <v>17</v>
      </c>
      <c r="AD222" s="3">
        <v>64</v>
      </c>
      <c r="AE222" s="3">
        <v>18</v>
      </c>
      <c r="AF222" s="3">
        <v>7</v>
      </c>
      <c r="AG222" s="3">
        <v>10</v>
      </c>
      <c r="AH222" s="3"/>
      <c r="AI222" s="3"/>
      <c r="AJ222" s="3"/>
      <c r="AK222" s="3"/>
      <c r="AL222" s="3"/>
      <c r="AM222" s="3"/>
      <c r="AN222" s="3"/>
      <c r="AO222" s="3"/>
      <c r="AP222" s="3"/>
      <c r="AQ222" s="2" t="s">
        <v>440</v>
      </c>
      <c r="AT222" s="1" t="s">
        <v>333</v>
      </c>
    </row>
    <row r="223" spans="1:46">
      <c r="A223" s="1" t="s">
        <v>338</v>
      </c>
      <c r="B223" s="1">
        <v>2013</v>
      </c>
      <c r="C223" s="1">
        <v>3.01</v>
      </c>
      <c r="D223" s="20">
        <v>508500</v>
      </c>
      <c r="E223" s="17">
        <v>1400000</v>
      </c>
      <c r="F223" s="1">
        <v>259</v>
      </c>
      <c r="G223" s="31">
        <v>92</v>
      </c>
      <c r="H223" s="38">
        <v>0.26675427000000002</v>
      </c>
      <c r="I223" s="1">
        <v>86</v>
      </c>
      <c r="J223" s="1">
        <v>27</v>
      </c>
      <c r="K223" s="1">
        <v>2</v>
      </c>
      <c r="L223" s="29">
        <f t="shared" si="8"/>
        <v>2.2999999999999998</v>
      </c>
      <c r="M223" s="3">
        <v>9</v>
      </c>
      <c r="N223" s="3">
        <v>22</v>
      </c>
      <c r="O223" s="3">
        <v>67</v>
      </c>
      <c r="P223" s="3">
        <v>18</v>
      </c>
      <c r="Q223" s="13">
        <f t="shared" si="9"/>
        <v>0</v>
      </c>
      <c r="R223" s="54">
        <v>2.65</v>
      </c>
      <c r="S223" s="15">
        <v>2.0391349999999999</v>
      </c>
      <c r="T223" s="15">
        <v>1.46</v>
      </c>
      <c r="U223" s="55">
        <v>1.3882399999999999</v>
      </c>
      <c r="V223" s="1">
        <v>259</v>
      </c>
      <c r="W223" s="3">
        <v>86</v>
      </c>
      <c r="X223" s="1">
        <v>0</v>
      </c>
      <c r="Y223" s="3">
        <v>34</v>
      </c>
      <c r="Z223" s="3">
        <v>9</v>
      </c>
      <c r="AA223" s="3">
        <v>43</v>
      </c>
      <c r="AB223" s="3">
        <v>243</v>
      </c>
      <c r="AC223" s="3">
        <v>22</v>
      </c>
      <c r="AD223" s="3">
        <v>67</v>
      </c>
      <c r="AE223" s="3">
        <v>18</v>
      </c>
      <c r="AF223" s="3">
        <v>1</v>
      </c>
      <c r="AG223" s="3">
        <v>-2</v>
      </c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6">
      <c r="A224" s="1" t="s">
        <v>610</v>
      </c>
      <c r="B224" s="1">
        <v>2019</v>
      </c>
      <c r="C224" s="1">
        <v>3.0289999999999999</v>
      </c>
      <c r="D224" s="20">
        <v>567700</v>
      </c>
      <c r="E224" s="17">
        <v>1400000</v>
      </c>
      <c r="F224" s="1">
        <v>402</v>
      </c>
      <c r="G224" s="31">
        <v>20</v>
      </c>
      <c r="H224" s="38">
        <v>0.26311109999999999</v>
      </c>
      <c r="I224" s="1">
        <v>161</v>
      </c>
      <c r="J224" s="1">
        <v>20</v>
      </c>
      <c r="K224" s="1">
        <v>13</v>
      </c>
      <c r="L224" s="29">
        <f t="shared" si="8"/>
        <v>2.5</v>
      </c>
      <c r="M224" s="3">
        <v>7</v>
      </c>
      <c r="N224" s="3">
        <v>40</v>
      </c>
      <c r="O224" s="3">
        <v>104</v>
      </c>
      <c r="P224" s="3">
        <v>18</v>
      </c>
      <c r="Q224" s="13">
        <f t="shared" si="9"/>
        <v>0</v>
      </c>
      <c r="R224" s="54">
        <v>1.65</v>
      </c>
      <c r="S224" s="15">
        <v>3.3289140000000002</v>
      </c>
      <c r="T224" s="15">
        <v>0.55000000000000004</v>
      </c>
      <c r="U224" s="55">
        <v>0.88896399999999998</v>
      </c>
      <c r="V224" s="1">
        <v>402</v>
      </c>
      <c r="W224" s="3">
        <v>134</v>
      </c>
      <c r="X224" s="1">
        <v>0</v>
      </c>
      <c r="Y224" s="3">
        <v>47</v>
      </c>
      <c r="Z224" s="3">
        <v>7</v>
      </c>
      <c r="AA224" s="3">
        <v>33</v>
      </c>
      <c r="AB224" s="3">
        <v>356</v>
      </c>
      <c r="AC224" s="3">
        <v>40</v>
      </c>
      <c r="AD224" s="3">
        <v>104</v>
      </c>
      <c r="AE224" s="3">
        <v>18</v>
      </c>
      <c r="AF224" s="3">
        <v>2</v>
      </c>
      <c r="AG224" s="3">
        <v>4</v>
      </c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6">
      <c r="A225" s="1" t="s">
        <v>553</v>
      </c>
      <c r="B225" s="1">
        <v>2018</v>
      </c>
      <c r="C225" s="1">
        <v>3.1160000000000001</v>
      </c>
      <c r="D225" s="20">
        <v>561500</v>
      </c>
      <c r="E225" s="17">
        <v>1400000</v>
      </c>
      <c r="F225" s="1">
        <v>421</v>
      </c>
      <c r="G225" s="31">
        <v>66</v>
      </c>
      <c r="H225" s="38">
        <v>0.24449505999999999</v>
      </c>
      <c r="I225" s="1">
        <v>246</v>
      </c>
      <c r="J225" s="1">
        <v>14</v>
      </c>
      <c r="K225" s="1">
        <v>82</v>
      </c>
      <c r="L225" s="29">
        <f t="shared" si="8"/>
        <v>3.9</v>
      </c>
      <c r="M225" s="3">
        <v>2</v>
      </c>
      <c r="N225" s="3">
        <v>43</v>
      </c>
      <c r="O225" s="3">
        <v>83</v>
      </c>
      <c r="P225" s="3">
        <v>14</v>
      </c>
      <c r="Q225" s="13">
        <f t="shared" si="9"/>
        <v>0</v>
      </c>
      <c r="R225" s="54">
        <v>3.77</v>
      </c>
      <c r="S225" s="15">
        <v>3.9663615000000001</v>
      </c>
      <c r="T225" s="15">
        <v>1.28</v>
      </c>
      <c r="U225" s="55">
        <v>0.22614200000000001</v>
      </c>
      <c r="V225" s="1">
        <v>421</v>
      </c>
      <c r="W225" s="3">
        <v>106</v>
      </c>
      <c r="X225" s="1">
        <v>46</v>
      </c>
      <c r="Y225" s="3">
        <v>52</v>
      </c>
      <c r="Z225" s="3">
        <v>2</v>
      </c>
      <c r="AA225" s="3">
        <v>22</v>
      </c>
      <c r="AB225" s="3">
        <v>393</v>
      </c>
      <c r="AC225" s="3">
        <v>43</v>
      </c>
      <c r="AD225" s="3">
        <v>83</v>
      </c>
      <c r="AE225" s="3">
        <v>14</v>
      </c>
      <c r="AF225" s="3">
        <v>20</v>
      </c>
      <c r="AG225" s="3">
        <v>9</v>
      </c>
      <c r="AH225" s="3"/>
      <c r="AI225" s="3"/>
      <c r="AJ225" s="3"/>
      <c r="AK225" s="3"/>
      <c r="AL225" s="3"/>
      <c r="AM225" s="3"/>
      <c r="AN225" s="3"/>
      <c r="AO225" s="3"/>
      <c r="AP225" s="3"/>
      <c r="AQ225" s="2" t="s">
        <v>554</v>
      </c>
      <c r="AT225" s="1" t="s">
        <v>58</v>
      </c>
    </row>
    <row r="226" spans="1:46">
      <c r="A226" s="1" t="s">
        <v>740</v>
      </c>
      <c r="B226" s="1">
        <v>2020</v>
      </c>
      <c r="C226" s="1">
        <v>2.1379999999999999</v>
      </c>
      <c r="D226" s="20">
        <v>580900</v>
      </c>
      <c r="E226" s="17">
        <v>1400000</v>
      </c>
      <c r="F226" s="1">
        <f>ROUND(V226-W226+(W226/$AV$2),0)</f>
        <v>310</v>
      </c>
      <c r="G226" s="31">
        <v>0</v>
      </c>
      <c r="H226" s="38">
        <v>0.20596590000000001</v>
      </c>
      <c r="I226" s="3">
        <v>125.20004320004321</v>
      </c>
      <c r="J226" s="3">
        <f>AI226-Z226+M226</f>
        <v>50.200016200016201</v>
      </c>
      <c r="K226" s="3">
        <v>0</v>
      </c>
      <c r="L226" s="29">
        <f t="shared" si="8"/>
        <v>0.7</v>
      </c>
      <c r="M226" s="3">
        <f>Z226/$AV$2</f>
        <v>16.200016200016201</v>
      </c>
      <c r="N226" s="3">
        <f>AC226/$AV$2</f>
        <v>54.000054000054</v>
      </c>
      <c r="O226" s="3">
        <f>AD226/$AV$2</f>
        <v>89.100089100089107</v>
      </c>
      <c r="P226" s="3">
        <f>AE226/$AV$2</f>
        <v>8.1000081000081003</v>
      </c>
      <c r="Q226" s="13">
        <f t="shared" si="9"/>
        <v>1</v>
      </c>
      <c r="R226" s="54">
        <v>0.39999994999999999</v>
      </c>
      <c r="S226" s="15">
        <v>1.0740596</v>
      </c>
      <c r="T226" s="15">
        <v>-6.0000009999999999E-2</v>
      </c>
      <c r="U226" s="55">
        <v>-1.3341613E-2</v>
      </c>
      <c r="V226" s="1">
        <v>244</v>
      </c>
      <c r="W226" s="3">
        <v>39</v>
      </c>
      <c r="X226" s="11">
        <v>0</v>
      </c>
      <c r="Y226" s="3">
        <v>16</v>
      </c>
      <c r="Z226" s="3">
        <v>6</v>
      </c>
      <c r="AA226" s="3">
        <v>16</v>
      </c>
      <c r="AB226" s="3">
        <v>136</v>
      </c>
      <c r="AC226" s="3">
        <v>20</v>
      </c>
      <c r="AD226" s="3">
        <v>33</v>
      </c>
      <c r="AE226" s="3">
        <v>3</v>
      </c>
      <c r="AF226" s="3">
        <v>0</v>
      </c>
      <c r="AG226" s="3">
        <v>0</v>
      </c>
      <c r="AH226" s="1">
        <v>98</v>
      </c>
      <c r="AI226" s="1">
        <v>40</v>
      </c>
      <c r="AJ226" s="1">
        <v>107</v>
      </c>
      <c r="AK226" s="1">
        <v>840</v>
      </c>
      <c r="AL226" s="1">
        <v>129</v>
      </c>
      <c r="AM226" s="1">
        <v>223</v>
      </c>
      <c r="AN226" s="1">
        <v>23</v>
      </c>
      <c r="AO226" s="1">
        <v>0</v>
      </c>
      <c r="AP226" s="1">
        <v>-10</v>
      </c>
      <c r="AR226" s="1" t="s">
        <v>104</v>
      </c>
    </row>
    <row r="227" spans="1:46">
      <c r="A227" s="1" t="s">
        <v>107</v>
      </c>
      <c r="B227" s="1">
        <v>2018</v>
      </c>
      <c r="C227" s="1">
        <v>3.0840000000000001</v>
      </c>
      <c r="D227" s="20">
        <v>575000</v>
      </c>
      <c r="E227" s="17">
        <v>1395000</v>
      </c>
      <c r="F227" s="1">
        <v>310</v>
      </c>
      <c r="G227" s="31">
        <v>62</v>
      </c>
      <c r="H227" s="38">
        <v>0.24752474999999999</v>
      </c>
      <c r="I227" s="1">
        <v>82</v>
      </c>
      <c r="J227" s="1">
        <v>18</v>
      </c>
      <c r="K227" s="1">
        <v>12</v>
      </c>
      <c r="L227" s="29">
        <f t="shared" si="8"/>
        <v>-0.7</v>
      </c>
      <c r="M227" s="3">
        <v>12</v>
      </c>
      <c r="N227" s="3">
        <v>21</v>
      </c>
      <c r="O227" s="3">
        <v>85</v>
      </c>
      <c r="P227" s="3">
        <v>18</v>
      </c>
      <c r="Q227" s="13">
        <f t="shared" si="9"/>
        <v>0</v>
      </c>
      <c r="R227" s="54">
        <v>-1</v>
      </c>
      <c r="S227" s="15">
        <v>-0.34218436000000002</v>
      </c>
      <c r="T227" s="15">
        <v>0.72</v>
      </c>
      <c r="U227" s="55">
        <v>0.96653900000000004</v>
      </c>
      <c r="V227" s="1">
        <v>310</v>
      </c>
      <c r="W227" s="3">
        <v>113</v>
      </c>
      <c r="X227" s="1">
        <v>0</v>
      </c>
      <c r="Y227" s="3">
        <v>47</v>
      </c>
      <c r="Z227" s="3">
        <v>12</v>
      </c>
      <c r="AA227" s="3">
        <v>45</v>
      </c>
      <c r="AB227" s="3">
        <v>322</v>
      </c>
      <c r="AC227" s="3">
        <v>21</v>
      </c>
      <c r="AD227" s="3">
        <v>85</v>
      </c>
      <c r="AE227" s="3">
        <v>18</v>
      </c>
      <c r="AF227" s="3">
        <v>4</v>
      </c>
      <c r="AG227" s="3">
        <v>-9</v>
      </c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6">
      <c r="A228" s="1" t="s">
        <v>100</v>
      </c>
      <c r="B228" s="1">
        <v>2012</v>
      </c>
      <c r="C228" s="1">
        <v>2.1640000000000001</v>
      </c>
      <c r="D228" s="20">
        <v>516000</v>
      </c>
      <c r="E228" s="17">
        <v>1350000</v>
      </c>
      <c r="F228" s="1">
        <v>394</v>
      </c>
      <c r="G228" s="31">
        <v>0</v>
      </c>
      <c r="H228" s="38">
        <v>0.25294650000000002</v>
      </c>
      <c r="I228" s="1">
        <v>144</v>
      </c>
      <c r="J228" s="1">
        <v>7</v>
      </c>
      <c r="K228" s="1">
        <v>52</v>
      </c>
      <c r="L228" s="29">
        <f t="shared" si="8"/>
        <v>3.8</v>
      </c>
      <c r="M228" s="3">
        <v>5</v>
      </c>
      <c r="N228" s="3">
        <v>51</v>
      </c>
      <c r="O228" s="3">
        <v>104</v>
      </c>
      <c r="P228" s="3">
        <v>14</v>
      </c>
      <c r="Q228" s="13">
        <f t="shared" si="9"/>
        <v>0</v>
      </c>
      <c r="R228" s="54">
        <v>3.9499998000000001</v>
      </c>
      <c r="S228" s="15">
        <v>3.7358380000000002</v>
      </c>
      <c r="T228" s="15">
        <v>2.09</v>
      </c>
      <c r="U228" s="55">
        <v>1.8147500000000001</v>
      </c>
      <c r="V228" s="1">
        <v>394</v>
      </c>
      <c r="W228" s="3">
        <v>141</v>
      </c>
      <c r="X228" s="1">
        <v>0</v>
      </c>
      <c r="Y228" s="3">
        <v>56</v>
      </c>
      <c r="Z228" s="3">
        <v>5</v>
      </c>
      <c r="AA228" s="3">
        <v>34</v>
      </c>
      <c r="AB228" s="3">
        <v>453</v>
      </c>
      <c r="AC228" s="3">
        <v>51</v>
      </c>
      <c r="AD228" s="3">
        <v>104</v>
      </c>
      <c r="AE228" s="3">
        <v>14</v>
      </c>
      <c r="AF228" s="3">
        <v>26</v>
      </c>
      <c r="AG228" s="3">
        <v>7</v>
      </c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6">
      <c r="A229" s="1" t="s">
        <v>309</v>
      </c>
      <c r="B229" s="1">
        <v>2013</v>
      </c>
      <c r="C229" s="1">
        <v>2.1560000000000001</v>
      </c>
      <c r="D229" s="20">
        <v>496250</v>
      </c>
      <c r="E229" s="17">
        <v>1350000</v>
      </c>
      <c r="F229" s="1">
        <v>298</v>
      </c>
      <c r="G229" s="31">
        <v>30</v>
      </c>
      <c r="H229" s="38">
        <v>0.24259521000000001</v>
      </c>
      <c r="I229" s="1">
        <v>70</v>
      </c>
      <c r="J229" s="1">
        <v>32</v>
      </c>
      <c r="K229" s="1">
        <v>2</v>
      </c>
      <c r="L229" s="29">
        <f t="shared" si="8"/>
        <v>0.7</v>
      </c>
      <c r="M229" s="3">
        <v>18</v>
      </c>
      <c r="N229" s="3">
        <v>32</v>
      </c>
      <c r="O229" s="3">
        <v>138</v>
      </c>
      <c r="P229" s="3">
        <v>12</v>
      </c>
      <c r="Q229" s="13">
        <f t="shared" si="9"/>
        <v>0</v>
      </c>
      <c r="R229" s="54">
        <v>0.49999997000000002</v>
      </c>
      <c r="S229" s="15">
        <v>0.94392900000000002</v>
      </c>
      <c r="T229" s="15">
        <v>-0.5</v>
      </c>
      <c r="U229" s="55">
        <v>-0.34583098000000001</v>
      </c>
      <c r="V229" s="1">
        <v>298</v>
      </c>
      <c r="W229" s="3">
        <v>124</v>
      </c>
      <c r="X229" s="1">
        <v>0</v>
      </c>
      <c r="Y229" s="3">
        <v>36</v>
      </c>
      <c r="Z229" s="3">
        <v>18</v>
      </c>
      <c r="AA229" s="3">
        <v>48</v>
      </c>
      <c r="AB229" s="3">
        <v>385</v>
      </c>
      <c r="AC229" s="3">
        <v>32</v>
      </c>
      <c r="AD229" s="3">
        <v>138</v>
      </c>
      <c r="AE229" s="3">
        <v>12</v>
      </c>
      <c r="AF229" s="3">
        <v>0</v>
      </c>
      <c r="AG229" s="3">
        <v>-6</v>
      </c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6">
      <c r="A230" s="11" t="s">
        <v>543</v>
      </c>
      <c r="B230" s="11">
        <v>2018</v>
      </c>
      <c r="C230" s="11">
        <v>3.028</v>
      </c>
      <c r="D230" s="21">
        <v>561000</v>
      </c>
      <c r="E230" s="18">
        <v>1350000</v>
      </c>
      <c r="F230" s="1">
        <v>310</v>
      </c>
      <c r="G230" s="61">
        <v>157</v>
      </c>
      <c r="H230" s="39">
        <v>0.22722512</v>
      </c>
      <c r="I230" s="11">
        <v>134</v>
      </c>
      <c r="J230" s="11">
        <v>36</v>
      </c>
      <c r="K230" s="11">
        <v>21</v>
      </c>
      <c r="L230" s="29">
        <f t="shared" si="8"/>
        <v>2.2999999999999998</v>
      </c>
      <c r="M230" s="13">
        <v>8</v>
      </c>
      <c r="N230" s="13">
        <v>36</v>
      </c>
      <c r="O230" s="13">
        <v>91</v>
      </c>
      <c r="P230" s="13">
        <v>11</v>
      </c>
      <c r="Q230" s="13">
        <f t="shared" si="9"/>
        <v>0</v>
      </c>
      <c r="R230" s="54">
        <v>2.5299999999999998</v>
      </c>
      <c r="S230" s="15">
        <v>2.0110283</v>
      </c>
      <c r="T230" s="15">
        <v>-0.87</v>
      </c>
      <c r="U230" s="55">
        <v>-0.44900000000000001</v>
      </c>
      <c r="V230" s="1">
        <v>310</v>
      </c>
      <c r="W230" s="3">
        <v>105</v>
      </c>
      <c r="X230" s="1">
        <v>0</v>
      </c>
      <c r="Y230" s="13">
        <v>28</v>
      </c>
      <c r="Z230" s="13">
        <v>8</v>
      </c>
      <c r="AA230" s="13">
        <v>38</v>
      </c>
      <c r="AB230" s="13">
        <v>285</v>
      </c>
      <c r="AC230" s="13">
        <v>36</v>
      </c>
      <c r="AD230" s="13">
        <v>91</v>
      </c>
      <c r="AE230" s="13">
        <v>11</v>
      </c>
      <c r="AF230" s="13">
        <v>3</v>
      </c>
      <c r="AG230" s="13">
        <v>0</v>
      </c>
      <c r="AH230" s="13"/>
      <c r="AI230" s="13"/>
      <c r="AJ230" s="13"/>
      <c r="AK230" s="13"/>
      <c r="AL230" s="13"/>
      <c r="AM230" s="13"/>
      <c r="AN230" s="13"/>
      <c r="AO230" s="13"/>
      <c r="AP230" s="13"/>
      <c r="AQ230" s="12"/>
      <c r="AR230" s="12"/>
      <c r="AS230" s="12"/>
      <c r="AT230" s="12"/>
    </row>
    <row r="231" spans="1:46">
      <c r="A231" s="1" t="s">
        <v>221</v>
      </c>
      <c r="B231" s="1">
        <v>2016</v>
      </c>
      <c r="C231" s="1">
        <v>3.0409999999999999</v>
      </c>
      <c r="D231" s="20">
        <v>574000</v>
      </c>
      <c r="E231" s="17">
        <v>1350000</v>
      </c>
      <c r="F231" s="1">
        <v>370</v>
      </c>
      <c r="G231" s="31">
        <v>98</v>
      </c>
      <c r="H231" s="38">
        <v>0.22251309999999999</v>
      </c>
      <c r="I231" s="1">
        <v>139</v>
      </c>
      <c r="J231" s="1">
        <v>28</v>
      </c>
      <c r="K231" s="1">
        <v>29</v>
      </c>
      <c r="L231" s="29">
        <f t="shared" si="8"/>
        <v>2.2999999999999998</v>
      </c>
      <c r="M231" s="3">
        <v>8</v>
      </c>
      <c r="N231" s="3">
        <v>30</v>
      </c>
      <c r="O231" s="3">
        <v>68</v>
      </c>
      <c r="P231" s="3">
        <v>13</v>
      </c>
      <c r="Q231" s="13">
        <f t="shared" si="9"/>
        <v>0</v>
      </c>
      <c r="R231" s="54">
        <v>2.2999999999999998</v>
      </c>
      <c r="S231" s="15">
        <v>2.3446509999999998</v>
      </c>
      <c r="T231" s="15">
        <v>-0.22</v>
      </c>
      <c r="U231" s="55">
        <v>-0.202874</v>
      </c>
      <c r="V231" s="1">
        <v>370</v>
      </c>
      <c r="W231" s="3">
        <v>123</v>
      </c>
      <c r="X231" s="1">
        <v>19</v>
      </c>
      <c r="Y231" s="3">
        <v>32</v>
      </c>
      <c r="Z231" s="3">
        <v>8</v>
      </c>
      <c r="AA231" s="3">
        <v>31</v>
      </c>
      <c r="AB231" s="3">
        <v>361</v>
      </c>
      <c r="AC231" s="3">
        <v>30</v>
      </c>
      <c r="AD231" s="3">
        <v>68</v>
      </c>
      <c r="AE231" s="3">
        <v>13</v>
      </c>
      <c r="AF231" s="3">
        <v>3</v>
      </c>
      <c r="AG231" s="3">
        <v>5</v>
      </c>
      <c r="AH231" s="3"/>
      <c r="AI231" s="3"/>
      <c r="AJ231" s="3"/>
      <c r="AK231" s="3"/>
      <c r="AL231" s="3"/>
      <c r="AM231" s="3"/>
      <c r="AN231" s="3"/>
      <c r="AO231" s="3"/>
      <c r="AP231" s="3"/>
      <c r="AQ231" s="2" t="s">
        <v>222</v>
      </c>
    </row>
    <row r="232" spans="1:46">
      <c r="A232" s="1" t="s">
        <v>150</v>
      </c>
      <c r="B232" s="1">
        <v>2012</v>
      </c>
      <c r="C232" s="1">
        <v>2.157</v>
      </c>
      <c r="D232" s="20">
        <v>495000</v>
      </c>
      <c r="E232" s="17">
        <v>1325000</v>
      </c>
      <c r="F232" s="1">
        <v>337</v>
      </c>
      <c r="G232" s="31">
        <v>26</v>
      </c>
      <c r="H232" s="38">
        <v>0.25876662</v>
      </c>
      <c r="I232" s="1">
        <v>121</v>
      </c>
      <c r="J232" s="1">
        <v>33</v>
      </c>
      <c r="K232" s="1">
        <v>13</v>
      </c>
      <c r="L232" s="29">
        <f t="shared" si="8"/>
        <v>3.2</v>
      </c>
      <c r="M232" s="3">
        <v>7</v>
      </c>
      <c r="N232" s="3">
        <v>18</v>
      </c>
      <c r="O232" s="3">
        <v>81</v>
      </c>
      <c r="P232" s="3">
        <v>16</v>
      </c>
      <c r="Q232" s="13">
        <f t="shared" si="9"/>
        <v>0</v>
      </c>
      <c r="R232" s="54">
        <v>2.92</v>
      </c>
      <c r="S232" s="15">
        <v>3.5763671000000001</v>
      </c>
      <c r="T232" s="15">
        <v>0.2</v>
      </c>
      <c r="U232" s="55">
        <v>0.816747</v>
      </c>
      <c r="V232" s="1">
        <v>337</v>
      </c>
      <c r="W232" s="3">
        <v>120</v>
      </c>
      <c r="X232" s="1">
        <v>0</v>
      </c>
      <c r="Y232" s="3">
        <v>44</v>
      </c>
      <c r="Z232" s="3">
        <v>7</v>
      </c>
      <c r="AA232" s="3">
        <v>31</v>
      </c>
      <c r="AB232" s="3">
        <v>375</v>
      </c>
      <c r="AC232" s="3">
        <v>18</v>
      </c>
      <c r="AD232" s="3">
        <v>81</v>
      </c>
      <c r="AE232" s="3">
        <v>16</v>
      </c>
      <c r="AF232" s="3">
        <v>6</v>
      </c>
      <c r="AG232" s="3">
        <v>-3</v>
      </c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6">
      <c r="A233" s="1" t="s">
        <v>297</v>
      </c>
      <c r="B233" s="1">
        <v>2013</v>
      </c>
      <c r="C233" s="1">
        <v>3.0659999999999998</v>
      </c>
      <c r="D233" s="20">
        <v>492500</v>
      </c>
      <c r="E233" s="17">
        <v>1325000</v>
      </c>
      <c r="F233" s="1">
        <v>321</v>
      </c>
      <c r="G233" s="31">
        <v>141</v>
      </c>
      <c r="H233" s="38">
        <v>0.22786458000000001</v>
      </c>
      <c r="I233" s="1">
        <v>115</v>
      </c>
      <c r="J233" s="1">
        <v>34</v>
      </c>
      <c r="K233" s="1">
        <v>26</v>
      </c>
      <c r="L233" s="29">
        <f t="shared" si="8"/>
        <v>3.8</v>
      </c>
      <c r="M233" s="3">
        <v>7</v>
      </c>
      <c r="N233" s="3">
        <v>23</v>
      </c>
      <c r="O233" s="3">
        <v>78</v>
      </c>
      <c r="P233" s="3">
        <v>16</v>
      </c>
      <c r="Q233" s="13">
        <f t="shared" si="9"/>
        <v>0</v>
      </c>
      <c r="R233" s="54">
        <v>3.67</v>
      </c>
      <c r="S233" s="15">
        <v>3.9830163000000001</v>
      </c>
      <c r="T233" s="15">
        <v>0.47</v>
      </c>
      <c r="U233" s="55">
        <v>0.78126799999999996</v>
      </c>
      <c r="V233" s="1">
        <v>321</v>
      </c>
      <c r="W233" s="3">
        <v>75</v>
      </c>
      <c r="X233" s="1">
        <v>69</v>
      </c>
      <c r="Y233" s="3">
        <v>35</v>
      </c>
      <c r="Z233" s="3">
        <v>7</v>
      </c>
      <c r="AA233" s="3">
        <v>25</v>
      </c>
      <c r="AB233" s="3">
        <v>262</v>
      </c>
      <c r="AC233" s="3">
        <v>23</v>
      </c>
      <c r="AD233" s="3">
        <v>78</v>
      </c>
      <c r="AE233" s="3">
        <v>16</v>
      </c>
      <c r="AF233" s="3">
        <v>6</v>
      </c>
      <c r="AG233" s="3">
        <v>-6</v>
      </c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6">
      <c r="A234" s="1" t="s">
        <v>281</v>
      </c>
      <c r="B234" s="1">
        <v>2011</v>
      </c>
      <c r="C234" s="1">
        <v>3.0779999999999998</v>
      </c>
      <c r="D234" s="20">
        <v>432500</v>
      </c>
      <c r="E234" s="17">
        <v>1300000</v>
      </c>
      <c r="F234" s="1">
        <v>426</v>
      </c>
      <c r="G234" s="31">
        <v>54</v>
      </c>
      <c r="H234" s="38">
        <v>0.27272728000000002</v>
      </c>
      <c r="I234" s="1">
        <v>130</v>
      </c>
      <c r="J234" s="1">
        <v>18</v>
      </c>
      <c r="K234" s="1">
        <v>17</v>
      </c>
      <c r="L234" s="29">
        <f t="shared" si="8"/>
        <v>3.5</v>
      </c>
      <c r="M234" s="3">
        <v>9</v>
      </c>
      <c r="N234" s="3">
        <v>21</v>
      </c>
      <c r="O234" s="3">
        <v>61</v>
      </c>
      <c r="P234" s="3">
        <v>22</v>
      </c>
      <c r="Q234" s="13">
        <f t="shared" si="9"/>
        <v>0</v>
      </c>
      <c r="R234" s="54">
        <v>2.9099998</v>
      </c>
      <c r="S234" s="15">
        <v>4.1520451999999999</v>
      </c>
      <c r="T234" s="15">
        <v>1.05</v>
      </c>
      <c r="U234" s="55">
        <v>1.2812699999999999</v>
      </c>
      <c r="V234" s="1">
        <v>426</v>
      </c>
      <c r="W234" s="3">
        <v>115</v>
      </c>
      <c r="X234" s="1">
        <v>38</v>
      </c>
      <c r="Y234" s="3">
        <v>42</v>
      </c>
      <c r="Z234" s="3">
        <v>9</v>
      </c>
      <c r="AA234" s="3">
        <v>41</v>
      </c>
      <c r="AB234" s="3">
        <v>362</v>
      </c>
      <c r="AC234" s="3">
        <v>21</v>
      </c>
      <c r="AD234" s="3">
        <v>61</v>
      </c>
      <c r="AE234" s="3">
        <v>22</v>
      </c>
      <c r="AF234" s="3">
        <v>7</v>
      </c>
      <c r="AG234" s="3">
        <v>-5</v>
      </c>
      <c r="AH234" s="3"/>
      <c r="AI234" s="3"/>
      <c r="AJ234" s="3"/>
      <c r="AK234" s="3"/>
      <c r="AL234" s="3"/>
      <c r="AM234" s="3"/>
      <c r="AN234" s="3"/>
      <c r="AO234" s="3"/>
      <c r="AP234" s="3"/>
      <c r="AQ234" s="2" t="s">
        <v>38</v>
      </c>
    </row>
    <row r="235" spans="1:46">
      <c r="A235" s="1" t="s">
        <v>720</v>
      </c>
      <c r="B235" s="1">
        <v>2020</v>
      </c>
      <c r="C235" s="1">
        <v>2.149</v>
      </c>
      <c r="D235" s="20">
        <v>586500</v>
      </c>
      <c r="E235" s="17">
        <v>1300000</v>
      </c>
      <c r="F235" s="1">
        <f>ROUND(V235-W235+(W235/$AV$2),0)</f>
        <v>208</v>
      </c>
      <c r="G235" s="31">
        <v>30</v>
      </c>
      <c r="H235" s="38">
        <v>0.26178010000000002</v>
      </c>
      <c r="I235" s="3">
        <v>66.1000351000351</v>
      </c>
      <c r="J235" s="3">
        <f>AI235-Z235+M235</f>
        <v>14.1000081000081</v>
      </c>
      <c r="K235" s="3">
        <v>1</v>
      </c>
      <c r="L235" s="29">
        <f t="shared" si="8"/>
        <v>2.7</v>
      </c>
      <c r="M235" s="3">
        <f>Z235/$AV$2</f>
        <v>8.1000081000081003</v>
      </c>
      <c r="N235" s="3">
        <f>AC235/$AV$2</f>
        <v>40.500040500040505</v>
      </c>
      <c r="O235" s="3">
        <f>AD235/$AV$2</f>
        <v>108.000108000108</v>
      </c>
      <c r="P235" s="3">
        <f>AE235/$AV$2</f>
        <v>18.9000189000189</v>
      </c>
      <c r="Q235" s="13">
        <f t="shared" si="9"/>
        <v>0</v>
      </c>
      <c r="R235" s="54">
        <v>3</v>
      </c>
      <c r="S235" s="15">
        <v>2.4358270000000002</v>
      </c>
      <c r="T235" s="15">
        <v>1.06</v>
      </c>
      <c r="U235" s="55">
        <v>1.04444</v>
      </c>
      <c r="V235" s="1">
        <v>137</v>
      </c>
      <c r="W235" s="3">
        <v>42</v>
      </c>
      <c r="X235" s="1">
        <v>1</v>
      </c>
      <c r="Y235" s="3">
        <v>13</v>
      </c>
      <c r="Z235" s="3">
        <v>3</v>
      </c>
      <c r="AA235" s="3">
        <v>18</v>
      </c>
      <c r="AB235" s="3">
        <v>143</v>
      </c>
      <c r="AC235" s="3">
        <v>15</v>
      </c>
      <c r="AD235" s="3">
        <v>40</v>
      </c>
      <c r="AE235" s="3">
        <v>7</v>
      </c>
      <c r="AF235" s="3">
        <v>0</v>
      </c>
      <c r="AG235" s="3">
        <v>7</v>
      </c>
      <c r="AH235" s="1">
        <v>44</v>
      </c>
      <c r="AI235" s="1">
        <v>9</v>
      </c>
      <c r="AJ235" s="1">
        <v>41</v>
      </c>
      <c r="AK235" s="1">
        <v>425</v>
      </c>
      <c r="AL235" s="1">
        <v>36</v>
      </c>
      <c r="AM235" s="1">
        <v>95</v>
      </c>
      <c r="AN235" s="1">
        <v>15</v>
      </c>
      <c r="AO235" s="1">
        <v>1</v>
      </c>
      <c r="AP235" s="1">
        <v>20</v>
      </c>
      <c r="AQ235" s="2" t="s">
        <v>721</v>
      </c>
    </row>
    <row r="236" spans="1:46">
      <c r="A236" s="1" t="s">
        <v>99</v>
      </c>
      <c r="B236" s="1">
        <v>2013</v>
      </c>
      <c r="C236" s="1">
        <v>2.1509999999999998</v>
      </c>
      <c r="D236" s="20">
        <v>503200</v>
      </c>
      <c r="E236" s="17">
        <v>1300000</v>
      </c>
      <c r="F236" s="1">
        <v>334</v>
      </c>
      <c r="G236" s="31">
        <v>0</v>
      </c>
      <c r="H236" s="38">
        <v>0.25890738000000002</v>
      </c>
      <c r="I236" s="1">
        <v>98</v>
      </c>
      <c r="J236" s="1">
        <v>23</v>
      </c>
      <c r="K236" s="1">
        <v>15</v>
      </c>
      <c r="L236" s="29">
        <f t="shared" si="8"/>
        <v>2.8</v>
      </c>
      <c r="M236" s="3">
        <v>9</v>
      </c>
      <c r="N236" s="3">
        <v>27</v>
      </c>
      <c r="O236" s="3">
        <v>79</v>
      </c>
      <c r="P236" s="3">
        <v>17</v>
      </c>
      <c r="Q236" s="13">
        <f t="shared" si="9"/>
        <v>0</v>
      </c>
      <c r="R236" s="54">
        <v>2.5299999999999998</v>
      </c>
      <c r="S236" s="15">
        <v>3.0275620000000001</v>
      </c>
      <c r="T236" s="15">
        <v>-0.06</v>
      </c>
      <c r="U236" s="55">
        <v>0.234407</v>
      </c>
      <c r="V236" s="1">
        <v>334</v>
      </c>
      <c r="W236" s="3">
        <v>126</v>
      </c>
      <c r="X236" s="1">
        <v>0</v>
      </c>
      <c r="Y236" s="3">
        <v>33</v>
      </c>
      <c r="Z236" s="3">
        <v>9</v>
      </c>
      <c r="AA236" s="3">
        <v>35</v>
      </c>
      <c r="AB236" s="3">
        <v>318</v>
      </c>
      <c r="AC236" s="3">
        <v>27</v>
      </c>
      <c r="AD236" s="3">
        <v>79</v>
      </c>
      <c r="AE236" s="3">
        <v>17</v>
      </c>
      <c r="AF236" s="3">
        <v>3</v>
      </c>
      <c r="AG236" s="3">
        <v>-2</v>
      </c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6">
      <c r="A237" s="1" t="s">
        <v>219</v>
      </c>
      <c r="B237" s="1">
        <v>2016</v>
      </c>
      <c r="C237" s="1">
        <v>2.149</v>
      </c>
      <c r="D237" s="20">
        <v>534000</v>
      </c>
      <c r="E237" s="17">
        <v>1300000</v>
      </c>
      <c r="F237" s="1">
        <v>152</v>
      </c>
      <c r="G237" s="31">
        <v>49</v>
      </c>
      <c r="H237" s="38">
        <v>0.25379610000000002</v>
      </c>
      <c r="I237" s="1">
        <v>53</v>
      </c>
      <c r="J237" s="1">
        <v>8</v>
      </c>
      <c r="K237" s="1">
        <v>0</v>
      </c>
      <c r="L237" s="29">
        <f t="shared" si="8"/>
        <v>2.2000000000000002</v>
      </c>
      <c r="M237" s="3">
        <v>7</v>
      </c>
      <c r="N237" s="3">
        <v>23</v>
      </c>
      <c r="O237" s="3">
        <v>66</v>
      </c>
      <c r="P237" s="3">
        <v>17</v>
      </c>
      <c r="Q237" s="13">
        <f t="shared" si="9"/>
        <v>0</v>
      </c>
      <c r="R237" s="54">
        <v>2.95</v>
      </c>
      <c r="S237" s="15">
        <v>1.4196218</v>
      </c>
      <c r="T237" s="15">
        <v>2.9</v>
      </c>
      <c r="U237" s="55">
        <v>2.2114099999999999</v>
      </c>
      <c r="V237" s="1">
        <v>152</v>
      </c>
      <c r="W237" s="3">
        <v>78</v>
      </c>
      <c r="X237" s="1">
        <v>0</v>
      </c>
      <c r="Y237" s="3">
        <v>36</v>
      </c>
      <c r="Z237" s="3">
        <v>7</v>
      </c>
      <c r="AA237" s="3">
        <v>35</v>
      </c>
      <c r="AB237" s="3">
        <v>283</v>
      </c>
      <c r="AC237" s="3">
        <v>23</v>
      </c>
      <c r="AD237" s="3">
        <v>66</v>
      </c>
      <c r="AE237" s="3">
        <v>17</v>
      </c>
      <c r="AF237" s="3">
        <v>0</v>
      </c>
      <c r="AG237" s="3">
        <v>0</v>
      </c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6">
      <c r="A238" s="11" t="s">
        <v>776</v>
      </c>
      <c r="B238" s="11">
        <v>2020</v>
      </c>
      <c r="C238" s="11">
        <v>3.0510000000000002</v>
      </c>
      <c r="D238" s="21">
        <v>592000</v>
      </c>
      <c r="E238" s="18">
        <v>1300000</v>
      </c>
      <c r="F238" s="1">
        <f>ROUND(V238-W238+(W238/$AV$2),0)</f>
        <v>321</v>
      </c>
      <c r="G238" s="61">
        <v>34</v>
      </c>
      <c r="H238" s="39">
        <v>0.25</v>
      </c>
      <c r="I238" s="3">
        <v>85.000027000027004</v>
      </c>
      <c r="J238" s="3">
        <f>AI238-Z238+M238</f>
        <v>16.700002700002699</v>
      </c>
      <c r="K238" s="3">
        <v>1</v>
      </c>
      <c r="L238" s="29">
        <f t="shared" si="8"/>
        <v>1.2</v>
      </c>
      <c r="M238" s="13">
        <f>Z238/$AV$2</f>
        <v>2.7000027000027003</v>
      </c>
      <c r="N238" s="13">
        <f>AC238/$AV$2</f>
        <v>32.400032400032401</v>
      </c>
      <c r="O238" s="13">
        <f>AD238/$AV$2</f>
        <v>83.700083700083709</v>
      </c>
      <c r="P238" s="13">
        <f>AE238/$AV$2</f>
        <v>18.9000189000189</v>
      </c>
      <c r="Q238" s="13">
        <f t="shared" si="9"/>
        <v>0</v>
      </c>
      <c r="R238" s="54">
        <v>1.01</v>
      </c>
      <c r="S238" s="15">
        <v>1.3707513</v>
      </c>
      <c r="T238" s="15">
        <v>-0.15</v>
      </c>
      <c r="U238" s="55">
        <v>0.25735000000000002</v>
      </c>
      <c r="V238" s="1">
        <v>246</v>
      </c>
      <c r="W238" s="3">
        <v>44</v>
      </c>
      <c r="X238" s="11">
        <v>0</v>
      </c>
      <c r="Y238" s="13">
        <v>10</v>
      </c>
      <c r="Z238" s="13">
        <v>1</v>
      </c>
      <c r="AA238" s="13">
        <v>16</v>
      </c>
      <c r="AB238" s="13">
        <v>132</v>
      </c>
      <c r="AC238" s="13">
        <v>12</v>
      </c>
      <c r="AD238" s="13">
        <v>31</v>
      </c>
      <c r="AE238" s="13">
        <v>7</v>
      </c>
      <c r="AF238" s="13">
        <v>0</v>
      </c>
      <c r="AG238" s="13">
        <v>1</v>
      </c>
      <c r="AH238" s="11">
        <v>68</v>
      </c>
      <c r="AI238" s="11">
        <v>15</v>
      </c>
      <c r="AJ238" s="11">
        <v>73</v>
      </c>
      <c r="AK238" s="11">
        <v>677</v>
      </c>
      <c r="AL238" s="11">
        <v>57</v>
      </c>
      <c r="AM238" s="11">
        <v>145</v>
      </c>
      <c r="AN238" s="11">
        <v>28</v>
      </c>
      <c r="AO238" s="11">
        <v>1</v>
      </c>
      <c r="AP238" s="11">
        <v>3</v>
      </c>
      <c r="AQ238" s="12"/>
      <c r="AR238" s="12"/>
      <c r="AS238" s="12"/>
      <c r="AT238" s="12"/>
    </row>
    <row r="239" spans="1:46">
      <c r="A239" s="1" t="s">
        <v>189</v>
      </c>
      <c r="B239" s="1">
        <v>2011</v>
      </c>
      <c r="C239" s="1">
        <v>3.0939999999999999</v>
      </c>
      <c r="D239" s="20">
        <v>421500</v>
      </c>
      <c r="E239" s="17">
        <v>1300000</v>
      </c>
      <c r="F239" s="1">
        <v>312</v>
      </c>
      <c r="G239" s="31">
        <v>0</v>
      </c>
      <c r="H239" s="38">
        <v>0.24534884000000001</v>
      </c>
      <c r="I239" s="1">
        <v>111</v>
      </c>
      <c r="J239" s="1">
        <v>11</v>
      </c>
      <c r="K239" s="1">
        <v>19</v>
      </c>
      <c r="L239" s="29">
        <f t="shared" si="8"/>
        <v>1.6</v>
      </c>
      <c r="M239" s="3">
        <v>5</v>
      </c>
      <c r="N239" s="3">
        <v>41</v>
      </c>
      <c r="O239" s="3">
        <v>83</v>
      </c>
      <c r="P239" s="3">
        <v>22</v>
      </c>
      <c r="Q239" s="13">
        <f t="shared" si="9"/>
        <v>0</v>
      </c>
      <c r="R239" s="54">
        <v>2.2400000000000002</v>
      </c>
      <c r="S239" s="15">
        <v>0.99405480000000002</v>
      </c>
      <c r="T239" s="15">
        <v>2.56</v>
      </c>
      <c r="U239" s="55">
        <v>1.45011</v>
      </c>
      <c r="V239" s="1">
        <v>312</v>
      </c>
      <c r="W239" s="3">
        <v>139</v>
      </c>
      <c r="X239" s="1">
        <v>0</v>
      </c>
      <c r="Y239" s="3">
        <v>63</v>
      </c>
      <c r="Z239" s="3">
        <v>5</v>
      </c>
      <c r="AA239" s="3">
        <v>36</v>
      </c>
      <c r="AB239" s="3">
        <v>511</v>
      </c>
      <c r="AC239" s="3">
        <v>41</v>
      </c>
      <c r="AD239" s="3">
        <v>83</v>
      </c>
      <c r="AE239" s="3">
        <v>22</v>
      </c>
      <c r="AF239" s="3">
        <v>13</v>
      </c>
      <c r="AG239" s="3">
        <v>11</v>
      </c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6">
      <c r="A240" s="1" t="s">
        <v>373</v>
      </c>
      <c r="B240" s="1">
        <v>2013</v>
      </c>
      <c r="C240" s="1">
        <v>3.016</v>
      </c>
      <c r="D240" s="20">
        <v>511000</v>
      </c>
      <c r="E240" s="17">
        <v>1290000</v>
      </c>
      <c r="F240" s="1">
        <v>425</v>
      </c>
      <c r="G240" s="31">
        <v>0</v>
      </c>
      <c r="H240" s="38">
        <v>0.24293785000000001</v>
      </c>
      <c r="I240" s="1">
        <v>125</v>
      </c>
      <c r="J240" s="1">
        <v>10</v>
      </c>
      <c r="K240" s="1">
        <v>15</v>
      </c>
      <c r="L240" s="29">
        <f t="shared" si="8"/>
        <v>1.1000000000000001</v>
      </c>
      <c r="M240" s="3">
        <v>5</v>
      </c>
      <c r="N240" s="3">
        <v>22</v>
      </c>
      <c r="O240" s="3">
        <v>56</v>
      </c>
      <c r="P240" s="3">
        <v>25</v>
      </c>
      <c r="Q240" s="13">
        <f t="shared" si="9"/>
        <v>0</v>
      </c>
      <c r="R240" s="54">
        <v>1.33</v>
      </c>
      <c r="S240" s="15">
        <v>0.82035780000000003</v>
      </c>
      <c r="T240" s="15">
        <v>0.33</v>
      </c>
      <c r="U240" s="55">
        <v>6.2117100000000001E-2</v>
      </c>
      <c r="V240" s="1">
        <v>425</v>
      </c>
      <c r="W240" s="3">
        <v>123</v>
      </c>
      <c r="X240" s="1">
        <v>0</v>
      </c>
      <c r="Y240" s="3">
        <v>43</v>
      </c>
      <c r="Z240" s="3">
        <v>5</v>
      </c>
      <c r="AA240" s="3">
        <v>43</v>
      </c>
      <c r="AB240" s="3">
        <v>358</v>
      </c>
      <c r="AC240" s="3">
        <v>22</v>
      </c>
      <c r="AD240" s="3">
        <v>56</v>
      </c>
      <c r="AE240" s="3">
        <v>25</v>
      </c>
      <c r="AF240" s="3">
        <v>6</v>
      </c>
      <c r="AG240" s="3">
        <v>-4</v>
      </c>
      <c r="AH240" s="3"/>
      <c r="AI240" s="3"/>
      <c r="AJ240" s="3"/>
      <c r="AK240" s="3"/>
      <c r="AL240" s="3"/>
      <c r="AM240" s="3"/>
      <c r="AN240" s="3"/>
      <c r="AO240" s="3"/>
      <c r="AP240" s="3"/>
      <c r="AS240" s="1" t="s">
        <v>261</v>
      </c>
    </row>
    <row r="241" spans="1:46">
      <c r="A241" s="1" t="s">
        <v>360</v>
      </c>
      <c r="B241" s="1">
        <v>2012</v>
      </c>
      <c r="C241" s="1">
        <v>2.1440000000000001</v>
      </c>
      <c r="D241" s="20">
        <v>495600</v>
      </c>
      <c r="E241" s="17">
        <v>1275000</v>
      </c>
      <c r="F241" s="1">
        <v>296</v>
      </c>
      <c r="G241" s="31">
        <v>109</v>
      </c>
      <c r="H241" s="38">
        <v>0.24020100999999999</v>
      </c>
      <c r="I241" s="1">
        <v>131</v>
      </c>
      <c r="J241" s="1">
        <v>5</v>
      </c>
      <c r="K241" s="1">
        <v>81</v>
      </c>
      <c r="L241" s="29">
        <f t="shared" si="8"/>
        <v>2.6</v>
      </c>
      <c r="M241" s="3">
        <v>2</v>
      </c>
      <c r="N241" s="3">
        <v>43</v>
      </c>
      <c r="O241" s="3">
        <v>110</v>
      </c>
      <c r="P241" s="3">
        <v>19</v>
      </c>
      <c r="Q241" s="13">
        <f t="shared" si="9"/>
        <v>0</v>
      </c>
      <c r="R241" s="54">
        <v>3.1599998</v>
      </c>
      <c r="S241" s="15">
        <v>2.0457550000000002</v>
      </c>
      <c r="T241" s="15">
        <v>1.78</v>
      </c>
      <c r="U241" s="55">
        <v>1.6247</v>
      </c>
      <c r="V241" s="1">
        <v>296</v>
      </c>
      <c r="W241" s="3">
        <v>115</v>
      </c>
      <c r="X241" s="1">
        <v>0</v>
      </c>
      <c r="Y241" s="3">
        <v>49</v>
      </c>
      <c r="Z241" s="3">
        <v>2</v>
      </c>
      <c r="AA241" s="3">
        <v>24</v>
      </c>
      <c r="AB241" s="3">
        <v>449</v>
      </c>
      <c r="AC241" s="3">
        <v>43</v>
      </c>
      <c r="AD241" s="3">
        <v>110</v>
      </c>
      <c r="AE241" s="3">
        <v>19</v>
      </c>
      <c r="AF241" s="3">
        <v>44</v>
      </c>
      <c r="AG241" s="3">
        <v>-4</v>
      </c>
      <c r="AH241" s="3"/>
      <c r="AI241" s="3"/>
      <c r="AJ241" s="3"/>
      <c r="AK241" s="3"/>
      <c r="AL241" s="3"/>
      <c r="AM241" s="3"/>
      <c r="AN241" s="3"/>
      <c r="AO241" s="3"/>
      <c r="AP241" s="3"/>
      <c r="AT241" s="1" t="s">
        <v>154</v>
      </c>
    </row>
    <row r="242" spans="1:46">
      <c r="A242" s="1" t="s">
        <v>603</v>
      </c>
      <c r="B242" s="1">
        <v>2017</v>
      </c>
      <c r="C242" s="1">
        <v>3.0539999999999998</v>
      </c>
      <c r="D242" s="20">
        <v>566000</v>
      </c>
      <c r="E242" s="17">
        <v>1275000</v>
      </c>
      <c r="F242" s="1">
        <v>302</v>
      </c>
      <c r="G242" s="31">
        <v>168</v>
      </c>
      <c r="H242" s="38">
        <v>0.22611465</v>
      </c>
      <c r="I242" s="1">
        <v>108</v>
      </c>
      <c r="J242" s="1">
        <v>20</v>
      </c>
      <c r="K242" s="1">
        <v>12</v>
      </c>
      <c r="L242" s="29">
        <f t="shared" si="8"/>
        <v>0.9</v>
      </c>
      <c r="M242" s="3">
        <v>6</v>
      </c>
      <c r="N242" s="3">
        <v>10</v>
      </c>
      <c r="O242" s="3">
        <v>39</v>
      </c>
      <c r="P242" s="3">
        <v>8</v>
      </c>
      <c r="Q242" s="13">
        <f t="shared" si="9"/>
        <v>0</v>
      </c>
      <c r="R242" s="54">
        <v>1.74</v>
      </c>
      <c r="S242" s="15">
        <v>0.13436998</v>
      </c>
      <c r="T242" s="15">
        <v>0.4</v>
      </c>
      <c r="U242" s="55">
        <v>0.160215</v>
      </c>
      <c r="V242" s="1">
        <v>302</v>
      </c>
      <c r="W242" s="3">
        <v>53</v>
      </c>
      <c r="X242" s="1">
        <v>96</v>
      </c>
      <c r="Y242" s="3">
        <v>24</v>
      </c>
      <c r="Z242" s="3">
        <v>6</v>
      </c>
      <c r="AA242" s="3">
        <v>21</v>
      </c>
      <c r="AB242" s="3">
        <v>178</v>
      </c>
      <c r="AC242" s="3">
        <v>10</v>
      </c>
      <c r="AD242" s="3">
        <v>39</v>
      </c>
      <c r="AE242" s="3">
        <v>8</v>
      </c>
      <c r="AF242" s="3">
        <v>3</v>
      </c>
      <c r="AG242" s="3">
        <v>5</v>
      </c>
      <c r="AH242" s="3"/>
      <c r="AI242" s="3"/>
      <c r="AJ242" s="3"/>
      <c r="AK242" s="3"/>
      <c r="AL242" s="3"/>
      <c r="AM242" s="3"/>
      <c r="AN242" s="3"/>
      <c r="AO242" s="3"/>
      <c r="AP242" s="3"/>
      <c r="AR242" s="1" t="s">
        <v>604</v>
      </c>
      <c r="AS242" s="1" t="s">
        <v>605</v>
      </c>
    </row>
    <row r="243" spans="1:46">
      <c r="A243" s="1" t="s">
        <v>181</v>
      </c>
      <c r="B243" s="1">
        <v>2014</v>
      </c>
      <c r="C243" s="1">
        <v>3.0880000000000001</v>
      </c>
      <c r="D243" s="20">
        <v>530000</v>
      </c>
      <c r="E243" s="17">
        <v>1225000</v>
      </c>
      <c r="F243" s="1">
        <v>353</v>
      </c>
      <c r="G243" s="31">
        <v>37</v>
      </c>
      <c r="H243" s="38">
        <v>0.25635105000000002</v>
      </c>
      <c r="I243" s="1">
        <v>134</v>
      </c>
      <c r="J243" s="1">
        <v>4</v>
      </c>
      <c r="K243" s="1">
        <v>120</v>
      </c>
      <c r="L243" s="29">
        <f t="shared" si="8"/>
        <v>6.4</v>
      </c>
      <c r="M243" s="3">
        <v>1</v>
      </c>
      <c r="N243" s="3">
        <v>22</v>
      </c>
      <c r="O243" s="3">
        <v>52</v>
      </c>
      <c r="P243" s="3">
        <v>4</v>
      </c>
      <c r="Q243" s="13">
        <f t="shared" si="9"/>
        <v>0</v>
      </c>
      <c r="R243" s="54">
        <v>6.58</v>
      </c>
      <c r="S243" s="15">
        <v>6.1433042999999996</v>
      </c>
      <c r="T243" s="15">
        <v>2.2999999999999998</v>
      </c>
      <c r="U243" s="55">
        <v>2.3913700000000002</v>
      </c>
      <c r="V243" s="1">
        <v>353</v>
      </c>
      <c r="W243" s="3">
        <v>120</v>
      </c>
      <c r="X243" s="1">
        <v>0</v>
      </c>
      <c r="Y243" s="3">
        <v>33</v>
      </c>
      <c r="Z243" s="3">
        <v>1</v>
      </c>
      <c r="AA243" s="3">
        <v>24</v>
      </c>
      <c r="AB243" s="3">
        <v>290</v>
      </c>
      <c r="AC243" s="3">
        <v>22</v>
      </c>
      <c r="AD243" s="3">
        <v>52</v>
      </c>
      <c r="AE243" s="3">
        <v>4</v>
      </c>
      <c r="AF243" s="3">
        <v>36</v>
      </c>
      <c r="AG243" s="3">
        <v>11</v>
      </c>
      <c r="AH243" s="3"/>
      <c r="AI243" s="3"/>
      <c r="AJ243" s="3"/>
      <c r="AK243" s="3"/>
      <c r="AL243" s="3"/>
      <c r="AM243" s="3"/>
      <c r="AN243" s="3"/>
      <c r="AO243" s="3"/>
      <c r="AP243" s="3"/>
      <c r="AQ243" s="2" t="s">
        <v>177</v>
      </c>
    </row>
    <row r="244" spans="1:46">
      <c r="A244" s="1" t="s">
        <v>169</v>
      </c>
      <c r="B244" s="1">
        <v>2015</v>
      </c>
      <c r="C244" s="1">
        <v>2.1509999999999998</v>
      </c>
      <c r="D244" s="20">
        <v>522500</v>
      </c>
      <c r="E244" s="17">
        <v>1225000</v>
      </c>
      <c r="F244" s="1">
        <v>274</v>
      </c>
      <c r="G244" s="31">
        <v>34</v>
      </c>
      <c r="H244" s="38">
        <v>0.25283632</v>
      </c>
      <c r="I244" s="1">
        <v>68</v>
      </c>
      <c r="J244" s="1">
        <v>26</v>
      </c>
      <c r="K244" s="1">
        <v>9</v>
      </c>
      <c r="L244" s="29">
        <f t="shared" si="8"/>
        <v>4.0999999999999996</v>
      </c>
      <c r="M244" s="3">
        <v>6</v>
      </c>
      <c r="N244" s="3">
        <v>23</v>
      </c>
      <c r="O244" s="3">
        <v>62</v>
      </c>
      <c r="P244" s="3">
        <v>14</v>
      </c>
      <c r="Q244" s="13">
        <f t="shared" si="9"/>
        <v>0</v>
      </c>
      <c r="R244" s="54">
        <v>4</v>
      </c>
      <c r="S244" s="15">
        <v>4.2555016999999999</v>
      </c>
      <c r="T244" s="15">
        <v>0.88</v>
      </c>
      <c r="U244" s="55">
        <v>0.94083300000000003</v>
      </c>
      <c r="V244" s="1">
        <v>274</v>
      </c>
      <c r="W244" s="3">
        <v>96</v>
      </c>
      <c r="X244" s="1">
        <v>17</v>
      </c>
      <c r="Y244" s="3">
        <v>19</v>
      </c>
      <c r="Z244" s="3">
        <v>6</v>
      </c>
      <c r="AA244" s="3">
        <v>30</v>
      </c>
      <c r="AB244" s="3">
        <v>253</v>
      </c>
      <c r="AC244" s="3">
        <v>23</v>
      </c>
      <c r="AD244" s="3">
        <v>62</v>
      </c>
      <c r="AE244" s="3">
        <v>14</v>
      </c>
      <c r="AF244" s="3">
        <v>3</v>
      </c>
      <c r="AG244" s="3">
        <v>9</v>
      </c>
      <c r="AH244" s="3"/>
      <c r="AI244" s="3"/>
      <c r="AJ244" s="3"/>
      <c r="AK244" s="3"/>
      <c r="AL244" s="3"/>
      <c r="AM244" s="3"/>
      <c r="AN244" s="3"/>
      <c r="AO244" s="3"/>
      <c r="AP244" s="3"/>
      <c r="AQ244" s="2" t="s">
        <v>168</v>
      </c>
    </row>
    <row r="245" spans="1:46">
      <c r="A245" s="1" t="s">
        <v>285</v>
      </c>
      <c r="B245" s="1">
        <v>2012</v>
      </c>
      <c r="C245" s="31">
        <v>3.1459999999999999</v>
      </c>
      <c r="D245" s="20">
        <v>493500</v>
      </c>
      <c r="E245" s="17">
        <v>1212500</v>
      </c>
      <c r="F245" s="1">
        <v>383</v>
      </c>
      <c r="G245" s="31">
        <v>169</v>
      </c>
      <c r="H245" s="38">
        <v>0.25242720000000002</v>
      </c>
      <c r="I245" s="1">
        <v>128</v>
      </c>
      <c r="J245" s="1">
        <v>23</v>
      </c>
      <c r="K245" s="1">
        <v>53</v>
      </c>
      <c r="L245" s="29">
        <f t="shared" si="8"/>
        <v>1.9</v>
      </c>
      <c r="M245" s="3">
        <v>5</v>
      </c>
      <c r="N245" s="3">
        <v>28</v>
      </c>
      <c r="O245" s="3">
        <v>53</v>
      </c>
      <c r="P245" s="3">
        <v>11</v>
      </c>
      <c r="Q245" s="13">
        <f t="shared" si="9"/>
        <v>0</v>
      </c>
      <c r="R245" s="54">
        <v>2</v>
      </c>
      <c r="S245" s="15">
        <v>1.7211088999999999</v>
      </c>
      <c r="T245" s="15">
        <v>0.98</v>
      </c>
      <c r="U245" s="55">
        <v>1.50146</v>
      </c>
      <c r="V245" s="1">
        <v>383</v>
      </c>
      <c r="W245" s="3">
        <v>129</v>
      </c>
      <c r="X245" s="1">
        <v>0</v>
      </c>
      <c r="Y245" s="3">
        <v>25</v>
      </c>
      <c r="Z245" s="3">
        <v>5</v>
      </c>
      <c r="AA245" s="3">
        <v>25</v>
      </c>
      <c r="AB245" s="3">
        <v>261</v>
      </c>
      <c r="AC245" s="3">
        <v>28</v>
      </c>
      <c r="AD245" s="3">
        <v>53</v>
      </c>
      <c r="AE245" s="3">
        <v>11</v>
      </c>
      <c r="AF245" s="3">
        <v>15</v>
      </c>
      <c r="AG245" s="3">
        <v>-1</v>
      </c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6">
      <c r="A246" s="1" t="s">
        <v>274</v>
      </c>
      <c r="B246" s="1">
        <v>2011</v>
      </c>
      <c r="C246" s="1">
        <v>3.0910000000000002</v>
      </c>
      <c r="D246" s="20">
        <v>640000</v>
      </c>
      <c r="E246" s="17">
        <v>1200000</v>
      </c>
      <c r="F246" s="1">
        <v>339</v>
      </c>
      <c r="G246" s="31">
        <v>134</v>
      </c>
      <c r="H246" s="38">
        <v>0.2882306</v>
      </c>
      <c r="I246" s="1">
        <v>172</v>
      </c>
      <c r="J246" s="1">
        <v>26</v>
      </c>
      <c r="K246" s="1">
        <v>37</v>
      </c>
      <c r="L246" s="29">
        <f t="shared" si="8"/>
        <v>5.3</v>
      </c>
      <c r="M246" s="3">
        <v>7</v>
      </c>
      <c r="N246" s="3">
        <v>13</v>
      </c>
      <c r="O246" s="3">
        <v>44</v>
      </c>
      <c r="P246" s="3">
        <v>17</v>
      </c>
      <c r="Q246" s="13">
        <f t="shared" si="9"/>
        <v>0</v>
      </c>
      <c r="R246" s="54">
        <v>5.81</v>
      </c>
      <c r="S246" s="15">
        <v>4.7570030000000001</v>
      </c>
      <c r="T246" s="15">
        <v>0.31</v>
      </c>
      <c r="U246" s="55">
        <v>7.0360005000000003E-3</v>
      </c>
      <c r="V246" s="1">
        <v>339</v>
      </c>
      <c r="W246" s="3">
        <v>91</v>
      </c>
      <c r="X246" s="1">
        <v>0</v>
      </c>
      <c r="Y246" s="3">
        <v>31</v>
      </c>
      <c r="Z246" s="3">
        <v>7</v>
      </c>
      <c r="AA246" s="3">
        <v>39</v>
      </c>
      <c r="AB246" s="3">
        <v>309</v>
      </c>
      <c r="AC246" s="3">
        <v>13</v>
      </c>
      <c r="AD246" s="3">
        <v>44</v>
      </c>
      <c r="AE246" s="3">
        <v>17</v>
      </c>
      <c r="AF246" s="3">
        <v>14</v>
      </c>
      <c r="AG246" s="3">
        <v>-2</v>
      </c>
      <c r="AH246" s="3"/>
      <c r="AI246" s="3"/>
      <c r="AJ246" s="3"/>
      <c r="AK246" s="3"/>
      <c r="AL246" s="3"/>
      <c r="AM246" s="3"/>
      <c r="AN246" s="3"/>
      <c r="AO246" s="3"/>
      <c r="AP246" s="3"/>
      <c r="AT246" s="1" t="s">
        <v>111</v>
      </c>
    </row>
    <row r="247" spans="1:46">
      <c r="A247" s="1" t="s">
        <v>79</v>
      </c>
      <c r="B247" s="1">
        <v>2013</v>
      </c>
      <c r="C247" s="1">
        <v>3.0619999999999998</v>
      </c>
      <c r="D247" s="20">
        <v>512500</v>
      </c>
      <c r="E247" s="17">
        <v>1200000</v>
      </c>
      <c r="F247" s="1">
        <v>354</v>
      </c>
      <c r="G247" s="31">
        <v>132</v>
      </c>
      <c r="H247" s="38">
        <v>0.25146197999999997</v>
      </c>
      <c r="I247" s="1">
        <v>144</v>
      </c>
      <c r="J247" s="1">
        <v>24</v>
      </c>
      <c r="K247" s="1">
        <v>41</v>
      </c>
      <c r="L247" s="29">
        <f t="shared" si="8"/>
        <v>8.1999999999999993</v>
      </c>
      <c r="M247" s="3">
        <v>3</v>
      </c>
      <c r="N247" s="3">
        <v>10</v>
      </c>
      <c r="O247" s="3">
        <v>43</v>
      </c>
      <c r="P247" s="3">
        <v>3</v>
      </c>
      <c r="Q247" s="13">
        <f t="shared" si="9"/>
        <v>0</v>
      </c>
      <c r="R247" s="54">
        <v>8.36</v>
      </c>
      <c r="S247" s="15">
        <v>7.9889239999999999</v>
      </c>
      <c r="T247" s="15">
        <v>0.87</v>
      </c>
      <c r="U247" s="55">
        <v>0.56681400000000004</v>
      </c>
      <c r="V247" s="1">
        <v>354</v>
      </c>
      <c r="W247" s="3">
        <v>55</v>
      </c>
      <c r="X247" s="1">
        <v>102</v>
      </c>
      <c r="Y247" s="3">
        <v>26</v>
      </c>
      <c r="Z247" s="3">
        <v>3</v>
      </c>
      <c r="AA247" s="3">
        <v>12</v>
      </c>
      <c r="AB247" s="3">
        <v>196</v>
      </c>
      <c r="AC247" s="3">
        <v>10</v>
      </c>
      <c r="AD247" s="3">
        <v>43</v>
      </c>
      <c r="AE247" s="3">
        <v>3</v>
      </c>
      <c r="AF247" s="3">
        <v>6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  <c r="AP247" s="3"/>
      <c r="AS247" s="1" t="s">
        <v>80</v>
      </c>
    </row>
    <row r="248" spans="1:46">
      <c r="A248" s="1" t="s">
        <v>581</v>
      </c>
      <c r="B248" s="1">
        <v>2019</v>
      </c>
      <c r="C248" s="1">
        <v>3.0880000000000001</v>
      </c>
      <c r="D248" s="20">
        <v>578500</v>
      </c>
      <c r="E248" s="17">
        <v>1200000</v>
      </c>
      <c r="F248" s="1">
        <v>250</v>
      </c>
      <c r="G248" s="31">
        <v>152</v>
      </c>
      <c r="H248" s="38">
        <v>0.24966622999999999</v>
      </c>
      <c r="I248" s="1">
        <v>82</v>
      </c>
      <c r="J248" s="1">
        <v>13</v>
      </c>
      <c r="K248" s="1">
        <v>1</v>
      </c>
      <c r="L248" s="29">
        <f t="shared" si="8"/>
        <v>-0.3</v>
      </c>
      <c r="M248" s="3">
        <v>2</v>
      </c>
      <c r="N248" s="3">
        <v>23</v>
      </c>
      <c r="O248" s="3">
        <v>56</v>
      </c>
      <c r="P248" s="3">
        <v>14</v>
      </c>
      <c r="Q248" s="13">
        <f t="shared" si="9"/>
        <v>0</v>
      </c>
      <c r="R248" s="54">
        <v>0.44000010000000001</v>
      </c>
      <c r="S248" s="15">
        <v>-1.0881996</v>
      </c>
      <c r="T248" s="15">
        <v>-1.04</v>
      </c>
      <c r="U248" s="55">
        <v>-1.5015799999999999</v>
      </c>
      <c r="V248" s="1">
        <v>250</v>
      </c>
      <c r="W248" s="3">
        <v>101</v>
      </c>
      <c r="X248" s="1">
        <v>24</v>
      </c>
      <c r="Y248" s="3">
        <v>31</v>
      </c>
      <c r="Z248" s="3">
        <v>2</v>
      </c>
      <c r="AA248" s="3">
        <v>28</v>
      </c>
      <c r="AB248" s="3">
        <v>332</v>
      </c>
      <c r="AC248" s="3">
        <v>23</v>
      </c>
      <c r="AD248" s="3">
        <v>56</v>
      </c>
      <c r="AE248" s="3">
        <v>14</v>
      </c>
      <c r="AF248" s="3">
        <v>0</v>
      </c>
      <c r="AG248" s="3">
        <v>-21</v>
      </c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6">
      <c r="A249" s="1" t="s">
        <v>92</v>
      </c>
      <c r="B249" s="1">
        <v>2013</v>
      </c>
      <c r="C249" s="1">
        <v>3.0910000000000002</v>
      </c>
      <c r="D249" s="20">
        <v>505000</v>
      </c>
      <c r="E249" s="17">
        <v>1200000</v>
      </c>
      <c r="F249" s="1">
        <v>403</v>
      </c>
      <c r="G249" s="31">
        <v>98</v>
      </c>
      <c r="H249" s="38">
        <v>0.24101306</v>
      </c>
      <c r="I249" s="1">
        <v>153</v>
      </c>
      <c r="J249" s="1">
        <v>37</v>
      </c>
      <c r="K249" s="1">
        <v>20</v>
      </c>
      <c r="L249" s="29">
        <f t="shared" si="8"/>
        <v>1.6</v>
      </c>
      <c r="M249" s="3">
        <v>5</v>
      </c>
      <c r="N249" s="3">
        <v>24</v>
      </c>
      <c r="O249" s="3">
        <v>75</v>
      </c>
      <c r="P249" s="3">
        <v>12</v>
      </c>
      <c r="Q249" s="13">
        <f t="shared" si="9"/>
        <v>0</v>
      </c>
      <c r="R249" s="54">
        <v>1.59</v>
      </c>
      <c r="S249" s="15">
        <v>1.5889614000000001</v>
      </c>
      <c r="T249" s="15">
        <v>-0.65</v>
      </c>
      <c r="U249" s="55">
        <v>-0.28499400000000003</v>
      </c>
      <c r="V249" s="1">
        <v>403</v>
      </c>
      <c r="W249" s="3">
        <v>111</v>
      </c>
      <c r="X249" s="1">
        <v>35</v>
      </c>
      <c r="Y249" s="3">
        <v>28</v>
      </c>
      <c r="Z249" s="3">
        <v>5</v>
      </c>
      <c r="AA249" s="3">
        <v>25</v>
      </c>
      <c r="AB249" s="3">
        <v>285</v>
      </c>
      <c r="AC249" s="3">
        <v>24</v>
      </c>
      <c r="AD249" s="3">
        <v>75</v>
      </c>
      <c r="AE249" s="3">
        <v>12</v>
      </c>
      <c r="AF249" s="3">
        <v>2</v>
      </c>
      <c r="AG249" s="3">
        <v>-1</v>
      </c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6">
      <c r="A250" s="1" t="s">
        <v>310</v>
      </c>
      <c r="B250" s="1">
        <v>2015</v>
      </c>
      <c r="C250" s="1">
        <v>3.0569999999999999</v>
      </c>
      <c r="D250" s="20">
        <v>540500</v>
      </c>
      <c r="E250" s="17">
        <v>1200000</v>
      </c>
      <c r="F250" s="1">
        <v>315</v>
      </c>
      <c r="G250" s="31">
        <v>167</v>
      </c>
      <c r="H250" s="38">
        <v>0.2313364</v>
      </c>
      <c r="I250" s="1">
        <v>112</v>
      </c>
      <c r="J250" s="1">
        <v>43</v>
      </c>
      <c r="K250" s="1">
        <v>10</v>
      </c>
      <c r="L250" s="29">
        <f t="shared" si="8"/>
        <v>0.4</v>
      </c>
      <c r="M250" s="3">
        <v>9</v>
      </c>
      <c r="N250" s="3">
        <v>11</v>
      </c>
      <c r="O250" s="3">
        <v>60</v>
      </c>
      <c r="P250" s="3">
        <v>7</v>
      </c>
      <c r="Q250" s="13">
        <f t="shared" si="9"/>
        <v>0</v>
      </c>
      <c r="R250" s="54">
        <v>-0.45000004999999998</v>
      </c>
      <c r="S250" s="15">
        <v>1.206061</v>
      </c>
      <c r="T250" s="15">
        <v>-0.8</v>
      </c>
      <c r="U250" s="55">
        <v>-0.421213</v>
      </c>
      <c r="V250" s="1">
        <v>315</v>
      </c>
      <c r="W250" s="3">
        <v>83</v>
      </c>
      <c r="X250" s="1">
        <v>0</v>
      </c>
      <c r="Y250" s="3">
        <v>23</v>
      </c>
      <c r="Z250" s="3">
        <v>9</v>
      </c>
      <c r="AA250" s="3">
        <v>29</v>
      </c>
      <c r="AB250" s="3">
        <v>270</v>
      </c>
      <c r="AC250" s="3">
        <v>11</v>
      </c>
      <c r="AD250" s="3">
        <v>60</v>
      </c>
      <c r="AE250" s="3">
        <v>7</v>
      </c>
      <c r="AF250" s="3">
        <v>2</v>
      </c>
      <c r="AG250" s="3">
        <v>-4</v>
      </c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6">
      <c r="A251" s="1" t="s">
        <v>132</v>
      </c>
      <c r="B251" s="1">
        <v>2014</v>
      </c>
      <c r="C251" s="1">
        <v>3.0819999999999999</v>
      </c>
      <c r="D251" s="20">
        <v>506400</v>
      </c>
      <c r="E251" s="17">
        <v>1200000</v>
      </c>
      <c r="F251" s="1">
        <v>224</v>
      </c>
      <c r="G251" s="31">
        <v>0</v>
      </c>
      <c r="H251" s="38">
        <v>0.22764228</v>
      </c>
      <c r="I251" s="1">
        <v>51</v>
      </c>
      <c r="J251" s="1">
        <v>15</v>
      </c>
      <c r="K251" s="1">
        <v>1</v>
      </c>
      <c r="L251" s="29">
        <f t="shared" si="8"/>
        <v>4.5</v>
      </c>
      <c r="M251" s="3">
        <v>11</v>
      </c>
      <c r="N251" s="3">
        <v>27</v>
      </c>
      <c r="O251" s="3">
        <v>76</v>
      </c>
      <c r="P251" s="3">
        <v>18</v>
      </c>
      <c r="Q251" s="13">
        <f t="shared" si="9"/>
        <v>0</v>
      </c>
      <c r="R251" s="54">
        <v>3.03</v>
      </c>
      <c r="S251" s="15">
        <v>5.9194250000000004</v>
      </c>
      <c r="T251" s="15">
        <v>2.68</v>
      </c>
      <c r="U251" s="55">
        <v>5.21556</v>
      </c>
      <c r="V251" s="1">
        <v>224</v>
      </c>
      <c r="W251" s="3">
        <v>103</v>
      </c>
      <c r="X251" s="1">
        <v>0</v>
      </c>
      <c r="Y251" s="3">
        <v>27</v>
      </c>
      <c r="Z251" s="3">
        <v>11</v>
      </c>
      <c r="AA251" s="3">
        <v>44</v>
      </c>
      <c r="AB251" s="3">
        <v>329</v>
      </c>
      <c r="AC251" s="3">
        <v>27</v>
      </c>
      <c r="AD251" s="3">
        <v>76</v>
      </c>
      <c r="AE251" s="3">
        <v>18</v>
      </c>
      <c r="AF251" s="3">
        <v>0</v>
      </c>
      <c r="AG251" s="3">
        <v>15</v>
      </c>
      <c r="AH251" s="3"/>
      <c r="AI251" s="3"/>
      <c r="AJ251" s="3"/>
      <c r="AK251" s="3"/>
      <c r="AL251" s="3"/>
      <c r="AM251" s="3"/>
      <c r="AN251" s="3"/>
      <c r="AO251" s="3"/>
      <c r="AP251" s="3"/>
      <c r="AQ251" s="2" t="s">
        <v>133</v>
      </c>
    </row>
    <row r="252" spans="1:46">
      <c r="A252" s="1" t="s">
        <v>741</v>
      </c>
      <c r="B252" s="1">
        <v>2018</v>
      </c>
      <c r="C252" s="1">
        <v>3.0529999999999999</v>
      </c>
      <c r="D252" s="20">
        <v>582000</v>
      </c>
      <c r="E252" s="17">
        <v>1200000</v>
      </c>
      <c r="F252" s="11">
        <v>176</v>
      </c>
      <c r="G252" s="31">
        <v>357</v>
      </c>
      <c r="H252" s="38">
        <v>0.21354166999999999</v>
      </c>
      <c r="I252" s="1">
        <v>69</v>
      </c>
      <c r="J252" s="1">
        <v>31</v>
      </c>
      <c r="K252" s="1">
        <v>0</v>
      </c>
      <c r="L252" s="29">
        <f t="shared" si="8"/>
        <v>0.8</v>
      </c>
      <c r="M252" s="3">
        <v>11</v>
      </c>
      <c r="N252" s="3">
        <v>30</v>
      </c>
      <c r="O252" s="3">
        <v>78</v>
      </c>
      <c r="P252" s="3">
        <v>16</v>
      </c>
      <c r="Q252" s="13">
        <f t="shared" si="9"/>
        <v>0</v>
      </c>
      <c r="R252" s="54">
        <v>0.72</v>
      </c>
      <c r="S252" s="15">
        <v>0.86451219999999995</v>
      </c>
      <c r="T252" s="15">
        <v>-0.03</v>
      </c>
      <c r="U252" s="55">
        <v>6.8662200000000007E-2</v>
      </c>
      <c r="V252" s="11">
        <v>176</v>
      </c>
      <c r="W252" s="13">
        <v>82</v>
      </c>
      <c r="X252" s="1">
        <v>58</v>
      </c>
      <c r="Y252" s="3">
        <v>23</v>
      </c>
      <c r="Z252" s="3">
        <v>11</v>
      </c>
      <c r="AA252" s="3">
        <v>38</v>
      </c>
      <c r="AB252" s="3">
        <v>311</v>
      </c>
      <c r="AC252" s="3">
        <v>30</v>
      </c>
      <c r="AD252" s="3">
        <v>78</v>
      </c>
      <c r="AE252" s="3">
        <v>16</v>
      </c>
      <c r="AF252" s="3">
        <v>0</v>
      </c>
      <c r="AG252" s="3">
        <v>1</v>
      </c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6">
      <c r="A253" s="1" t="s">
        <v>85</v>
      </c>
      <c r="B253" s="1">
        <v>2015</v>
      </c>
      <c r="C253" s="1">
        <v>3.0659999999999998</v>
      </c>
      <c r="D253" s="20">
        <v>515800</v>
      </c>
      <c r="E253" s="17">
        <v>1185000</v>
      </c>
      <c r="F253" s="1">
        <v>243</v>
      </c>
      <c r="G253" s="31">
        <v>227</v>
      </c>
      <c r="H253" s="38">
        <v>0.25978089999999998</v>
      </c>
      <c r="I253" s="1">
        <v>97</v>
      </c>
      <c r="J253" s="1">
        <v>14</v>
      </c>
      <c r="K253" s="1">
        <v>16</v>
      </c>
      <c r="L253" s="29">
        <f t="shared" si="8"/>
        <v>4</v>
      </c>
      <c r="M253" s="3">
        <v>8</v>
      </c>
      <c r="N253" s="3">
        <v>25</v>
      </c>
      <c r="O253" s="3">
        <v>61</v>
      </c>
      <c r="P253" s="3">
        <v>21</v>
      </c>
      <c r="Q253" s="13">
        <f t="shared" si="9"/>
        <v>0</v>
      </c>
      <c r="R253" s="54">
        <v>4.07</v>
      </c>
      <c r="S253" s="15">
        <v>3.9963289999999998</v>
      </c>
      <c r="T253" s="15">
        <v>2.23</v>
      </c>
      <c r="U253" s="55">
        <v>1.9376199999999999</v>
      </c>
      <c r="V253" s="1">
        <v>243</v>
      </c>
      <c r="W253" s="3">
        <v>128</v>
      </c>
      <c r="X253" s="1">
        <v>0</v>
      </c>
      <c r="Y253" s="3">
        <v>51</v>
      </c>
      <c r="Z253" s="3">
        <v>8</v>
      </c>
      <c r="AA253" s="3">
        <v>28</v>
      </c>
      <c r="AB253" s="3">
        <v>385</v>
      </c>
      <c r="AC253" s="3">
        <v>25</v>
      </c>
      <c r="AD253" s="3">
        <v>61</v>
      </c>
      <c r="AE253" s="3">
        <v>21</v>
      </c>
      <c r="AF253" s="3">
        <v>10</v>
      </c>
      <c r="AG253" s="3">
        <v>3</v>
      </c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1:46">
      <c r="A254" s="1" t="s">
        <v>347</v>
      </c>
      <c r="B254" s="1">
        <v>2017</v>
      </c>
      <c r="C254" s="1">
        <v>3.0430000000000001</v>
      </c>
      <c r="D254" s="20">
        <v>535000</v>
      </c>
      <c r="E254" s="17">
        <v>1180000</v>
      </c>
      <c r="F254" s="1">
        <v>358</v>
      </c>
      <c r="G254" s="31">
        <v>70</v>
      </c>
      <c r="H254" s="38">
        <v>0.25627475999999999</v>
      </c>
      <c r="I254" s="1">
        <v>93</v>
      </c>
      <c r="J254" s="1">
        <v>4</v>
      </c>
      <c r="K254" s="1">
        <v>4</v>
      </c>
      <c r="L254" s="29">
        <f t="shared" si="8"/>
        <v>3.3</v>
      </c>
      <c r="M254" s="3">
        <v>1</v>
      </c>
      <c r="N254" s="3">
        <v>27</v>
      </c>
      <c r="O254" s="3">
        <v>32</v>
      </c>
      <c r="P254" s="3">
        <v>16</v>
      </c>
      <c r="Q254" s="13">
        <f t="shared" si="9"/>
        <v>0</v>
      </c>
      <c r="R254" s="54">
        <v>4.2</v>
      </c>
      <c r="S254" s="15">
        <v>2.3307859999999998</v>
      </c>
      <c r="T254" s="15">
        <v>2.2400000000000002</v>
      </c>
      <c r="U254" s="55">
        <v>1.4022699999999999</v>
      </c>
      <c r="V254" s="1">
        <v>358</v>
      </c>
      <c r="W254" s="3">
        <v>90</v>
      </c>
      <c r="X254" s="1">
        <v>70</v>
      </c>
      <c r="Y254" s="3">
        <v>37</v>
      </c>
      <c r="Z254" s="3">
        <v>1</v>
      </c>
      <c r="AA254" s="3">
        <v>26</v>
      </c>
      <c r="AB254" s="3">
        <v>306</v>
      </c>
      <c r="AC254" s="3">
        <v>27</v>
      </c>
      <c r="AD254" s="3">
        <v>32</v>
      </c>
      <c r="AE254" s="3">
        <v>16</v>
      </c>
      <c r="AF254" s="3">
        <v>2</v>
      </c>
      <c r="AG254" s="3">
        <v>4</v>
      </c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1:46">
      <c r="A255" s="1" t="s">
        <v>216</v>
      </c>
      <c r="B255" s="1">
        <v>2013</v>
      </c>
      <c r="C255" s="1">
        <v>3.0449999999999999</v>
      </c>
      <c r="D255" s="20">
        <v>504547</v>
      </c>
      <c r="E255" s="17">
        <v>1175000</v>
      </c>
      <c r="F255" s="1">
        <v>318</v>
      </c>
      <c r="G255" s="31">
        <v>53</v>
      </c>
      <c r="H255" s="38">
        <v>0.26040429999999998</v>
      </c>
      <c r="I255" s="1">
        <v>84</v>
      </c>
      <c r="J255" s="1">
        <v>8</v>
      </c>
      <c r="K255" s="1">
        <v>8</v>
      </c>
      <c r="L255" s="29">
        <f t="shared" si="8"/>
        <v>0.7</v>
      </c>
      <c r="M255" s="3">
        <v>2</v>
      </c>
      <c r="N255" s="3">
        <v>11</v>
      </c>
      <c r="O255" s="3">
        <v>34</v>
      </c>
      <c r="P255" s="3">
        <v>13</v>
      </c>
      <c r="Q255" s="13">
        <f t="shared" si="9"/>
        <v>0</v>
      </c>
      <c r="R255" s="54">
        <v>0.59000003000000001</v>
      </c>
      <c r="S255" s="15">
        <v>0.7657986</v>
      </c>
      <c r="T255" s="15">
        <v>0.5</v>
      </c>
      <c r="U255" s="55">
        <v>0.53478400000000004</v>
      </c>
      <c r="V255" s="1">
        <v>318</v>
      </c>
      <c r="W255" s="3">
        <v>86</v>
      </c>
      <c r="X255" s="1">
        <v>35</v>
      </c>
      <c r="Y255" s="3">
        <v>12</v>
      </c>
      <c r="Z255" s="3">
        <v>2</v>
      </c>
      <c r="AA255" s="3">
        <v>16</v>
      </c>
      <c r="AB255" s="3">
        <v>214</v>
      </c>
      <c r="AC255" s="3">
        <v>11</v>
      </c>
      <c r="AD255" s="3">
        <v>34</v>
      </c>
      <c r="AE255" s="3">
        <v>13</v>
      </c>
      <c r="AF255" s="3">
        <v>0</v>
      </c>
      <c r="AG255" s="3">
        <v>-3</v>
      </c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6">
      <c r="A256" s="1" t="s">
        <v>170</v>
      </c>
      <c r="B256" s="1">
        <v>2011</v>
      </c>
      <c r="C256" s="1">
        <v>3.1110000000000002</v>
      </c>
      <c r="D256" s="20">
        <v>450000</v>
      </c>
      <c r="E256" s="17">
        <v>1175000</v>
      </c>
      <c r="F256" s="1">
        <v>256</v>
      </c>
      <c r="G256" s="31">
        <v>279</v>
      </c>
      <c r="H256" s="38">
        <v>0.25247525999999998</v>
      </c>
      <c r="I256" s="1">
        <v>110</v>
      </c>
      <c r="J256" s="1">
        <v>19</v>
      </c>
      <c r="K256" s="1">
        <v>3</v>
      </c>
      <c r="L256" s="29">
        <f t="shared" si="8"/>
        <v>3.3</v>
      </c>
      <c r="M256" s="3">
        <v>6</v>
      </c>
      <c r="N256" s="3">
        <v>23</v>
      </c>
      <c r="O256" s="3">
        <v>60</v>
      </c>
      <c r="P256" s="3">
        <v>14</v>
      </c>
      <c r="Q256" s="13">
        <f t="shared" si="9"/>
        <v>0</v>
      </c>
      <c r="R256" s="54">
        <v>3.2</v>
      </c>
      <c r="S256" s="15">
        <v>3.497592</v>
      </c>
      <c r="T256" s="15">
        <v>0.57999999999999996</v>
      </c>
      <c r="U256" s="55">
        <v>0.230819</v>
      </c>
      <c r="V256" s="1">
        <v>256</v>
      </c>
      <c r="W256" s="3">
        <v>88</v>
      </c>
      <c r="X256" s="1">
        <v>52</v>
      </c>
      <c r="Y256" s="3">
        <v>40</v>
      </c>
      <c r="Z256" s="3">
        <v>6</v>
      </c>
      <c r="AA256" s="3">
        <v>36</v>
      </c>
      <c r="AB256" s="3">
        <v>341</v>
      </c>
      <c r="AC256" s="3">
        <v>23</v>
      </c>
      <c r="AD256" s="3">
        <v>60</v>
      </c>
      <c r="AE256" s="3">
        <v>14</v>
      </c>
      <c r="AF256" s="3">
        <v>1</v>
      </c>
      <c r="AG256" s="3">
        <v>-1</v>
      </c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1:46">
      <c r="A257" s="1" t="s">
        <v>266</v>
      </c>
      <c r="B257" s="1">
        <v>2017</v>
      </c>
      <c r="C257" s="1">
        <v>3.0249999999999999</v>
      </c>
      <c r="D257" s="20">
        <v>546500</v>
      </c>
      <c r="E257" s="17">
        <v>1175000</v>
      </c>
      <c r="F257" s="1">
        <v>240</v>
      </c>
      <c r="G257" s="31">
        <v>74</v>
      </c>
      <c r="H257" s="38">
        <v>0.22861843000000001</v>
      </c>
      <c r="I257" s="1">
        <v>70</v>
      </c>
      <c r="J257" s="1">
        <v>11</v>
      </c>
      <c r="K257" s="1">
        <v>29</v>
      </c>
      <c r="L257" s="29">
        <f t="shared" si="8"/>
        <v>-0.2</v>
      </c>
      <c r="M257" s="3">
        <v>9</v>
      </c>
      <c r="N257" s="3">
        <v>13</v>
      </c>
      <c r="O257" s="3">
        <v>69</v>
      </c>
      <c r="P257" s="3">
        <v>15</v>
      </c>
      <c r="Q257" s="13">
        <f t="shared" si="9"/>
        <v>0</v>
      </c>
      <c r="R257" s="54">
        <v>0.17000002</v>
      </c>
      <c r="S257" s="15">
        <v>-0.65942084999999995</v>
      </c>
      <c r="T257" s="15">
        <v>1.01</v>
      </c>
      <c r="U257" s="55">
        <v>1.1782300000000001</v>
      </c>
      <c r="V257" s="1">
        <v>240</v>
      </c>
      <c r="W257" s="3">
        <v>87</v>
      </c>
      <c r="X257" s="1">
        <v>74</v>
      </c>
      <c r="Y257" s="3">
        <v>41</v>
      </c>
      <c r="Z257" s="3">
        <v>9</v>
      </c>
      <c r="AA257" s="3">
        <v>33</v>
      </c>
      <c r="AB257" s="3">
        <v>326</v>
      </c>
      <c r="AC257" s="3">
        <v>13</v>
      </c>
      <c r="AD257" s="3">
        <v>69</v>
      </c>
      <c r="AE257" s="3">
        <v>15</v>
      </c>
      <c r="AF257" s="3">
        <v>8</v>
      </c>
      <c r="AG257" s="3">
        <v>-1</v>
      </c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6">
      <c r="A258" s="1" t="s">
        <v>727</v>
      </c>
      <c r="B258" s="1">
        <v>2018</v>
      </c>
      <c r="C258" s="1">
        <v>2.169</v>
      </c>
      <c r="D258" s="20">
        <v>555000</v>
      </c>
      <c r="E258" s="17">
        <v>1165000</v>
      </c>
      <c r="F258" s="1">
        <v>309</v>
      </c>
      <c r="G258" s="31">
        <v>103</v>
      </c>
      <c r="H258" s="38">
        <v>0.24203069999999999</v>
      </c>
      <c r="I258" s="1">
        <v>117</v>
      </c>
      <c r="J258" s="1">
        <v>8</v>
      </c>
      <c r="K258" s="1">
        <v>60</v>
      </c>
      <c r="L258" s="29">
        <f t="shared" ref="L258:L321" si="11">ROUND(AVERAGE(R258,S258),1)</f>
        <v>2.2999999999999998</v>
      </c>
      <c r="M258" s="3">
        <v>4</v>
      </c>
      <c r="N258" s="3">
        <v>37</v>
      </c>
      <c r="O258" s="3">
        <v>73</v>
      </c>
      <c r="P258" s="3">
        <v>12</v>
      </c>
      <c r="Q258" s="13">
        <f t="shared" ref="Q258:Q321" si="12">COUNTIF(AQ258:AS258,"*AS*")</f>
        <v>0</v>
      </c>
      <c r="R258" s="54">
        <v>2.48</v>
      </c>
      <c r="S258" s="15">
        <v>2.0655570000000001</v>
      </c>
      <c r="T258" s="15">
        <v>1.19</v>
      </c>
      <c r="U258" s="55">
        <v>0.97955700000000001</v>
      </c>
      <c r="V258" s="1">
        <v>309</v>
      </c>
      <c r="W258" s="3">
        <v>117</v>
      </c>
      <c r="X258" s="1">
        <v>0</v>
      </c>
      <c r="Y258" s="3">
        <v>45</v>
      </c>
      <c r="Z258" s="3">
        <v>4</v>
      </c>
      <c r="AA258" s="3">
        <v>17</v>
      </c>
      <c r="AB258" s="3">
        <v>387</v>
      </c>
      <c r="AC258" s="3">
        <v>37</v>
      </c>
      <c r="AD258" s="3">
        <v>73</v>
      </c>
      <c r="AE258" s="3">
        <v>12</v>
      </c>
      <c r="AF258" s="3">
        <v>24</v>
      </c>
      <c r="AG258" s="3">
        <v>3</v>
      </c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1:46">
      <c r="A259" s="1" t="s">
        <v>390</v>
      </c>
      <c r="B259" s="1">
        <v>2016</v>
      </c>
      <c r="C259" s="1">
        <v>3.0390000000000001</v>
      </c>
      <c r="D259" s="20">
        <v>521800</v>
      </c>
      <c r="E259" s="17">
        <v>1162500</v>
      </c>
      <c r="F259" s="1">
        <v>377</v>
      </c>
      <c r="G259" s="31">
        <v>15</v>
      </c>
      <c r="H259" s="38">
        <v>0.25541617999999999</v>
      </c>
      <c r="I259" s="1">
        <v>136</v>
      </c>
      <c r="J259" s="1">
        <v>11</v>
      </c>
      <c r="K259" s="1">
        <v>34</v>
      </c>
      <c r="L259" s="29">
        <f t="shared" si="11"/>
        <v>1.2</v>
      </c>
      <c r="M259" s="3">
        <v>6</v>
      </c>
      <c r="N259" s="3">
        <v>27</v>
      </c>
      <c r="O259" s="3">
        <v>70</v>
      </c>
      <c r="P259" s="3">
        <v>9</v>
      </c>
      <c r="Q259" s="13">
        <f t="shared" si="12"/>
        <v>0</v>
      </c>
      <c r="R259" s="54">
        <v>0.71000004000000005</v>
      </c>
      <c r="S259" s="15">
        <v>1.6915884000000001</v>
      </c>
      <c r="T259" s="15">
        <v>0.92</v>
      </c>
      <c r="U259" s="55">
        <v>0.57384299999999999</v>
      </c>
      <c r="V259" s="1">
        <v>377</v>
      </c>
      <c r="W259" s="3">
        <v>110</v>
      </c>
      <c r="X259" s="1">
        <v>15</v>
      </c>
      <c r="Y259" s="3">
        <v>47</v>
      </c>
      <c r="Z259" s="3">
        <v>6</v>
      </c>
      <c r="AA259" s="3">
        <v>23</v>
      </c>
      <c r="AB259" s="3">
        <v>310</v>
      </c>
      <c r="AC259" s="3">
        <v>27</v>
      </c>
      <c r="AD259" s="3">
        <v>70</v>
      </c>
      <c r="AE259" s="3">
        <v>9</v>
      </c>
      <c r="AF259" s="3">
        <v>7</v>
      </c>
      <c r="AG259" s="3">
        <v>9</v>
      </c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1:46">
      <c r="A260" s="1" t="s">
        <v>811</v>
      </c>
      <c r="B260" s="1">
        <v>2020</v>
      </c>
      <c r="C260" s="1">
        <v>2.1469999999999998</v>
      </c>
      <c r="D260" s="20">
        <v>576000</v>
      </c>
      <c r="E260" s="17">
        <v>1150000</v>
      </c>
      <c r="F260" s="1">
        <f>ROUND(V260-W260+(W260/$AV$2),0)</f>
        <v>260</v>
      </c>
      <c r="G260" s="31">
        <v>73</v>
      </c>
      <c r="H260" s="38">
        <v>0.25834800000000002</v>
      </c>
      <c r="I260" s="3">
        <v>104.60004860004861</v>
      </c>
      <c r="J260" s="3">
        <f>AI260-Z260+M260</f>
        <v>22.500013500013502</v>
      </c>
      <c r="K260" s="3">
        <v>29.600021600021602</v>
      </c>
      <c r="L260" s="29">
        <f t="shared" si="11"/>
        <v>1.9</v>
      </c>
      <c r="M260" s="3">
        <f>Z260/$AV$2</f>
        <v>13.5000135000135</v>
      </c>
      <c r="N260" s="3">
        <f>AC260/$AV$2</f>
        <v>43.200043200043204</v>
      </c>
      <c r="O260" s="3">
        <f>AD260/$AV$2</f>
        <v>59.400059400059405</v>
      </c>
      <c r="P260" s="3">
        <f>AE260/$AV$2</f>
        <v>5.4000054000054005</v>
      </c>
      <c r="Q260" s="13">
        <f t="shared" si="12"/>
        <v>0</v>
      </c>
      <c r="R260" s="54">
        <v>1.61</v>
      </c>
      <c r="S260" s="15">
        <v>2.2442807999999999</v>
      </c>
      <c r="T260" s="15">
        <v>0.96</v>
      </c>
      <c r="U260" s="55">
        <v>1.17882</v>
      </c>
      <c r="V260" s="1">
        <v>207</v>
      </c>
      <c r="W260" s="3">
        <v>31</v>
      </c>
      <c r="X260" s="1">
        <v>14</v>
      </c>
      <c r="Y260" s="3">
        <v>18</v>
      </c>
      <c r="Z260" s="3">
        <v>5</v>
      </c>
      <c r="AA260" s="3">
        <v>7</v>
      </c>
      <c r="AB260" s="3">
        <v>104</v>
      </c>
      <c r="AC260" s="3">
        <v>16</v>
      </c>
      <c r="AD260" s="3">
        <v>22</v>
      </c>
      <c r="AE260" s="3">
        <v>2</v>
      </c>
      <c r="AF260" s="3">
        <v>8</v>
      </c>
      <c r="AG260" s="3">
        <v>0</v>
      </c>
      <c r="AH260" s="1">
        <v>74</v>
      </c>
      <c r="AI260" s="1">
        <v>14</v>
      </c>
      <c r="AJ260" s="1">
        <v>67</v>
      </c>
      <c r="AK260" s="1">
        <v>648</v>
      </c>
      <c r="AL260" s="1">
        <v>66</v>
      </c>
      <c r="AM260" s="1">
        <v>179</v>
      </c>
      <c r="AN260" s="1">
        <v>20</v>
      </c>
      <c r="AO260" s="1">
        <v>16</v>
      </c>
      <c r="AP260" s="1">
        <v>-1</v>
      </c>
    </row>
    <row r="261" spans="1:46">
      <c r="A261" s="1" t="s">
        <v>431</v>
      </c>
      <c r="B261" s="1">
        <v>2013</v>
      </c>
      <c r="C261" s="1">
        <v>3.0840000000000001</v>
      </c>
      <c r="D261" s="20">
        <v>501000</v>
      </c>
      <c r="E261" s="17">
        <v>1145000</v>
      </c>
      <c r="F261" s="1">
        <v>322</v>
      </c>
      <c r="G261" s="31">
        <v>76</v>
      </c>
      <c r="H261" s="38">
        <v>0.27952167</v>
      </c>
      <c r="I261" s="1">
        <v>104</v>
      </c>
      <c r="J261" s="1">
        <v>4</v>
      </c>
      <c r="K261" s="1">
        <v>56</v>
      </c>
      <c r="L261" s="29">
        <f t="shared" si="11"/>
        <v>7.2</v>
      </c>
      <c r="M261" s="3">
        <v>2</v>
      </c>
      <c r="N261" s="3">
        <v>29</v>
      </c>
      <c r="O261" s="3">
        <v>46</v>
      </c>
      <c r="P261" s="3">
        <v>12</v>
      </c>
      <c r="Q261" s="13">
        <f t="shared" si="12"/>
        <v>0</v>
      </c>
      <c r="R261" s="54">
        <v>7.45</v>
      </c>
      <c r="S261" s="15">
        <v>6.8533920000000004</v>
      </c>
      <c r="T261" s="15">
        <v>3.54</v>
      </c>
      <c r="U261" s="55">
        <v>3.0312999999999999</v>
      </c>
      <c r="V261" s="1">
        <v>322</v>
      </c>
      <c r="W261" s="3">
        <v>106</v>
      </c>
      <c r="X261" s="1">
        <v>27</v>
      </c>
      <c r="Y261" s="3">
        <v>39</v>
      </c>
      <c r="Z261" s="3">
        <v>2</v>
      </c>
      <c r="AA261" s="3">
        <v>22</v>
      </c>
      <c r="AB261" s="3">
        <v>287</v>
      </c>
      <c r="AC261" s="3">
        <v>29</v>
      </c>
      <c r="AD261" s="3">
        <v>46</v>
      </c>
      <c r="AE261" s="3">
        <v>12</v>
      </c>
      <c r="AF261" s="3">
        <v>24</v>
      </c>
      <c r="AG261" s="3">
        <v>11</v>
      </c>
      <c r="AH261" s="3"/>
      <c r="AI261" s="3"/>
      <c r="AJ261" s="3"/>
      <c r="AK261" s="3"/>
      <c r="AL261" s="3"/>
      <c r="AM261" s="3"/>
      <c r="AN261" s="3"/>
      <c r="AO261" s="3"/>
      <c r="AP261" s="3"/>
      <c r="AR261" s="1" t="s">
        <v>177</v>
      </c>
    </row>
    <row r="262" spans="1:46">
      <c r="A262" s="1" t="s">
        <v>730</v>
      </c>
      <c r="B262" s="1">
        <v>2018</v>
      </c>
      <c r="C262" s="1">
        <v>2.1669999999999998</v>
      </c>
      <c r="D262" s="20">
        <v>557471</v>
      </c>
      <c r="E262" s="17">
        <v>1137500</v>
      </c>
      <c r="F262" s="1">
        <v>237</v>
      </c>
      <c r="G262" s="31">
        <v>46</v>
      </c>
      <c r="H262" s="38">
        <v>0.21763869</v>
      </c>
      <c r="I262" s="1">
        <v>68</v>
      </c>
      <c r="J262" s="1">
        <v>14</v>
      </c>
      <c r="K262" s="1">
        <v>1</v>
      </c>
      <c r="L262" s="29">
        <f t="shared" si="11"/>
        <v>2.2000000000000002</v>
      </c>
      <c r="M262" s="3">
        <v>7</v>
      </c>
      <c r="N262" s="3">
        <v>28</v>
      </c>
      <c r="O262" s="3">
        <v>65</v>
      </c>
      <c r="P262" s="3">
        <v>13</v>
      </c>
      <c r="Q262" s="13">
        <f t="shared" si="12"/>
        <v>0</v>
      </c>
      <c r="R262" s="54">
        <v>2.79</v>
      </c>
      <c r="S262" s="15">
        <v>1.7099224</v>
      </c>
      <c r="T262" s="15">
        <v>1.19</v>
      </c>
      <c r="U262" s="55">
        <v>2.0461400000000001E-2</v>
      </c>
      <c r="V262" s="1">
        <v>237</v>
      </c>
      <c r="W262" s="3">
        <v>79</v>
      </c>
      <c r="X262" s="1">
        <v>46</v>
      </c>
      <c r="Y262" s="3">
        <v>33</v>
      </c>
      <c r="Z262" s="3">
        <v>7</v>
      </c>
      <c r="AA262" s="3">
        <v>30</v>
      </c>
      <c r="AB262" s="3">
        <v>277</v>
      </c>
      <c r="AC262" s="3">
        <v>28</v>
      </c>
      <c r="AD262" s="3">
        <v>65</v>
      </c>
      <c r="AE262" s="3">
        <v>13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  <c r="AP262" s="3"/>
      <c r="AT262" s="1" t="s">
        <v>75</v>
      </c>
    </row>
    <row r="263" spans="1:46">
      <c r="A263" s="1" t="s">
        <v>135</v>
      </c>
      <c r="B263" s="1">
        <v>2011</v>
      </c>
      <c r="C263" s="1">
        <v>3.0649999999999999</v>
      </c>
      <c r="D263" s="20">
        <v>500000</v>
      </c>
      <c r="E263" s="17">
        <v>1135000</v>
      </c>
      <c r="F263" s="1">
        <v>400</v>
      </c>
      <c r="G263" s="31">
        <v>26</v>
      </c>
      <c r="H263" s="38">
        <v>0.23129252</v>
      </c>
      <c r="I263" s="1">
        <v>129</v>
      </c>
      <c r="J263" s="1">
        <v>24</v>
      </c>
      <c r="K263" s="1">
        <v>6</v>
      </c>
      <c r="L263" s="29">
        <f t="shared" si="11"/>
        <v>5.8</v>
      </c>
      <c r="M263" s="3">
        <v>8</v>
      </c>
      <c r="N263" s="3">
        <v>38</v>
      </c>
      <c r="O263" s="3">
        <v>80</v>
      </c>
      <c r="P263" s="3">
        <v>16</v>
      </c>
      <c r="Q263" s="13">
        <f t="shared" si="12"/>
        <v>0</v>
      </c>
      <c r="R263" s="54">
        <v>6.54</v>
      </c>
      <c r="S263" s="15">
        <v>5.0152479999999997</v>
      </c>
      <c r="T263" s="15">
        <v>2.34</v>
      </c>
      <c r="U263" s="55">
        <v>2.3881299999999999</v>
      </c>
      <c r="V263" s="1">
        <v>400</v>
      </c>
      <c r="W263" s="3">
        <v>110</v>
      </c>
      <c r="X263" s="1">
        <v>0</v>
      </c>
      <c r="Y263" s="3">
        <v>38</v>
      </c>
      <c r="Z263" s="3">
        <v>8</v>
      </c>
      <c r="AA263" s="3">
        <v>40</v>
      </c>
      <c r="AB263" s="3">
        <v>366</v>
      </c>
      <c r="AC263" s="3">
        <v>38</v>
      </c>
      <c r="AD263" s="3">
        <v>80</v>
      </c>
      <c r="AE263" s="3">
        <v>16</v>
      </c>
      <c r="AF263" s="3">
        <v>2</v>
      </c>
      <c r="AG263" s="3">
        <v>6</v>
      </c>
      <c r="AH263" s="3"/>
      <c r="AI263" s="3"/>
      <c r="AJ263" s="3"/>
      <c r="AK263" s="3"/>
      <c r="AL263" s="3"/>
      <c r="AM263" s="3"/>
      <c r="AN263" s="3"/>
      <c r="AO263" s="3"/>
      <c r="AP263" s="3"/>
      <c r="AQ263" s="2" t="s">
        <v>136</v>
      </c>
      <c r="AS263" s="1" t="s">
        <v>137</v>
      </c>
      <c r="AT263" s="1" t="s">
        <v>138</v>
      </c>
    </row>
    <row r="264" spans="1:46">
      <c r="A264" s="1" t="s">
        <v>316</v>
      </c>
      <c r="B264" s="1">
        <v>2014</v>
      </c>
      <c r="C264" s="1">
        <v>3.113</v>
      </c>
      <c r="D264" s="20">
        <v>509700</v>
      </c>
      <c r="E264" s="17">
        <v>1125000</v>
      </c>
      <c r="F264" s="1">
        <v>338</v>
      </c>
      <c r="G264" s="31">
        <v>131</v>
      </c>
      <c r="H264" s="38">
        <v>0.23529412</v>
      </c>
      <c r="I264" s="1">
        <v>111</v>
      </c>
      <c r="J264" s="1">
        <v>18</v>
      </c>
      <c r="K264" s="1">
        <v>19</v>
      </c>
      <c r="L264" s="29">
        <f t="shared" si="11"/>
        <v>2</v>
      </c>
      <c r="M264" s="3">
        <v>6</v>
      </c>
      <c r="N264" s="3">
        <v>25</v>
      </c>
      <c r="O264" s="3">
        <v>71</v>
      </c>
      <c r="P264" s="3">
        <v>12</v>
      </c>
      <c r="Q264" s="13">
        <f t="shared" si="12"/>
        <v>0</v>
      </c>
      <c r="R264" s="54">
        <v>2.82</v>
      </c>
      <c r="S264" s="15">
        <v>1.0949439999999999</v>
      </c>
      <c r="T264" s="15">
        <v>1.28</v>
      </c>
      <c r="U264" s="55">
        <v>-9.8032900000000006E-2</v>
      </c>
      <c r="V264" s="1">
        <v>338</v>
      </c>
      <c r="W264" s="3">
        <v>110</v>
      </c>
      <c r="X264" s="1">
        <v>0</v>
      </c>
      <c r="Y264" s="3">
        <v>32</v>
      </c>
      <c r="Z264" s="3">
        <v>6</v>
      </c>
      <c r="AA264" s="3">
        <v>26</v>
      </c>
      <c r="AB264" s="3">
        <v>336</v>
      </c>
      <c r="AC264" s="3">
        <v>25</v>
      </c>
      <c r="AD264" s="3">
        <v>71</v>
      </c>
      <c r="AE264" s="3">
        <v>12</v>
      </c>
      <c r="AF264" s="3">
        <v>2</v>
      </c>
      <c r="AG264" s="3">
        <v>7</v>
      </c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1:46">
      <c r="A265" s="1" t="s">
        <v>339</v>
      </c>
      <c r="B265" s="1">
        <v>2011</v>
      </c>
      <c r="C265" s="1">
        <v>3.048</v>
      </c>
      <c r="D265" s="20">
        <v>460000</v>
      </c>
      <c r="E265" s="17">
        <v>1100000</v>
      </c>
      <c r="F265" s="1">
        <v>404</v>
      </c>
      <c r="G265" s="31">
        <v>0</v>
      </c>
      <c r="H265" s="38">
        <v>0.26034956999999997</v>
      </c>
      <c r="I265" s="1">
        <v>117</v>
      </c>
      <c r="J265" s="1">
        <v>21</v>
      </c>
      <c r="K265" s="1">
        <v>7</v>
      </c>
      <c r="L265" s="29">
        <f t="shared" si="11"/>
        <v>2.2000000000000002</v>
      </c>
      <c r="M265" s="3">
        <v>5</v>
      </c>
      <c r="N265" s="3">
        <v>12</v>
      </c>
      <c r="O265" s="3">
        <v>31</v>
      </c>
      <c r="P265" s="3">
        <v>11</v>
      </c>
      <c r="Q265" s="13">
        <f t="shared" si="12"/>
        <v>0</v>
      </c>
      <c r="R265" s="54">
        <v>2.19</v>
      </c>
      <c r="S265" s="15">
        <v>2.1845484000000002</v>
      </c>
      <c r="T265" s="15">
        <v>0.13</v>
      </c>
      <c r="U265" s="55">
        <v>2.64005E-2</v>
      </c>
      <c r="V265" s="1">
        <v>404</v>
      </c>
      <c r="W265" s="3">
        <v>121</v>
      </c>
      <c r="X265" s="1">
        <v>0</v>
      </c>
      <c r="Y265" s="3">
        <v>21</v>
      </c>
      <c r="Z265" s="3">
        <v>5</v>
      </c>
      <c r="AA265" s="3">
        <v>26</v>
      </c>
      <c r="AB265" s="3">
        <v>243</v>
      </c>
      <c r="AC265" s="3">
        <v>12</v>
      </c>
      <c r="AD265" s="3">
        <v>31</v>
      </c>
      <c r="AE265" s="3">
        <v>11</v>
      </c>
      <c r="AF265" s="3">
        <v>1</v>
      </c>
      <c r="AG265" s="3">
        <v>-4</v>
      </c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1:46">
      <c r="A266" s="1" t="s">
        <v>250</v>
      </c>
      <c r="B266" s="1">
        <v>2013</v>
      </c>
      <c r="C266" s="1">
        <v>3</v>
      </c>
      <c r="D266" s="20">
        <v>514701</v>
      </c>
      <c r="E266" s="17">
        <v>1100000</v>
      </c>
      <c r="F266" s="1">
        <v>345</v>
      </c>
      <c r="G266" s="31">
        <v>85</v>
      </c>
      <c r="H266" s="38">
        <v>0.25904605000000003</v>
      </c>
      <c r="I266" s="1">
        <v>132</v>
      </c>
      <c r="J266" s="1">
        <v>2</v>
      </c>
      <c r="K266" s="1">
        <v>13</v>
      </c>
      <c r="L266" s="29">
        <f t="shared" si="11"/>
        <v>3</v>
      </c>
      <c r="M266" s="3">
        <v>0</v>
      </c>
      <c r="N266" s="3">
        <v>15</v>
      </c>
      <c r="O266" s="3">
        <v>24</v>
      </c>
      <c r="P266" s="3">
        <v>12</v>
      </c>
      <c r="Q266" s="13">
        <f t="shared" si="12"/>
        <v>0</v>
      </c>
      <c r="R266" s="54">
        <v>3.3400002</v>
      </c>
      <c r="S266" s="15">
        <v>2.7500629999999999</v>
      </c>
      <c r="T266" s="15">
        <v>-0.56000000000000005</v>
      </c>
      <c r="U266" s="55">
        <v>-0.32235399999999997</v>
      </c>
      <c r="V266" s="1">
        <v>345</v>
      </c>
      <c r="W266" s="3">
        <v>57</v>
      </c>
      <c r="X266" s="1">
        <v>37</v>
      </c>
      <c r="Y266" s="3">
        <v>20</v>
      </c>
      <c r="Z266" s="3">
        <v>0</v>
      </c>
      <c r="AA266" s="3">
        <v>10</v>
      </c>
      <c r="AB266" s="3">
        <v>227</v>
      </c>
      <c r="AC266" s="3">
        <v>15</v>
      </c>
      <c r="AD266" s="3">
        <v>24</v>
      </c>
      <c r="AE266" s="3">
        <v>12</v>
      </c>
      <c r="AF266" s="3">
        <v>2</v>
      </c>
      <c r="AG266" s="3">
        <v>-3</v>
      </c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1:46">
      <c r="A267" s="1" t="s">
        <v>296</v>
      </c>
      <c r="B267" s="1">
        <v>2016</v>
      </c>
      <c r="C267" s="1">
        <v>3.0310000000000001</v>
      </c>
      <c r="D267" s="20">
        <v>532500</v>
      </c>
      <c r="E267" s="17">
        <v>1100000</v>
      </c>
      <c r="F267" s="1">
        <v>353</v>
      </c>
      <c r="G267" s="31">
        <v>35</v>
      </c>
      <c r="H267" s="38">
        <v>0.25647249999999999</v>
      </c>
      <c r="I267" s="1">
        <v>148</v>
      </c>
      <c r="J267" s="1">
        <v>14</v>
      </c>
      <c r="K267" s="1">
        <v>14</v>
      </c>
      <c r="L267" s="29">
        <f t="shared" si="11"/>
        <v>1.1000000000000001</v>
      </c>
      <c r="M267" s="3">
        <v>6</v>
      </c>
      <c r="N267" s="3">
        <v>13</v>
      </c>
      <c r="O267" s="3">
        <v>39</v>
      </c>
      <c r="P267" s="3">
        <v>20</v>
      </c>
      <c r="Q267" s="13">
        <f t="shared" si="12"/>
        <v>0</v>
      </c>
      <c r="R267" s="54">
        <v>1.1000000000000001</v>
      </c>
      <c r="S267" s="15">
        <v>1.0056491000000001</v>
      </c>
      <c r="T267" s="15">
        <v>0.21</v>
      </c>
      <c r="U267" s="55">
        <v>0.144791</v>
      </c>
      <c r="V267" s="1">
        <v>353</v>
      </c>
      <c r="W267" s="3">
        <v>99</v>
      </c>
      <c r="X267" s="1">
        <v>0</v>
      </c>
      <c r="Y267" s="3">
        <v>44</v>
      </c>
      <c r="Z267" s="3">
        <v>6</v>
      </c>
      <c r="AA267" s="3">
        <v>31</v>
      </c>
      <c r="AB267" s="3">
        <v>367</v>
      </c>
      <c r="AC267" s="3">
        <v>13</v>
      </c>
      <c r="AD267" s="3">
        <v>39</v>
      </c>
      <c r="AE267" s="3">
        <v>20</v>
      </c>
      <c r="AF267" s="3">
        <v>4</v>
      </c>
      <c r="AG267" s="3">
        <v>-4</v>
      </c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1:46">
      <c r="A268" s="1" t="s">
        <v>267</v>
      </c>
      <c r="B268" s="1">
        <v>2011</v>
      </c>
      <c r="C268" s="1">
        <v>3.0569999999999999</v>
      </c>
      <c r="D268" s="20">
        <v>425000</v>
      </c>
      <c r="E268" s="17">
        <v>1100000</v>
      </c>
      <c r="F268" s="1">
        <v>438</v>
      </c>
      <c r="G268" s="31">
        <v>70</v>
      </c>
      <c r="H268" s="38">
        <v>0.25238096999999998</v>
      </c>
      <c r="I268" s="1">
        <v>212</v>
      </c>
      <c r="J268" s="1">
        <v>26</v>
      </c>
      <c r="K268" s="1">
        <v>12</v>
      </c>
      <c r="L268" s="29">
        <f t="shared" si="11"/>
        <v>7.8</v>
      </c>
      <c r="M268" s="3">
        <v>0</v>
      </c>
      <c r="N268" s="3">
        <v>39</v>
      </c>
      <c r="O268" s="3">
        <v>47</v>
      </c>
      <c r="P268" s="3">
        <v>13</v>
      </c>
      <c r="Q268" s="13">
        <f t="shared" si="12"/>
        <v>0</v>
      </c>
      <c r="R268" s="54">
        <v>8.49</v>
      </c>
      <c r="S268" s="15">
        <v>7.1965469999999998</v>
      </c>
      <c r="T268" s="15">
        <v>0.11</v>
      </c>
      <c r="U268" s="55">
        <v>-0.39404099999999997</v>
      </c>
      <c r="V268" s="1">
        <v>438</v>
      </c>
      <c r="W268" s="3">
        <v>67</v>
      </c>
      <c r="X268" s="1">
        <v>27</v>
      </c>
      <c r="Y268" s="3">
        <v>27</v>
      </c>
      <c r="Z268" s="3">
        <v>0</v>
      </c>
      <c r="AA268" s="3">
        <v>21</v>
      </c>
      <c r="AB268" s="3">
        <v>280</v>
      </c>
      <c r="AC268" s="3">
        <v>39</v>
      </c>
      <c r="AD268" s="3">
        <v>47</v>
      </c>
      <c r="AE268" s="3">
        <v>13</v>
      </c>
      <c r="AF268" s="3">
        <v>2</v>
      </c>
      <c r="AG268" s="3">
        <v>4</v>
      </c>
      <c r="AH268" s="3"/>
      <c r="AI268" s="3"/>
      <c r="AJ268" s="3"/>
      <c r="AK268" s="3"/>
      <c r="AL268" s="3"/>
      <c r="AM268" s="3"/>
      <c r="AN268" s="3"/>
      <c r="AO268" s="3"/>
      <c r="AP268" s="3"/>
      <c r="AQ268" s="2" t="s">
        <v>212</v>
      </c>
      <c r="AR268" s="1" t="s">
        <v>268</v>
      </c>
    </row>
    <row r="269" spans="1:46">
      <c r="A269" s="1" t="s">
        <v>609</v>
      </c>
      <c r="B269" s="1">
        <v>2019</v>
      </c>
      <c r="C269" s="1">
        <v>3.0979999999999999</v>
      </c>
      <c r="D269" s="20">
        <v>575000</v>
      </c>
      <c r="E269" s="17">
        <v>1100000</v>
      </c>
      <c r="F269" s="1">
        <v>318</v>
      </c>
      <c r="G269" s="31">
        <v>10</v>
      </c>
      <c r="H269" s="38">
        <v>0.22865413000000001</v>
      </c>
      <c r="I269" s="1">
        <v>102</v>
      </c>
      <c r="J269" s="1">
        <v>17</v>
      </c>
      <c r="K269" s="1">
        <v>12</v>
      </c>
      <c r="L269" s="29">
        <f t="shared" si="11"/>
        <v>4.3</v>
      </c>
      <c r="M269" s="3">
        <v>5</v>
      </c>
      <c r="N269" s="3">
        <v>23</v>
      </c>
      <c r="O269" s="3">
        <v>56</v>
      </c>
      <c r="P269" s="3">
        <v>12</v>
      </c>
      <c r="Q269" s="13">
        <f t="shared" si="12"/>
        <v>0</v>
      </c>
      <c r="R269" s="54">
        <v>3.24</v>
      </c>
      <c r="S269" s="15">
        <v>5.4103513000000003</v>
      </c>
      <c r="T269" s="15">
        <v>0.2</v>
      </c>
      <c r="U269" s="55">
        <v>0.71820600000000001</v>
      </c>
      <c r="V269" s="1">
        <v>318</v>
      </c>
      <c r="W269" s="3">
        <v>75</v>
      </c>
      <c r="X269" s="1">
        <v>10</v>
      </c>
      <c r="Y269" s="3">
        <v>28</v>
      </c>
      <c r="Z269" s="3">
        <v>5</v>
      </c>
      <c r="AA269" s="3">
        <v>25</v>
      </c>
      <c r="AB269" s="3">
        <v>242</v>
      </c>
      <c r="AC269" s="3">
        <v>23</v>
      </c>
      <c r="AD269" s="3">
        <v>56</v>
      </c>
      <c r="AE269" s="3">
        <v>12</v>
      </c>
      <c r="AF269" s="3">
        <v>3</v>
      </c>
      <c r="AG269" s="3">
        <v>7</v>
      </c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1:46">
      <c r="A270" s="1" t="s">
        <v>548</v>
      </c>
      <c r="B270" s="1">
        <v>2016</v>
      </c>
      <c r="C270" s="1">
        <v>2.145</v>
      </c>
      <c r="D270" s="20">
        <v>519500</v>
      </c>
      <c r="E270" s="17">
        <v>1100000</v>
      </c>
      <c r="F270" s="1">
        <v>356</v>
      </c>
      <c r="G270" s="31">
        <v>16</v>
      </c>
      <c r="H270" s="38">
        <v>0.2248954</v>
      </c>
      <c r="I270" s="1">
        <v>113</v>
      </c>
      <c r="J270" s="1">
        <v>18</v>
      </c>
      <c r="K270" s="1">
        <v>48</v>
      </c>
      <c r="L270" s="29">
        <f t="shared" si="11"/>
        <v>4.2</v>
      </c>
      <c r="M270" s="3">
        <v>5</v>
      </c>
      <c r="N270" s="3">
        <v>16</v>
      </c>
      <c r="O270" s="3">
        <v>83</v>
      </c>
      <c r="P270" s="3">
        <v>18</v>
      </c>
      <c r="Q270" s="13">
        <f t="shared" si="12"/>
        <v>0</v>
      </c>
      <c r="R270" s="54">
        <v>5.67</v>
      </c>
      <c r="S270" s="15">
        <v>2.6452879999999999</v>
      </c>
      <c r="T270" s="15">
        <v>1.73</v>
      </c>
      <c r="U270" s="55">
        <v>0.49723600000000001</v>
      </c>
      <c r="V270" s="1">
        <v>356</v>
      </c>
      <c r="W270" s="3">
        <v>118</v>
      </c>
      <c r="X270" s="1">
        <v>0</v>
      </c>
      <c r="Y270" s="3">
        <v>40</v>
      </c>
      <c r="Z270" s="3">
        <v>5</v>
      </c>
      <c r="AA270" s="3">
        <v>21</v>
      </c>
      <c r="AB270" s="3">
        <v>311</v>
      </c>
      <c r="AC270" s="3">
        <v>16</v>
      </c>
      <c r="AD270" s="3">
        <v>83</v>
      </c>
      <c r="AE270" s="3">
        <v>18</v>
      </c>
      <c r="AF270" s="3">
        <v>10</v>
      </c>
      <c r="AG270" s="3">
        <v>18</v>
      </c>
      <c r="AH270" s="3"/>
      <c r="AI270" s="3"/>
      <c r="AJ270" s="3"/>
      <c r="AK270" s="3"/>
      <c r="AL270" s="3"/>
      <c r="AM270" s="3"/>
      <c r="AN270" s="3"/>
      <c r="AO270" s="3"/>
      <c r="AP270" s="3"/>
      <c r="AQ270" s="2" t="s">
        <v>137</v>
      </c>
      <c r="AR270" s="1" t="s">
        <v>157</v>
      </c>
    </row>
    <row r="271" spans="1:46">
      <c r="A271" s="1" t="s">
        <v>467</v>
      </c>
      <c r="B271" s="1">
        <v>2013</v>
      </c>
      <c r="C271" s="1">
        <v>3.121</v>
      </c>
      <c r="D271" s="20">
        <v>512500</v>
      </c>
      <c r="E271" s="17">
        <v>1090000</v>
      </c>
      <c r="F271" s="1">
        <v>332</v>
      </c>
      <c r="G271" s="31">
        <v>136</v>
      </c>
      <c r="H271" s="38">
        <v>0.22704837</v>
      </c>
      <c r="I271" s="1">
        <v>136</v>
      </c>
      <c r="J271" s="1">
        <v>11</v>
      </c>
      <c r="K271" s="1">
        <v>73</v>
      </c>
      <c r="L271" s="29">
        <f t="shared" si="11"/>
        <v>-0.6</v>
      </c>
      <c r="M271" s="3">
        <v>3</v>
      </c>
      <c r="N271" s="3">
        <v>29</v>
      </c>
      <c r="O271" s="3">
        <v>73</v>
      </c>
      <c r="P271" s="3">
        <v>8</v>
      </c>
      <c r="Q271" s="13">
        <f t="shared" si="12"/>
        <v>0</v>
      </c>
      <c r="R271" s="54">
        <v>-1.51</v>
      </c>
      <c r="S271" s="15">
        <v>0.24470997999999999</v>
      </c>
      <c r="T271" s="15">
        <v>0.96</v>
      </c>
      <c r="U271" s="55">
        <v>0.92222499999999996</v>
      </c>
      <c r="V271" s="1">
        <v>332</v>
      </c>
      <c r="W271" s="3">
        <v>94</v>
      </c>
      <c r="X271" s="1">
        <v>37</v>
      </c>
      <c r="Y271" s="3">
        <v>32</v>
      </c>
      <c r="Z271" s="3">
        <v>3</v>
      </c>
      <c r="AA271" s="3">
        <v>21</v>
      </c>
      <c r="AB271" s="3">
        <v>265</v>
      </c>
      <c r="AC271" s="3">
        <v>29</v>
      </c>
      <c r="AD271" s="3">
        <v>73</v>
      </c>
      <c r="AE271" s="3">
        <v>8</v>
      </c>
      <c r="AF271" s="3">
        <v>22</v>
      </c>
      <c r="AG271" s="3">
        <v>2</v>
      </c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1:46">
      <c r="A272" s="1" t="s">
        <v>352</v>
      </c>
      <c r="B272" s="1">
        <v>2014</v>
      </c>
      <c r="C272" s="1">
        <v>3.0640000000000001</v>
      </c>
      <c r="D272" s="20">
        <v>510000</v>
      </c>
      <c r="E272" s="17">
        <v>1075000</v>
      </c>
      <c r="F272" s="1">
        <v>315</v>
      </c>
      <c r="G272" s="31">
        <v>58</v>
      </c>
      <c r="H272" s="38">
        <v>0.23508354000000001</v>
      </c>
      <c r="I272" s="1">
        <v>98</v>
      </c>
      <c r="J272" s="1">
        <v>7</v>
      </c>
      <c r="K272" s="1">
        <v>23</v>
      </c>
      <c r="L272" s="29">
        <f t="shared" si="11"/>
        <v>1.9</v>
      </c>
      <c r="M272" s="3">
        <v>1</v>
      </c>
      <c r="N272" s="3">
        <v>31</v>
      </c>
      <c r="O272" s="3">
        <v>37</v>
      </c>
      <c r="P272" s="3">
        <v>10</v>
      </c>
      <c r="Q272" s="13">
        <f t="shared" si="12"/>
        <v>0</v>
      </c>
      <c r="R272" s="54">
        <v>2.44</v>
      </c>
      <c r="S272" s="15">
        <v>1.3427534999999999</v>
      </c>
      <c r="T272" s="15">
        <v>0.69</v>
      </c>
      <c r="U272" s="55">
        <v>0.10273</v>
      </c>
      <c r="V272" s="1">
        <v>315</v>
      </c>
      <c r="W272" s="3">
        <v>117</v>
      </c>
      <c r="X272" s="1">
        <v>0</v>
      </c>
      <c r="Y272" s="3">
        <v>38</v>
      </c>
      <c r="Z272" s="3">
        <v>1</v>
      </c>
      <c r="AA272" s="3">
        <v>22</v>
      </c>
      <c r="AB272" s="3">
        <v>329</v>
      </c>
      <c r="AC272" s="3">
        <v>31</v>
      </c>
      <c r="AD272" s="3">
        <v>37</v>
      </c>
      <c r="AE272" s="3">
        <v>10</v>
      </c>
      <c r="AF272" s="3">
        <v>11</v>
      </c>
      <c r="AG272" s="3">
        <v>4</v>
      </c>
      <c r="AH272" s="3"/>
      <c r="AI272" s="3"/>
      <c r="AJ272" s="3"/>
      <c r="AK272" s="3"/>
      <c r="AL272" s="3"/>
      <c r="AM272" s="3"/>
      <c r="AN272" s="3"/>
      <c r="AO272" s="3"/>
      <c r="AP272" s="3"/>
      <c r="AQ272" s="2" t="s">
        <v>333</v>
      </c>
      <c r="AR272" s="1" t="s">
        <v>353</v>
      </c>
    </row>
    <row r="273" spans="1:46">
      <c r="A273" s="1" t="s">
        <v>74</v>
      </c>
      <c r="B273" s="1">
        <v>2014</v>
      </c>
      <c r="C273" s="1">
        <v>3.0510000000000002</v>
      </c>
      <c r="D273" s="20">
        <v>517500</v>
      </c>
      <c r="E273" s="17">
        <v>1075000</v>
      </c>
      <c r="F273" s="1">
        <v>251</v>
      </c>
      <c r="G273" s="31">
        <v>0</v>
      </c>
      <c r="H273" s="38">
        <v>0.22383721000000001</v>
      </c>
      <c r="I273" s="1">
        <v>63</v>
      </c>
      <c r="J273" s="1">
        <v>17</v>
      </c>
      <c r="K273" s="1">
        <v>0</v>
      </c>
      <c r="L273" s="29">
        <f t="shared" si="11"/>
        <v>4</v>
      </c>
      <c r="M273" s="3">
        <v>4</v>
      </c>
      <c r="N273" s="3">
        <v>22</v>
      </c>
      <c r="O273" s="3">
        <v>57</v>
      </c>
      <c r="P273" s="3">
        <v>12</v>
      </c>
      <c r="Q273" s="13">
        <f t="shared" si="12"/>
        <v>0</v>
      </c>
      <c r="R273" s="54">
        <v>2.0900002</v>
      </c>
      <c r="S273" s="15">
        <v>5.9243316999999998</v>
      </c>
      <c r="T273" s="15">
        <v>0.85</v>
      </c>
      <c r="U273" s="55">
        <v>2.6652100000000001</v>
      </c>
      <c r="V273" s="1">
        <v>251</v>
      </c>
      <c r="W273" s="3">
        <v>80</v>
      </c>
      <c r="X273" s="1">
        <v>0</v>
      </c>
      <c r="Y273" s="3">
        <v>24</v>
      </c>
      <c r="Z273" s="3">
        <v>4</v>
      </c>
      <c r="AA273" s="3">
        <v>25</v>
      </c>
      <c r="AB273" s="3">
        <v>260</v>
      </c>
      <c r="AC273" s="3">
        <v>22</v>
      </c>
      <c r="AD273" s="3">
        <v>57</v>
      </c>
      <c r="AE273" s="3">
        <v>12</v>
      </c>
      <c r="AF273" s="3">
        <v>0</v>
      </c>
      <c r="AG273" s="3">
        <v>18</v>
      </c>
      <c r="AH273" s="3"/>
      <c r="AI273" s="3"/>
      <c r="AJ273" s="3"/>
      <c r="AK273" s="3"/>
      <c r="AL273" s="3"/>
      <c r="AM273" s="3"/>
      <c r="AN273" s="3"/>
      <c r="AO273" s="3"/>
      <c r="AP273" s="3"/>
      <c r="AQ273" s="2" t="s">
        <v>75</v>
      </c>
    </row>
    <row r="274" spans="1:46">
      <c r="A274" s="1" t="s">
        <v>351</v>
      </c>
      <c r="B274" s="1">
        <v>2014</v>
      </c>
      <c r="C274" s="1">
        <v>3</v>
      </c>
      <c r="D274" s="20">
        <v>512500</v>
      </c>
      <c r="E274" s="17">
        <v>1075000</v>
      </c>
      <c r="F274" s="1">
        <v>264</v>
      </c>
      <c r="G274" s="31">
        <v>22</v>
      </c>
      <c r="H274" s="38">
        <v>0.22058823999999999</v>
      </c>
      <c r="I274" s="1">
        <v>76</v>
      </c>
      <c r="J274" s="1">
        <v>23</v>
      </c>
      <c r="K274" s="1">
        <v>4</v>
      </c>
      <c r="L274" s="29">
        <f t="shared" si="11"/>
        <v>1.6</v>
      </c>
      <c r="M274" s="3">
        <v>7</v>
      </c>
      <c r="N274" s="3">
        <v>22</v>
      </c>
      <c r="O274" s="3">
        <v>68</v>
      </c>
      <c r="P274" s="3">
        <v>15</v>
      </c>
      <c r="Q274" s="13">
        <f t="shared" si="12"/>
        <v>0</v>
      </c>
      <c r="R274" s="54">
        <v>1.76</v>
      </c>
      <c r="S274" s="15">
        <v>1.376323</v>
      </c>
      <c r="T274" s="15">
        <v>0.92</v>
      </c>
      <c r="U274" s="55">
        <v>0.69947199999999998</v>
      </c>
      <c r="V274" s="1">
        <v>264</v>
      </c>
      <c r="W274" s="3">
        <v>102</v>
      </c>
      <c r="X274" s="1">
        <v>0</v>
      </c>
      <c r="Y274" s="3">
        <v>33</v>
      </c>
      <c r="Z274" s="3">
        <v>7</v>
      </c>
      <c r="AA274" s="3">
        <v>32</v>
      </c>
      <c r="AB274" s="3">
        <v>312</v>
      </c>
      <c r="AC274" s="3">
        <v>22</v>
      </c>
      <c r="AD274" s="3">
        <v>68</v>
      </c>
      <c r="AE274" s="3">
        <v>15</v>
      </c>
      <c r="AF274" s="3">
        <v>1</v>
      </c>
      <c r="AG274" s="3">
        <v>2</v>
      </c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1:46">
      <c r="A275" s="1" t="s">
        <v>248</v>
      </c>
      <c r="B275" s="1">
        <v>2014</v>
      </c>
      <c r="C275" s="1">
        <v>2.133</v>
      </c>
      <c r="D275" s="20">
        <v>504500</v>
      </c>
      <c r="E275" s="17">
        <v>1062500</v>
      </c>
      <c r="F275" s="1">
        <v>255</v>
      </c>
      <c r="G275" s="31">
        <v>38</v>
      </c>
      <c r="H275" s="38">
        <v>0.24783862000000001</v>
      </c>
      <c r="I275" s="1">
        <v>76</v>
      </c>
      <c r="J275" s="1">
        <v>12</v>
      </c>
      <c r="K275" s="1">
        <v>11</v>
      </c>
      <c r="L275" s="29">
        <f t="shared" si="11"/>
        <v>1.1000000000000001</v>
      </c>
      <c r="M275" s="3">
        <v>6</v>
      </c>
      <c r="N275" s="3">
        <v>17</v>
      </c>
      <c r="O275" s="3">
        <v>58</v>
      </c>
      <c r="P275" s="3">
        <v>15</v>
      </c>
      <c r="Q275" s="13">
        <f t="shared" si="12"/>
        <v>0</v>
      </c>
      <c r="R275" s="54">
        <v>1.91</v>
      </c>
      <c r="S275" s="15">
        <v>0.34963499999999997</v>
      </c>
      <c r="T275" s="15">
        <v>1.34</v>
      </c>
      <c r="U275" s="55">
        <v>1.3140099999999999</v>
      </c>
      <c r="V275" s="1">
        <v>255</v>
      </c>
      <c r="W275" s="3">
        <v>103</v>
      </c>
      <c r="X275" s="1">
        <v>0</v>
      </c>
      <c r="Y275" s="3">
        <v>33</v>
      </c>
      <c r="Z275" s="3">
        <v>6</v>
      </c>
      <c r="AA275" s="3">
        <v>23</v>
      </c>
      <c r="AB275" s="3">
        <v>310</v>
      </c>
      <c r="AC275" s="3">
        <v>17</v>
      </c>
      <c r="AD275" s="3">
        <v>58</v>
      </c>
      <c r="AE275" s="3">
        <v>15</v>
      </c>
      <c r="AF275" s="3">
        <v>2</v>
      </c>
      <c r="AG275" s="3">
        <v>-3</v>
      </c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1:46">
      <c r="A276" s="11" t="s">
        <v>772</v>
      </c>
      <c r="B276" s="11">
        <v>2020</v>
      </c>
      <c r="C276" s="11">
        <v>3.0979999999999999</v>
      </c>
      <c r="D276" s="21">
        <v>597100</v>
      </c>
      <c r="E276" s="18">
        <v>1050000</v>
      </c>
      <c r="F276" s="1">
        <f>ROUND(V276-W276+(W276/$AV$2),0)</f>
        <v>415</v>
      </c>
      <c r="G276" s="61">
        <v>0</v>
      </c>
      <c r="H276" s="39">
        <v>0.23466666</v>
      </c>
      <c r="I276" s="3">
        <v>129.50004050004051</v>
      </c>
      <c r="J276" s="3">
        <f>AI276-Z276+M276</f>
        <v>15</v>
      </c>
      <c r="K276" s="3">
        <v>24.1000081000081</v>
      </c>
      <c r="L276" s="29">
        <f t="shared" si="11"/>
        <v>0.5</v>
      </c>
      <c r="M276" s="13">
        <f>Z276/$AV$2</f>
        <v>0</v>
      </c>
      <c r="N276" s="13">
        <f>AC276/$AV$2</f>
        <v>40.500040500040505</v>
      </c>
      <c r="O276" s="13">
        <f>AD276/$AV$2</f>
        <v>37.800037800037799</v>
      </c>
      <c r="P276" s="13">
        <f>AE276/$AV$2</f>
        <v>13.5000135000135</v>
      </c>
      <c r="Q276" s="13">
        <f t="shared" si="12"/>
        <v>0</v>
      </c>
      <c r="R276" s="54">
        <v>-5.9999995E-2</v>
      </c>
      <c r="S276" s="15">
        <v>1.0387993</v>
      </c>
      <c r="T276" s="15">
        <v>-0.15</v>
      </c>
      <c r="U276" s="55">
        <v>0.47584399999999999</v>
      </c>
      <c r="V276" s="1">
        <v>332</v>
      </c>
      <c r="W276" s="3">
        <v>49</v>
      </c>
      <c r="X276" s="11">
        <v>0</v>
      </c>
      <c r="Y276" s="13">
        <v>15</v>
      </c>
      <c r="Z276" s="13">
        <v>0</v>
      </c>
      <c r="AA276" s="13">
        <v>4</v>
      </c>
      <c r="AB276" s="13">
        <v>114</v>
      </c>
      <c r="AC276" s="13">
        <v>15</v>
      </c>
      <c r="AD276" s="13">
        <v>14</v>
      </c>
      <c r="AE276" s="13">
        <v>5</v>
      </c>
      <c r="AF276" s="13">
        <v>3</v>
      </c>
      <c r="AG276" s="13">
        <v>-7</v>
      </c>
      <c r="AH276" s="11">
        <v>104</v>
      </c>
      <c r="AI276" s="11">
        <v>15</v>
      </c>
      <c r="AJ276" s="11">
        <v>74</v>
      </c>
      <c r="AK276" s="11">
        <v>863</v>
      </c>
      <c r="AL276" s="11">
        <v>85</v>
      </c>
      <c r="AM276" s="11">
        <v>137</v>
      </c>
      <c r="AN276" s="11">
        <v>34</v>
      </c>
      <c r="AO276" s="11">
        <v>19</v>
      </c>
      <c r="AP276" s="11">
        <v>-8</v>
      </c>
      <c r="AQ276" s="12"/>
      <c r="AR276" s="12"/>
      <c r="AS276" s="12"/>
      <c r="AT276" s="12"/>
    </row>
    <row r="277" spans="1:46">
      <c r="A277" s="1" t="s">
        <v>298</v>
      </c>
      <c r="B277" s="1">
        <v>2014</v>
      </c>
      <c r="C277" s="1">
        <v>3.09</v>
      </c>
      <c r="D277" s="20">
        <v>576900</v>
      </c>
      <c r="E277" s="17">
        <v>1025000</v>
      </c>
      <c r="F277" s="1">
        <v>342</v>
      </c>
      <c r="G277" s="31">
        <v>76</v>
      </c>
      <c r="H277" s="38">
        <v>0.26359832</v>
      </c>
      <c r="I277" s="1">
        <v>128</v>
      </c>
      <c r="J277" s="1">
        <v>14</v>
      </c>
      <c r="K277" s="1">
        <v>57</v>
      </c>
      <c r="L277" s="29">
        <f t="shared" si="11"/>
        <v>-1.1000000000000001</v>
      </c>
      <c r="M277" s="3">
        <v>4</v>
      </c>
      <c r="N277" s="3">
        <v>5</v>
      </c>
      <c r="O277" s="3">
        <v>31</v>
      </c>
      <c r="P277" s="3">
        <v>7</v>
      </c>
      <c r="Q277" s="13">
        <f t="shared" si="12"/>
        <v>0</v>
      </c>
      <c r="R277" s="54">
        <v>-1.5500001000000001</v>
      </c>
      <c r="S277" s="15">
        <v>-0.71945099999999995</v>
      </c>
      <c r="T277" s="15">
        <v>-0.12</v>
      </c>
      <c r="U277" s="55">
        <v>0.117878</v>
      </c>
      <c r="V277" s="1">
        <v>342</v>
      </c>
      <c r="W277" s="3">
        <v>72</v>
      </c>
      <c r="X277" s="1">
        <v>15</v>
      </c>
      <c r="Y277" s="3">
        <v>26</v>
      </c>
      <c r="Z277" s="3">
        <v>4</v>
      </c>
      <c r="AA277" s="3">
        <v>24</v>
      </c>
      <c r="AB277" s="3">
        <v>213</v>
      </c>
      <c r="AC277" s="3">
        <v>5</v>
      </c>
      <c r="AD277" s="3">
        <v>31</v>
      </c>
      <c r="AE277" s="3">
        <v>7</v>
      </c>
      <c r="AF277" s="3">
        <v>9</v>
      </c>
      <c r="AG277" s="3">
        <v>-4</v>
      </c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1:46">
      <c r="A278" s="1" t="s">
        <v>742</v>
      </c>
      <c r="B278" s="1">
        <v>2019</v>
      </c>
      <c r="C278" s="1">
        <v>2.1339999999999999</v>
      </c>
      <c r="D278" s="20">
        <v>570300</v>
      </c>
      <c r="E278" s="17">
        <v>1025000</v>
      </c>
      <c r="F278" s="1">
        <v>236</v>
      </c>
      <c r="G278" s="31">
        <v>147</v>
      </c>
      <c r="H278" s="38">
        <v>0.23055163000000001</v>
      </c>
      <c r="I278" s="1">
        <v>91</v>
      </c>
      <c r="J278" s="1">
        <v>16</v>
      </c>
      <c r="K278" s="1">
        <v>5</v>
      </c>
      <c r="L278" s="29">
        <f t="shared" si="11"/>
        <v>2.7</v>
      </c>
      <c r="M278" s="3">
        <v>2</v>
      </c>
      <c r="N278" s="3">
        <v>24</v>
      </c>
      <c r="O278" s="3">
        <v>59</v>
      </c>
      <c r="P278" s="3">
        <v>9</v>
      </c>
      <c r="Q278" s="13">
        <f t="shared" si="12"/>
        <v>0</v>
      </c>
      <c r="R278" s="54">
        <v>3.14</v>
      </c>
      <c r="S278" s="15">
        <v>2.2574540000000001</v>
      </c>
      <c r="T278" s="15">
        <v>-0.32</v>
      </c>
      <c r="U278" s="55">
        <v>-0.30332399999999998</v>
      </c>
      <c r="V278" s="1">
        <v>236</v>
      </c>
      <c r="W278" s="3">
        <v>74</v>
      </c>
      <c r="X278" s="1">
        <v>39</v>
      </c>
      <c r="Y278" s="3">
        <v>23</v>
      </c>
      <c r="Z278" s="3">
        <v>2</v>
      </c>
      <c r="AA278" s="3">
        <v>19</v>
      </c>
      <c r="AB278" s="3">
        <v>237</v>
      </c>
      <c r="AC278" s="3">
        <v>24</v>
      </c>
      <c r="AD278" s="3">
        <v>59</v>
      </c>
      <c r="AE278" s="3">
        <v>9</v>
      </c>
      <c r="AF278" s="3">
        <v>2</v>
      </c>
      <c r="AG278" s="3">
        <v>-3</v>
      </c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1:46">
      <c r="A279" s="1" t="s">
        <v>789</v>
      </c>
      <c r="B279" s="1">
        <v>2019</v>
      </c>
      <c r="C279" s="1">
        <v>3.08</v>
      </c>
      <c r="D279" s="20">
        <v>579800</v>
      </c>
      <c r="E279" s="17">
        <v>1000000</v>
      </c>
      <c r="F279" s="1">
        <v>401</v>
      </c>
      <c r="G279" s="31">
        <v>150</v>
      </c>
      <c r="H279" s="38">
        <v>0.26144659999999997</v>
      </c>
      <c r="I279" s="1">
        <v>177</v>
      </c>
      <c r="J279" s="1">
        <v>69</v>
      </c>
      <c r="K279" s="1">
        <v>0</v>
      </c>
      <c r="L279" s="29">
        <f t="shared" si="11"/>
        <v>1.4</v>
      </c>
      <c r="M279" s="3">
        <v>7</v>
      </c>
      <c r="N279" s="3">
        <v>13</v>
      </c>
      <c r="O279" s="3">
        <v>40</v>
      </c>
      <c r="P279" s="3">
        <v>16</v>
      </c>
      <c r="Q279" s="13">
        <f t="shared" si="12"/>
        <v>0</v>
      </c>
      <c r="R279" s="54">
        <v>2.0500001999999999</v>
      </c>
      <c r="S279" s="15">
        <v>0.78598900000000005</v>
      </c>
      <c r="T279" s="15">
        <v>0.04</v>
      </c>
      <c r="U279" s="55">
        <v>-0.155198</v>
      </c>
      <c r="V279" s="1">
        <v>401</v>
      </c>
      <c r="W279" s="3">
        <v>47</v>
      </c>
      <c r="X279" s="1">
        <v>132</v>
      </c>
      <c r="Y279" s="3">
        <v>24</v>
      </c>
      <c r="Z279" s="3">
        <v>7</v>
      </c>
      <c r="AA279" s="3">
        <v>26</v>
      </c>
      <c r="AB279" s="3">
        <v>187</v>
      </c>
      <c r="AC279" s="3">
        <v>13</v>
      </c>
      <c r="AD279" s="3">
        <v>40</v>
      </c>
      <c r="AE279" s="3">
        <v>16</v>
      </c>
      <c r="AF279" s="3">
        <v>0</v>
      </c>
      <c r="AG279" s="3">
        <v>-5</v>
      </c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1:46">
      <c r="A280" s="1" t="s">
        <v>223</v>
      </c>
      <c r="B280" s="1">
        <v>2014</v>
      </c>
      <c r="C280" s="1">
        <v>2.1619999999999999</v>
      </c>
      <c r="D280" s="20">
        <v>511500</v>
      </c>
      <c r="E280" s="17">
        <v>1000000</v>
      </c>
      <c r="F280" s="1">
        <v>321</v>
      </c>
      <c r="G280" s="31">
        <v>100</v>
      </c>
      <c r="H280" s="38">
        <v>0.25904201999999998</v>
      </c>
      <c r="I280" s="1">
        <v>114</v>
      </c>
      <c r="J280" s="1">
        <v>23</v>
      </c>
      <c r="K280" s="1">
        <v>25</v>
      </c>
      <c r="L280" s="29">
        <f t="shared" si="11"/>
        <v>1.2</v>
      </c>
      <c r="M280" s="3">
        <v>6</v>
      </c>
      <c r="N280" s="3">
        <v>13</v>
      </c>
      <c r="O280" s="3">
        <v>44</v>
      </c>
      <c r="P280" s="3">
        <v>6</v>
      </c>
      <c r="Q280" s="13">
        <f t="shared" si="12"/>
        <v>0</v>
      </c>
      <c r="R280" s="54">
        <v>1.49</v>
      </c>
      <c r="S280" s="15">
        <v>1.0045089</v>
      </c>
      <c r="T280" s="15">
        <v>0.15</v>
      </c>
      <c r="U280" s="55">
        <v>-0.190641</v>
      </c>
      <c r="V280" s="1">
        <v>321</v>
      </c>
      <c r="W280" s="3">
        <v>89</v>
      </c>
      <c r="X280" s="1">
        <v>56</v>
      </c>
      <c r="Y280" s="3">
        <v>22</v>
      </c>
      <c r="Z280" s="3">
        <v>6</v>
      </c>
      <c r="AA280" s="3">
        <v>19</v>
      </c>
      <c r="AB280" s="3">
        <v>271</v>
      </c>
      <c r="AC280" s="3">
        <v>13</v>
      </c>
      <c r="AD280" s="3">
        <v>44</v>
      </c>
      <c r="AE280" s="3">
        <v>6</v>
      </c>
      <c r="AF280" s="3">
        <v>5</v>
      </c>
      <c r="AG280" s="3">
        <v>2</v>
      </c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1:46">
      <c r="A281" s="1" t="s">
        <v>387</v>
      </c>
      <c r="B281" s="1">
        <v>2015</v>
      </c>
      <c r="C281" s="1">
        <v>3.036</v>
      </c>
      <c r="D281" s="20">
        <v>555000</v>
      </c>
      <c r="E281" s="17">
        <v>1000000</v>
      </c>
      <c r="F281" s="1">
        <v>368</v>
      </c>
      <c r="G281" s="31">
        <v>15</v>
      </c>
      <c r="H281" s="38">
        <v>0.25498700000000002</v>
      </c>
      <c r="I281" s="1">
        <v>115</v>
      </c>
      <c r="J281" s="1">
        <v>25</v>
      </c>
      <c r="K281" s="1">
        <v>0</v>
      </c>
      <c r="L281" s="29">
        <f t="shared" si="11"/>
        <v>1.7</v>
      </c>
      <c r="M281" s="3">
        <v>4</v>
      </c>
      <c r="N281" s="3">
        <v>13</v>
      </c>
      <c r="O281" s="3">
        <v>47</v>
      </c>
      <c r="P281" s="3">
        <v>15</v>
      </c>
      <c r="Q281" s="13">
        <f t="shared" si="12"/>
        <v>0</v>
      </c>
      <c r="R281" s="54">
        <v>1.8499999</v>
      </c>
      <c r="S281" s="15">
        <v>1.5245644</v>
      </c>
      <c r="T281" s="15">
        <v>-0.56999999999999995</v>
      </c>
      <c r="U281" s="55">
        <v>-0.85388989999999998</v>
      </c>
      <c r="V281" s="1">
        <v>368</v>
      </c>
      <c r="W281" s="3">
        <v>75</v>
      </c>
      <c r="X281" s="1">
        <v>0</v>
      </c>
      <c r="Y281" s="3">
        <v>14</v>
      </c>
      <c r="Z281" s="3">
        <v>4</v>
      </c>
      <c r="AA281" s="3">
        <v>24</v>
      </c>
      <c r="AB281" s="3">
        <v>253</v>
      </c>
      <c r="AC281" s="3">
        <v>13</v>
      </c>
      <c r="AD281" s="3">
        <v>47</v>
      </c>
      <c r="AE281" s="3">
        <v>15</v>
      </c>
      <c r="AF281" s="3">
        <v>0</v>
      </c>
      <c r="AG281" s="3">
        <v>-5</v>
      </c>
      <c r="AH281" s="3"/>
      <c r="AI281" s="3"/>
      <c r="AJ281" s="3"/>
      <c r="AK281" s="3"/>
      <c r="AL281" s="3"/>
      <c r="AM281" s="3"/>
      <c r="AN281" s="3"/>
      <c r="AO281" s="3"/>
      <c r="AP281" s="3"/>
      <c r="AR281" s="1" t="s">
        <v>261</v>
      </c>
    </row>
    <row r="282" spans="1:46">
      <c r="A282" s="1" t="s">
        <v>752</v>
      </c>
      <c r="B282" s="1">
        <v>2019</v>
      </c>
      <c r="C282" s="1">
        <v>3.016</v>
      </c>
      <c r="D282" s="20">
        <v>581100</v>
      </c>
      <c r="E282" s="17">
        <v>1000000</v>
      </c>
      <c r="F282" s="1">
        <v>361</v>
      </c>
      <c r="G282" s="31">
        <v>0</v>
      </c>
      <c r="H282" s="38">
        <v>0.25</v>
      </c>
      <c r="I282" s="1">
        <v>132</v>
      </c>
      <c r="J282" s="1">
        <v>15</v>
      </c>
      <c r="K282" s="1">
        <v>23</v>
      </c>
      <c r="L282" s="29">
        <f t="shared" si="11"/>
        <v>0.7</v>
      </c>
      <c r="M282" s="3">
        <v>2</v>
      </c>
      <c r="N282" s="3">
        <v>12</v>
      </c>
      <c r="O282" s="3">
        <v>29</v>
      </c>
      <c r="P282" s="3">
        <v>2</v>
      </c>
      <c r="Q282" s="13">
        <f t="shared" si="12"/>
        <v>0</v>
      </c>
      <c r="R282" s="54">
        <v>-6.0000076999999999E-2</v>
      </c>
      <c r="S282" s="15">
        <v>1.3920188</v>
      </c>
      <c r="T282" s="15">
        <v>-1.08</v>
      </c>
      <c r="U282" s="55">
        <v>-0.18340300000000001</v>
      </c>
      <c r="V282" s="1">
        <v>361</v>
      </c>
      <c r="W282" s="3">
        <v>43</v>
      </c>
      <c r="X282" s="1">
        <v>0</v>
      </c>
      <c r="Y282" s="3">
        <v>15</v>
      </c>
      <c r="Z282" s="3">
        <v>2</v>
      </c>
      <c r="AA282" s="3">
        <v>8</v>
      </c>
      <c r="AB282" s="3">
        <v>144</v>
      </c>
      <c r="AC282" s="3">
        <v>12</v>
      </c>
      <c r="AD282" s="3">
        <v>29</v>
      </c>
      <c r="AE282" s="3">
        <v>2</v>
      </c>
      <c r="AF282" s="3">
        <v>0</v>
      </c>
      <c r="AG282" s="3">
        <v>-7</v>
      </c>
      <c r="AH282" s="3"/>
      <c r="AI282" s="3"/>
      <c r="AJ282" s="3"/>
      <c r="AK282" s="3"/>
      <c r="AL282" s="3"/>
      <c r="AM282" s="3"/>
      <c r="AN282" s="3"/>
      <c r="AO282" s="3"/>
      <c r="AP282" s="3"/>
      <c r="AR282" s="1" t="s">
        <v>353</v>
      </c>
      <c r="AS282" s="1" t="s">
        <v>137</v>
      </c>
    </row>
    <row r="283" spans="1:46">
      <c r="A283" s="1" t="s">
        <v>376</v>
      </c>
      <c r="B283" s="1">
        <v>2015</v>
      </c>
      <c r="C283" s="1">
        <v>3.0030000000000001</v>
      </c>
      <c r="D283" s="20">
        <v>600000</v>
      </c>
      <c r="E283" s="17">
        <v>1000000</v>
      </c>
      <c r="F283" s="1">
        <v>375</v>
      </c>
      <c r="G283" s="31">
        <v>0</v>
      </c>
      <c r="H283" s="38">
        <v>0.24742268000000001</v>
      </c>
      <c r="I283" s="1">
        <v>124</v>
      </c>
      <c r="J283" s="1">
        <v>34</v>
      </c>
      <c r="K283" s="1">
        <v>2</v>
      </c>
      <c r="L283" s="29">
        <f t="shared" si="11"/>
        <v>0.2</v>
      </c>
      <c r="M283" s="3">
        <v>5</v>
      </c>
      <c r="N283" s="3">
        <v>10</v>
      </c>
      <c r="O283" s="3">
        <v>31</v>
      </c>
      <c r="P283" s="3">
        <v>6</v>
      </c>
      <c r="Q283" s="13">
        <f t="shared" si="12"/>
        <v>0</v>
      </c>
      <c r="R283" s="54">
        <v>0.66</v>
      </c>
      <c r="S283" s="15">
        <v>-0.34448200000000001</v>
      </c>
      <c r="T283" s="15">
        <v>0.81</v>
      </c>
      <c r="U283" s="55">
        <v>0.58821699999999999</v>
      </c>
      <c r="V283" s="1">
        <v>375</v>
      </c>
      <c r="W283" s="3">
        <v>64</v>
      </c>
      <c r="X283" s="1">
        <v>0</v>
      </c>
      <c r="Y283" s="3">
        <v>14</v>
      </c>
      <c r="Z283" s="3">
        <v>5</v>
      </c>
      <c r="AA283" s="3">
        <v>16</v>
      </c>
      <c r="AB283" s="3">
        <v>107</v>
      </c>
      <c r="AC283" s="3">
        <v>10</v>
      </c>
      <c r="AD283" s="3">
        <v>31</v>
      </c>
      <c r="AE283" s="3">
        <v>6</v>
      </c>
      <c r="AF283" s="3">
        <v>0</v>
      </c>
      <c r="AG283" s="3">
        <v>0</v>
      </c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1:46">
      <c r="A284" s="1" t="s">
        <v>39</v>
      </c>
      <c r="B284" s="1">
        <v>2015</v>
      </c>
      <c r="C284" s="1">
        <v>3.024</v>
      </c>
      <c r="D284" s="20">
        <v>517500</v>
      </c>
      <c r="E284" s="17">
        <v>1000000</v>
      </c>
      <c r="F284" s="1">
        <v>417</v>
      </c>
      <c r="G284" s="31">
        <v>0</v>
      </c>
      <c r="H284" s="38">
        <v>0.24406458</v>
      </c>
      <c r="I284" s="1">
        <v>121</v>
      </c>
      <c r="J284" s="1">
        <v>19</v>
      </c>
      <c r="K284" s="1">
        <v>21</v>
      </c>
      <c r="L284" s="29">
        <f t="shared" si="11"/>
        <v>0.6</v>
      </c>
      <c r="M284" s="3">
        <v>2</v>
      </c>
      <c r="N284" s="3">
        <v>21</v>
      </c>
      <c r="O284" s="3">
        <v>67</v>
      </c>
      <c r="P284" s="3">
        <v>13</v>
      </c>
      <c r="Q284" s="13">
        <f t="shared" si="12"/>
        <v>0</v>
      </c>
      <c r="R284" s="54">
        <v>0.71</v>
      </c>
      <c r="S284" s="15">
        <v>0.40093672000000002</v>
      </c>
      <c r="T284" s="15">
        <v>-1.1299999999999999</v>
      </c>
      <c r="U284" s="55">
        <v>-0.59532799999999997</v>
      </c>
      <c r="V284" s="1">
        <v>417</v>
      </c>
      <c r="W284" s="3">
        <v>106</v>
      </c>
      <c r="X284" s="1">
        <v>0</v>
      </c>
      <c r="Y284" s="3">
        <v>30</v>
      </c>
      <c r="Z284" s="3">
        <v>2</v>
      </c>
      <c r="AA284" s="3">
        <v>17</v>
      </c>
      <c r="AB284" s="3">
        <v>281</v>
      </c>
      <c r="AC284" s="3">
        <v>21</v>
      </c>
      <c r="AD284" s="3">
        <v>67</v>
      </c>
      <c r="AE284" s="3">
        <v>13</v>
      </c>
      <c r="AF284" s="3">
        <v>4</v>
      </c>
      <c r="AG284" s="3">
        <v>-6</v>
      </c>
      <c r="AH284" s="3"/>
      <c r="AI284" s="3"/>
      <c r="AJ284" s="3"/>
      <c r="AK284" s="3"/>
      <c r="AL284" s="3"/>
      <c r="AM284" s="3"/>
      <c r="AN284" s="3"/>
      <c r="AO284" s="3"/>
      <c r="AP284" s="3"/>
      <c r="AS284" s="1" t="s">
        <v>40</v>
      </c>
    </row>
    <row r="285" spans="1:46">
      <c r="A285" s="1" t="s">
        <v>863</v>
      </c>
      <c r="B285" s="1">
        <v>2019</v>
      </c>
      <c r="C285" s="1">
        <v>3.0539999999999998</v>
      </c>
      <c r="D285" s="20">
        <v>782000</v>
      </c>
      <c r="E285" s="17">
        <v>1000000</v>
      </c>
      <c r="F285" s="1">
        <v>382</v>
      </c>
      <c r="G285" s="31">
        <v>0</v>
      </c>
      <c r="H285" s="38">
        <v>0.2402464</v>
      </c>
      <c r="I285" s="1">
        <v>115</v>
      </c>
      <c r="J285" s="1">
        <v>17</v>
      </c>
      <c r="K285" s="1">
        <v>6</v>
      </c>
      <c r="L285" s="29">
        <f t="shared" si="11"/>
        <v>1.4</v>
      </c>
      <c r="M285" s="3">
        <v>5</v>
      </c>
      <c r="N285" s="3">
        <v>18</v>
      </c>
      <c r="O285" s="3">
        <v>60</v>
      </c>
      <c r="P285" s="3">
        <v>13</v>
      </c>
      <c r="Q285" s="13">
        <f t="shared" si="12"/>
        <v>0</v>
      </c>
      <c r="R285" s="54">
        <v>2.35</v>
      </c>
      <c r="S285" s="15">
        <v>0.39014320000000002</v>
      </c>
      <c r="T285" s="15">
        <v>0.31</v>
      </c>
      <c r="U285" s="55">
        <v>0.26882499999999998</v>
      </c>
      <c r="V285" s="1">
        <v>382</v>
      </c>
      <c r="W285" s="3">
        <v>89</v>
      </c>
      <c r="X285" s="1">
        <v>0</v>
      </c>
      <c r="Y285" s="3">
        <v>31</v>
      </c>
      <c r="Z285" s="3">
        <v>5</v>
      </c>
      <c r="AA285" s="3">
        <v>20</v>
      </c>
      <c r="AB285" s="3">
        <v>231</v>
      </c>
      <c r="AC285" s="3">
        <v>18</v>
      </c>
      <c r="AD285" s="3">
        <v>60</v>
      </c>
      <c r="AE285" s="3">
        <v>13</v>
      </c>
      <c r="AF285" s="3">
        <v>2</v>
      </c>
      <c r="AG285" s="3">
        <v>3</v>
      </c>
      <c r="AH285" s="3"/>
      <c r="AI285" s="3"/>
      <c r="AJ285" s="3"/>
      <c r="AK285" s="3"/>
      <c r="AL285" s="3"/>
      <c r="AM285" s="3"/>
      <c r="AN285" s="3"/>
      <c r="AO285" s="3"/>
      <c r="AP285" s="3"/>
      <c r="AS285" s="1" t="s">
        <v>864</v>
      </c>
    </row>
    <row r="286" spans="1:46">
      <c r="A286" s="1" t="s">
        <v>159</v>
      </c>
      <c r="B286" s="1">
        <v>2018</v>
      </c>
      <c r="C286" s="1">
        <v>3.0129999999999999</v>
      </c>
      <c r="D286" s="20">
        <v>561500</v>
      </c>
      <c r="E286" s="17">
        <v>1000000</v>
      </c>
      <c r="F286" s="1">
        <v>374</v>
      </c>
      <c r="G286" s="31">
        <v>17</v>
      </c>
      <c r="H286" s="38">
        <v>0.23429179999999999</v>
      </c>
      <c r="I286" s="1">
        <v>117</v>
      </c>
      <c r="J286" s="1">
        <v>20</v>
      </c>
      <c r="K286" s="1">
        <v>28</v>
      </c>
      <c r="L286" s="29">
        <f t="shared" si="11"/>
        <v>0.1</v>
      </c>
      <c r="M286" s="3">
        <v>15</v>
      </c>
      <c r="N286" s="3">
        <v>27</v>
      </c>
      <c r="O286" s="3">
        <v>113</v>
      </c>
      <c r="P286" s="3">
        <v>16</v>
      </c>
      <c r="Q286" s="13">
        <f t="shared" si="12"/>
        <v>0</v>
      </c>
      <c r="R286" s="54">
        <v>-0.5</v>
      </c>
      <c r="S286" s="15">
        <v>0.76460969999999995</v>
      </c>
      <c r="T286" s="15">
        <v>0.53</v>
      </c>
      <c r="U286" s="55">
        <v>0.12823000000000001</v>
      </c>
      <c r="V286" s="1">
        <v>374</v>
      </c>
      <c r="W286" s="3">
        <v>142</v>
      </c>
      <c r="X286" s="1">
        <v>0</v>
      </c>
      <c r="Y286" s="3">
        <v>52</v>
      </c>
      <c r="Z286" s="3">
        <v>15</v>
      </c>
      <c r="AA286" s="3">
        <v>40</v>
      </c>
      <c r="AB286" s="3">
        <v>451</v>
      </c>
      <c r="AC286" s="3">
        <v>27</v>
      </c>
      <c r="AD286" s="3">
        <v>113</v>
      </c>
      <c r="AE286" s="3">
        <v>16</v>
      </c>
      <c r="AF286" s="3">
        <v>8</v>
      </c>
      <c r="AG286" s="3">
        <v>1</v>
      </c>
      <c r="AH286" s="3"/>
      <c r="AI286" s="3"/>
      <c r="AJ286" s="3"/>
      <c r="AK286" s="3"/>
      <c r="AL286" s="3"/>
      <c r="AM286" s="3"/>
      <c r="AN286" s="3"/>
      <c r="AO286" s="3"/>
      <c r="AP286" s="3"/>
      <c r="AQ286" s="2" t="s">
        <v>56</v>
      </c>
    </row>
    <row r="287" spans="1:46">
      <c r="A287" s="1" t="s">
        <v>450</v>
      </c>
      <c r="B287" s="1">
        <v>2017</v>
      </c>
      <c r="C287" s="1">
        <v>3.1059999999999999</v>
      </c>
      <c r="D287" s="20">
        <v>548200</v>
      </c>
      <c r="E287" s="17">
        <v>1000000</v>
      </c>
      <c r="F287" s="1">
        <v>448</v>
      </c>
      <c r="G287" s="31">
        <v>30</v>
      </c>
      <c r="H287" s="38">
        <v>0.22787784</v>
      </c>
      <c r="I287" s="1">
        <v>127</v>
      </c>
      <c r="J287" s="1">
        <v>20</v>
      </c>
      <c r="K287" s="1">
        <v>6</v>
      </c>
      <c r="L287" s="29">
        <f t="shared" si="11"/>
        <v>1.6</v>
      </c>
      <c r="M287" s="3">
        <v>9</v>
      </c>
      <c r="N287" s="3">
        <v>31</v>
      </c>
      <c r="O287" s="3">
        <v>96</v>
      </c>
      <c r="P287" s="3">
        <v>21</v>
      </c>
      <c r="Q287" s="13">
        <f t="shared" si="12"/>
        <v>0</v>
      </c>
      <c r="R287" s="54">
        <v>3.44</v>
      </c>
      <c r="S287" s="15">
        <v>-0.20369592</v>
      </c>
      <c r="T287" s="15">
        <v>0.95</v>
      </c>
      <c r="U287" s="55">
        <v>-0.21060000000000001</v>
      </c>
      <c r="V287" s="1">
        <v>448</v>
      </c>
      <c r="W287" s="3">
        <v>143</v>
      </c>
      <c r="X287" s="1">
        <v>0</v>
      </c>
      <c r="Y287" s="3">
        <v>37</v>
      </c>
      <c r="Z287" s="3">
        <v>9</v>
      </c>
      <c r="AA287" s="3">
        <v>62</v>
      </c>
      <c r="AB287" s="3">
        <v>459</v>
      </c>
      <c r="AC287" s="3">
        <v>31</v>
      </c>
      <c r="AD287" s="3">
        <v>96</v>
      </c>
      <c r="AE287" s="3">
        <v>21</v>
      </c>
      <c r="AF287" s="3">
        <v>3</v>
      </c>
      <c r="AG287" s="3">
        <v>5</v>
      </c>
      <c r="AH287" s="3"/>
      <c r="AI287" s="3"/>
      <c r="AJ287" s="3"/>
      <c r="AK287" s="3"/>
      <c r="AL287" s="3"/>
      <c r="AM287" s="3"/>
      <c r="AN287" s="3"/>
      <c r="AO287" s="3"/>
      <c r="AP287" s="3"/>
      <c r="AS287" s="1" t="s">
        <v>451</v>
      </c>
    </row>
    <row r="288" spans="1:46">
      <c r="A288" s="1" t="s">
        <v>292</v>
      </c>
      <c r="B288" s="1">
        <v>2012</v>
      </c>
      <c r="C288" s="1">
        <v>3.133</v>
      </c>
      <c r="D288" s="20">
        <v>492800</v>
      </c>
      <c r="E288" s="17">
        <v>1000000</v>
      </c>
      <c r="F288" s="1">
        <v>432</v>
      </c>
      <c r="G288" s="31">
        <v>15</v>
      </c>
      <c r="H288" s="38">
        <v>0.22497933000000001</v>
      </c>
      <c r="I288" s="1">
        <v>156</v>
      </c>
      <c r="J288" s="1">
        <v>28</v>
      </c>
      <c r="K288" s="1">
        <v>32</v>
      </c>
      <c r="L288" s="29">
        <f t="shared" si="11"/>
        <v>5.7</v>
      </c>
      <c r="M288" s="3">
        <v>6</v>
      </c>
      <c r="N288" s="3">
        <v>27</v>
      </c>
      <c r="O288" s="3">
        <v>75</v>
      </c>
      <c r="P288" s="3">
        <v>14</v>
      </c>
      <c r="Q288" s="13">
        <f t="shared" si="12"/>
        <v>0</v>
      </c>
      <c r="R288" s="54">
        <v>6.94</v>
      </c>
      <c r="S288" s="15">
        <v>4.5280430000000003</v>
      </c>
      <c r="T288" s="15">
        <v>1.1299999999999999</v>
      </c>
      <c r="U288" s="55">
        <v>0.224941</v>
      </c>
      <c r="V288" s="1">
        <v>432</v>
      </c>
      <c r="W288" s="3">
        <v>112</v>
      </c>
      <c r="X288" s="1">
        <v>15</v>
      </c>
      <c r="Y288" s="3">
        <v>36</v>
      </c>
      <c r="Z288" s="3">
        <v>6</v>
      </c>
      <c r="AA288" s="3">
        <v>32</v>
      </c>
      <c r="AB288" s="3">
        <v>342</v>
      </c>
      <c r="AC288" s="3">
        <v>27</v>
      </c>
      <c r="AD288" s="3">
        <v>75</v>
      </c>
      <c r="AE288" s="3">
        <v>14</v>
      </c>
      <c r="AF288" s="3">
        <v>5</v>
      </c>
      <c r="AG288" s="3">
        <v>5</v>
      </c>
      <c r="AH288" s="3"/>
      <c r="AI288" s="3"/>
      <c r="AJ288" s="3"/>
      <c r="AK288" s="3"/>
      <c r="AL288" s="3"/>
      <c r="AM288" s="3"/>
      <c r="AN288" s="3"/>
      <c r="AO288" s="3"/>
      <c r="AP288" s="3"/>
      <c r="AS288" s="1" t="s">
        <v>77</v>
      </c>
    </row>
    <row r="289" spans="1:46">
      <c r="A289" s="1" t="s">
        <v>344</v>
      </c>
      <c r="B289" s="1">
        <v>2012</v>
      </c>
      <c r="C289" s="1">
        <v>3.036</v>
      </c>
      <c r="D289" s="20">
        <v>491700</v>
      </c>
      <c r="E289" s="17">
        <v>1000000</v>
      </c>
      <c r="F289" s="1">
        <v>258</v>
      </c>
      <c r="G289" s="31">
        <v>0</v>
      </c>
      <c r="H289" s="38">
        <v>0.21960784</v>
      </c>
      <c r="I289" s="1">
        <v>93</v>
      </c>
      <c r="J289" s="1">
        <v>5</v>
      </c>
      <c r="K289" s="1">
        <v>16</v>
      </c>
      <c r="L289" s="29">
        <f t="shared" si="11"/>
        <v>-0.6</v>
      </c>
      <c r="M289" s="3">
        <v>0</v>
      </c>
      <c r="N289" s="3">
        <v>36</v>
      </c>
      <c r="O289" s="3">
        <v>44</v>
      </c>
      <c r="P289" s="3">
        <v>8</v>
      </c>
      <c r="Q289" s="13">
        <f t="shared" si="12"/>
        <v>0</v>
      </c>
      <c r="R289" s="54">
        <v>1.77</v>
      </c>
      <c r="S289" s="15">
        <v>-2.8702462</v>
      </c>
      <c r="T289" s="15">
        <v>0.25</v>
      </c>
      <c r="U289" s="55">
        <v>-0.75545600000000002</v>
      </c>
      <c r="V289" s="1">
        <v>258</v>
      </c>
      <c r="W289" s="3">
        <v>70</v>
      </c>
      <c r="X289" s="1">
        <v>0</v>
      </c>
      <c r="Y289" s="3">
        <v>27</v>
      </c>
      <c r="Z289" s="3">
        <v>0</v>
      </c>
      <c r="AA289" s="3">
        <v>13</v>
      </c>
      <c r="AB289" s="3">
        <v>235</v>
      </c>
      <c r="AC289" s="3">
        <v>36</v>
      </c>
      <c r="AD289" s="3">
        <v>44</v>
      </c>
      <c r="AE289" s="3">
        <v>8</v>
      </c>
      <c r="AF289" s="3">
        <v>4</v>
      </c>
      <c r="AG289" s="3">
        <v>-12</v>
      </c>
      <c r="AH289" s="3"/>
      <c r="AI289" s="3"/>
      <c r="AJ289" s="3"/>
      <c r="AK289" s="3"/>
      <c r="AL289" s="3"/>
      <c r="AM289" s="3"/>
      <c r="AN289" s="3"/>
      <c r="AO289" s="3"/>
      <c r="AP289" s="3"/>
      <c r="AR289" s="1" t="s">
        <v>137</v>
      </c>
    </row>
    <row r="290" spans="1:46">
      <c r="A290" s="1" t="s">
        <v>143</v>
      </c>
      <c r="B290" s="1">
        <v>2013</v>
      </c>
      <c r="C290" s="1">
        <v>3.0910000000000002</v>
      </c>
      <c r="D290" s="20">
        <v>515100</v>
      </c>
      <c r="E290" s="17">
        <v>1000000</v>
      </c>
      <c r="F290" s="1">
        <v>255</v>
      </c>
      <c r="G290" s="31">
        <v>0</v>
      </c>
      <c r="H290" s="38">
        <v>0.21395349999999999</v>
      </c>
      <c r="I290" s="1">
        <v>67</v>
      </c>
      <c r="J290" s="1">
        <v>8</v>
      </c>
      <c r="K290" s="1">
        <v>6</v>
      </c>
      <c r="L290" s="29">
        <f t="shared" si="11"/>
        <v>4.3</v>
      </c>
      <c r="M290" s="3">
        <v>4</v>
      </c>
      <c r="N290" s="3">
        <v>30</v>
      </c>
      <c r="O290" s="3">
        <v>49</v>
      </c>
      <c r="P290" s="3">
        <v>6</v>
      </c>
      <c r="Q290" s="13">
        <f t="shared" si="12"/>
        <v>0</v>
      </c>
      <c r="R290" s="54">
        <v>1.54</v>
      </c>
      <c r="S290" s="15">
        <v>7.148085</v>
      </c>
      <c r="T290" s="15">
        <v>-0.05</v>
      </c>
      <c r="U290" s="55">
        <v>2.7312599999999998</v>
      </c>
      <c r="V290" s="1">
        <v>255</v>
      </c>
      <c r="W290" s="3">
        <v>109</v>
      </c>
      <c r="X290" s="1">
        <v>0</v>
      </c>
      <c r="Y290" s="3">
        <v>28</v>
      </c>
      <c r="Z290" s="3">
        <v>4</v>
      </c>
      <c r="AA290" s="3">
        <v>25</v>
      </c>
      <c r="AB290" s="3">
        <v>340</v>
      </c>
      <c r="AC290" s="3">
        <v>30</v>
      </c>
      <c r="AD290" s="3">
        <v>49</v>
      </c>
      <c r="AE290" s="3">
        <v>6</v>
      </c>
      <c r="AF290" s="3">
        <v>4</v>
      </c>
      <c r="AG290" s="3">
        <v>9</v>
      </c>
      <c r="AH290" s="3"/>
      <c r="AI290" s="3"/>
      <c r="AJ290" s="3"/>
      <c r="AK290" s="3"/>
      <c r="AL290" s="3"/>
      <c r="AM290" s="3"/>
      <c r="AN290" s="3"/>
      <c r="AO290" s="3"/>
      <c r="AP290" s="3"/>
      <c r="AQ290" s="2" t="s">
        <v>144</v>
      </c>
    </row>
    <row r="291" spans="1:46">
      <c r="A291" s="1" t="s">
        <v>321</v>
      </c>
      <c r="B291" s="1">
        <v>2014</v>
      </c>
      <c r="C291" s="1">
        <v>2.1509999999999998</v>
      </c>
      <c r="D291" s="20">
        <v>506000</v>
      </c>
      <c r="E291" s="17">
        <v>995000</v>
      </c>
      <c r="F291" s="1">
        <v>254</v>
      </c>
      <c r="G291" s="31">
        <v>45</v>
      </c>
      <c r="H291" s="38">
        <v>0.24177631999999999</v>
      </c>
      <c r="I291" s="1">
        <v>73</v>
      </c>
      <c r="J291" s="1">
        <v>11</v>
      </c>
      <c r="K291" s="1">
        <v>12</v>
      </c>
      <c r="L291" s="29">
        <f t="shared" si="11"/>
        <v>2.2999999999999998</v>
      </c>
      <c r="M291" s="3">
        <v>5</v>
      </c>
      <c r="N291" s="3">
        <v>26</v>
      </c>
      <c r="O291" s="3">
        <v>74</v>
      </c>
      <c r="P291" s="3">
        <v>10</v>
      </c>
      <c r="Q291" s="13">
        <f t="shared" si="12"/>
        <v>0</v>
      </c>
      <c r="R291" s="54">
        <v>2.8700000999999999</v>
      </c>
      <c r="S291" s="15">
        <v>1.6730399</v>
      </c>
      <c r="T291" s="15">
        <v>1.71</v>
      </c>
      <c r="U291" s="55">
        <v>1.38297</v>
      </c>
      <c r="V291" s="1">
        <v>254</v>
      </c>
      <c r="W291" s="3">
        <v>106</v>
      </c>
      <c r="X291" s="1">
        <v>22</v>
      </c>
      <c r="Y291" s="3">
        <v>37</v>
      </c>
      <c r="Z291" s="3">
        <v>5</v>
      </c>
      <c r="AA291" s="3">
        <v>21</v>
      </c>
      <c r="AB291" s="3">
        <v>293</v>
      </c>
      <c r="AC291" s="3">
        <v>26</v>
      </c>
      <c r="AD291" s="3">
        <v>74</v>
      </c>
      <c r="AE291" s="3">
        <v>10</v>
      </c>
      <c r="AF291" s="3">
        <v>4</v>
      </c>
      <c r="AG291" s="3">
        <v>4</v>
      </c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1:46">
      <c r="A292" s="1" t="s">
        <v>251</v>
      </c>
      <c r="B292" s="1">
        <v>2014</v>
      </c>
      <c r="C292" s="1">
        <v>3.0190000000000001</v>
      </c>
      <c r="D292" s="20">
        <v>505300</v>
      </c>
      <c r="E292" s="17">
        <v>975000</v>
      </c>
      <c r="F292" s="1">
        <v>199</v>
      </c>
      <c r="G292" s="31">
        <v>20</v>
      </c>
      <c r="H292" s="38">
        <v>0.22558923</v>
      </c>
      <c r="I292" s="1">
        <v>53</v>
      </c>
      <c r="J292" s="1">
        <v>17</v>
      </c>
      <c r="K292" s="1">
        <v>0</v>
      </c>
      <c r="L292" s="29">
        <f t="shared" si="11"/>
        <v>2.1</v>
      </c>
      <c r="M292" s="3">
        <v>6</v>
      </c>
      <c r="N292" s="3">
        <v>14</v>
      </c>
      <c r="O292" s="3">
        <v>37</v>
      </c>
      <c r="P292" s="3">
        <v>6</v>
      </c>
      <c r="Q292" s="13">
        <f t="shared" si="12"/>
        <v>0</v>
      </c>
      <c r="R292" s="54">
        <v>0.86</v>
      </c>
      <c r="S292" s="15">
        <v>3.2772453000000001</v>
      </c>
      <c r="T292" s="15">
        <v>0.5</v>
      </c>
      <c r="U292" s="55">
        <v>1.18573</v>
      </c>
      <c r="V292" s="1">
        <v>199</v>
      </c>
      <c r="W292" s="3">
        <v>55</v>
      </c>
      <c r="X292" s="1">
        <v>0</v>
      </c>
      <c r="Y292" s="3">
        <v>22</v>
      </c>
      <c r="Z292" s="3">
        <v>6</v>
      </c>
      <c r="AA292" s="3">
        <v>19</v>
      </c>
      <c r="AB292" s="3">
        <v>190</v>
      </c>
      <c r="AC292" s="3">
        <v>14</v>
      </c>
      <c r="AD292" s="3">
        <v>37</v>
      </c>
      <c r="AE292" s="3">
        <v>6</v>
      </c>
      <c r="AF292" s="3">
        <v>0</v>
      </c>
      <c r="AG292" s="3">
        <v>1</v>
      </c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1:46">
      <c r="A293" s="11" t="s">
        <v>114</v>
      </c>
      <c r="B293" s="11">
        <v>2011</v>
      </c>
      <c r="C293" s="11">
        <v>3.05</v>
      </c>
      <c r="D293" s="21">
        <v>443000</v>
      </c>
      <c r="E293" s="18">
        <v>967500</v>
      </c>
      <c r="F293" s="1">
        <v>307</v>
      </c>
      <c r="G293" s="61">
        <v>35</v>
      </c>
      <c r="H293" s="39">
        <v>0.25354969999999999</v>
      </c>
      <c r="I293" s="11">
        <v>124</v>
      </c>
      <c r="J293" s="11">
        <v>2</v>
      </c>
      <c r="K293" s="11">
        <v>62</v>
      </c>
      <c r="L293" s="29">
        <f t="shared" si="11"/>
        <v>1.2</v>
      </c>
      <c r="M293" s="13">
        <v>0</v>
      </c>
      <c r="N293" s="13">
        <v>30</v>
      </c>
      <c r="O293" s="13">
        <v>45</v>
      </c>
      <c r="P293" s="13">
        <v>6</v>
      </c>
      <c r="Q293" s="13">
        <f t="shared" si="12"/>
        <v>0</v>
      </c>
      <c r="R293" s="54">
        <v>1.0900000000000001</v>
      </c>
      <c r="S293" s="15">
        <v>1.2996795000000001</v>
      </c>
      <c r="T293" s="15">
        <v>0.51</v>
      </c>
      <c r="U293" s="55">
        <v>0.59117900000000001</v>
      </c>
      <c r="V293" s="1">
        <v>307</v>
      </c>
      <c r="W293" s="3">
        <v>118</v>
      </c>
      <c r="X293" s="1">
        <v>0</v>
      </c>
      <c r="Y293" s="13">
        <v>50</v>
      </c>
      <c r="Z293" s="13">
        <v>0</v>
      </c>
      <c r="AA293" s="13">
        <v>26</v>
      </c>
      <c r="AB293" s="13">
        <v>429</v>
      </c>
      <c r="AC293" s="13">
        <v>30</v>
      </c>
      <c r="AD293" s="13">
        <v>45</v>
      </c>
      <c r="AE293" s="13">
        <v>6</v>
      </c>
      <c r="AF293" s="13">
        <v>21</v>
      </c>
      <c r="AG293" s="13">
        <v>-1</v>
      </c>
      <c r="AH293" s="13"/>
      <c r="AI293" s="13"/>
      <c r="AJ293" s="13"/>
      <c r="AK293" s="13"/>
      <c r="AL293" s="13"/>
      <c r="AM293" s="13"/>
      <c r="AN293" s="13"/>
      <c r="AO293" s="13"/>
      <c r="AP293" s="13"/>
      <c r="AQ293" s="12"/>
      <c r="AR293" s="12"/>
      <c r="AS293" s="12"/>
      <c r="AT293" s="12"/>
    </row>
    <row r="294" spans="1:46">
      <c r="A294" s="1" t="s">
        <v>561</v>
      </c>
      <c r="B294" s="1">
        <v>2018</v>
      </c>
      <c r="C294" s="1">
        <v>2.161</v>
      </c>
      <c r="D294" s="20">
        <v>550000</v>
      </c>
      <c r="E294" s="17">
        <v>960000</v>
      </c>
      <c r="F294" s="1">
        <v>228</v>
      </c>
      <c r="G294" s="31">
        <v>24</v>
      </c>
      <c r="H294" s="38">
        <v>0.22564935999999999</v>
      </c>
      <c r="I294" s="1">
        <v>76</v>
      </c>
      <c r="J294" s="1">
        <v>6</v>
      </c>
      <c r="K294" s="1">
        <v>6</v>
      </c>
      <c r="L294" s="29">
        <f t="shared" si="11"/>
        <v>2</v>
      </c>
      <c r="M294" s="3">
        <v>3</v>
      </c>
      <c r="N294" s="3">
        <v>26</v>
      </c>
      <c r="O294" s="3">
        <v>33</v>
      </c>
      <c r="P294" s="3">
        <v>4</v>
      </c>
      <c r="Q294" s="13">
        <f t="shared" si="12"/>
        <v>0</v>
      </c>
      <c r="R294" s="54">
        <v>1.0699999</v>
      </c>
      <c r="S294" s="15">
        <v>2.9086699999999999</v>
      </c>
      <c r="T294" s="15">
        <v>0.48</v>
      </c>
      <c r="U294" s="55">
        <v>0.83799400000000002</v>
      </c>
      <c r="V294" s="1">
        <v>228</v>
      </c>
      <c r="W294" s="3">
        <v>74</v>
      </c>
      <c r="X294" s="1">
        <v>0</v>
      </c>
      <c r="Y294" s="3">
        <v>19</v>
      </c>
      <c r="Z294" s="3">
        <v>3</v>
      </c>
      <c r="AA294" s="3">
        <v>27</v>
      </c>
      <c r="AB294" s="3">
        <v>216</v>
      </c>
      <c r="AC294" s="3">
        <v>26</v>
      </c>
      <c r="AD294" s="3">
        <v>33</v>
      </c>
      <c r="AE294" s="3">
        <v>4</v>
      </c>
      <c r="AF294" s="3">
        <v>2</v>
      </c>
      <c r="AG294" s="3">
        <v>14</v>
      </c>
      <c r="AH294" s="3"/>
      <c r="AI294" s="3"/>
      <c r="AJ294" s="3"/>
      <c r="AK294" s="3"/>
      <c r="AL294" s="3"/>
      <c r="AM294" s="3"/>
      <c r="AN294" s="3"/>
      <c r="AO294" s="3"/>
      <c r="AP294" s="3"/>
      <c r="AQ294" s="2" t="s">
        <v>333</v>
      </c>
      <c r="AR294" s="1" t="s">
        <v>494</v>
      </c>
    </row>
    <row r="295" spans="1:46">
      <c r="A295" s="1" t="s">
        <v>305</v>
      </c>
      <c r="B295" s="1">
        <v>2013</v>
      </c>
      <c r="C295" s="1">
        <v>3.1709999999999998</v>
      </c>
      <c r="D295" s="20">
        <v>503500</v>
      </c>
      <c r="E295" s="17">
        <v>950000</v>
      </c>
      <c r="F295" s="1">
        <v>393</v>
      </c>
      <c r="G295" s="31">
        <v>217</v>
      </c>
      <c r="H295" s="38">
        <v>0.26990839999999999</v>
      </c>
      <c r="I295" s="1">
        <v>197</v>
      </c>
      <c r="J295" s="1">
        <v>21</v>
      </c>
      <c r="K295" s="1">
        <v>27</v>
      </c>
      <c r="L295" s="29">
        <f t="shared" si="11"/>
        <v>0.5</v>
      </c>
      <c r="M295" s="3">
        <v>1</v>
      </c>
      <c r="N295" s="3">
        <v>17</v>
      </c>
      <c r="O295" s="3">
        <v>43</v>
      </c>
      <c r="P295" s="3">
        <v>10</v>
      </c>
      <c r="Q295" s="13">
        <f t="shared" si="12"/>
        <v>0</v>
      </c>
      <c r="R295" s="54">
        <v>-0.73999990000000004</v>
      </c>
      <c r="S295" s="15">
        <v>1.7365633</v>
      </c>
      <c r="T295" s="15">
        <v>-0.15</v>
      </c>
      <c r="U295" s="55">
        <v>2.1035499999999999E-2</v>
      </c>
      <c r="V295" s="1">
        <v>393</v>
      </c>
      <c r="W295" s="3">
        <v>70</v>
      </c>
      <c r="X295" s="1">
        <v>84</v>
      </c>
      <c r="Y295" s="3">
        <v>10</v>
      </c>
      <c r="Z295" s="3">
        <v>1</v>
      </c>
      <c r="AA295" s="3">
        <v>10</v>
      </c>
      <c r="AB295" s="3">
        <v>214</v>
      </c>
      <c r="AC295" s="3">
        <v>17</v>
      </c>
      <c r="AD295" s="3">
        <v>43</v>
      </c>
      <c r="AE295" s="3">
        <v>10</v>
      </c>
      <c r="AF295" s="3">
        <v>2</v>
      </c>
      <c r="AG295" s="3">
        <v>-4</v>
      </c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1:46">
      <c r="A296" s="1" t="s">
        <v>361</v>
      </c>
      <c r="B296" s="1">
        <v>2013</v>
      </c>
      <c r="C296" s="1">
        <v>2.1219999999999999</v>
      </c>
      <c r="D296" s="20">
        <v>491000</v>
      </c>
      <c r="E296" s="17">
        <v>950000</v>
      </c>
      <c r="F296" s="1">
        <v>255</v>
      </c>
      <c r="G296" s="31">
        <v>83</v>
      </c>
      <c r="H296" s="38">
        <v>0.26806834000000002</v>
      </c>
      <c r="I296" s="1">
        <v>91</v>
      </c>
      <c r="J296" s="1">
        <v>16</v>
      </c>
      <c r="K296" s="1">
        <v>8</v>
      </c>
      <c r="L296" s="29">
        <f t="shared" si="11"/>
        <v>-2.1</v>
      </c>
      <c r="M296" s="3">
        <v>3</v>
      </c>
      <c r="N296" s="3">
        <v>13</v>
      </c>
      <c r="O296" s="3">
        <v>66</v>
      </c>
      <c r="P296" s="3">
        <v>4</v>
      </c>
      <c r="Q296" s="13">
        <f t="shared" si="12"/>
        <v>0</v>
      </c>
      <c r="R296" s="54">
        <v>-2.52</v>
      </c>
      <c r="S296" s="15">
        <v>-1.6284430999999999</v>
      </c>
      <c r="T296" s="15">
        <v>-0.76</v>
      </c>
      <c r="U296" s="55">
        <v>-0.60033110000000001</v>
      </c>
      <c r="V296" s="1">
        <v>255</v>
      </c>
      <c r="W296" s="3">
        <v>64</v>
      </c>
      <c r="X296" s="1">
        <v>19</v>
      </c>
      <c r="Y296" s="3">
        <v>19</v>
      </c>
      <c r="Z296" s="3">
        <v>3</v>
      </c>
      <c r="AA296" s="3">
        <v>24</v>
      </c>
      <c r="AB296" s="3">
        <v>227</v>
      </c>
      <c r="AC296" s="3">
        <v>13</v>
      </c>
      <c r="AD296" s="3">
        <v>66</v>
      </c>
      <c r="AE296" s="3">
        <v>4</v>
      </c>
      <c r="AF296" s="3">
        <v>2</v>
      </c>
      <c r="AG296" s="3">
        <v>-4</v>
      </c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1:46">
      <c r="A297" s="1" t="s">
        <v>623</v>
      </c>
      <c r="B297" s="1">
        <v>2017</v>
      </c>
      <c r="C297" s="1">
        <v>3.0569999999999999</v>
      </c>
      <c r="D297" s="20">
        <v>573500</v>
      </c>
      <c r="E297" s="17">
        <v>950000</v>
      </c>
      <c r="F297" s="1">
        <v>273</v>
      </c>
      <c r="G297" s="31">
        <v>152</v>
      </c>
      <c r="H297" s="38">
        <v>0.26403641999999999</v>
      </c>
      <c r="I297" s="1">
        <v>61</v>
      </c>
      <c r="J297" s="1">
        <v>9</v>
      </c>
      <c r="K297" s="1">
        <v>4</v>
      </c>
      <c r="L297" s="29">
        <f t="shared" si="11"/>
        <v>1.6</v>
      </c>
      <c r="M297" s="3">
        <v>5</v>
      </c>
      <c r="N297" s="3">
        <v>20</v>
      </c>
      <c r="O297" s="3">
        <v>18</v>
      </c>
      <c r="P297" s="3">
        <v>8</v>
      </c>
      <c r="Q297" s="13">
        <f t="shared" si="12"/>
        <v>0</v>
      </c>
      <c r="R297" s="54">
        <v>1.43</v>
      </c>
      <c r="S297" s="15">
        <v>1.7018070000000001</v>
      </c>
      <c r="T297" s="15">
        <v>0.37</v>
      </c>
      <c r="U297" s="55">
        <v>0.78131200000000001</v>
      </c>
      <c r="V297" s="1">
        <v>273</v>
      </c>
      <c r="W297" s="3">
        <v>73</v>
      </c>
      <c r="X297" s="1">
        <v>0</v>
      </c>
      <c r="Y297" s="3">
        <v>18</v>
      </c>
      <c r="Z297" s="3">
        <v>5</v>
      </c>
      <c r="AA297" s="3">
        <v>22</v>
      </c>
      <c r="AB297" s="3">
        <v>151</v>
      </c>
      <c r="AC297" s="3">
        <v>20</v>
      </c>
      <c r="AD297" s="3">
        <v>18</v>
      </c>
      <c r="AE297" s="3">
        <v>8</v>
      </c>
      <c r="AF297" s="3">
        <v>0</v>
      </c>
      <c r="AG297" s="3">
        <v>-7</v>
      </c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1:46">
      <c r="A298" s="1" t="s">
        <v>540</v>
      </c>
      <c r="B298" s="1">
        <v>2017</v>
      </c>
      <c r="C298" s="1">
        <v>2.1339999999999999</v>
      </c>
      <c r="D298" s="20">
        <v>549500</v>
      </c>
      <c r="E298" s="17">
        <v>950000</v>
      </c>
      <c r="F298" s="1">
        <v>306</v>
      </c>
      <c r="G298" s="31">
        <v>18</v>
      </c>
      <c r="H298" s="38">
        <v>0.23735408</v>
      </c>
      <c r="I298" s="1">
        <v>69</v>
      </c>
      <c r="J298" s="1">
        <v>11</v>
      </c>
      <c r="K298" s="1">
        <v>4</v>
      </c>
      <c r="L298" s="29">
        <f t="shared" si="11"/>
        <v>0.3</v>
      </c>
      <c r="M298" s="3">
        <v>3</v>
      </c>
      <c r="N298" s="3">
        <v>34</v>
      </c>
      <c r="O298" s="3">
        <v>44</v>
      </c>
      <c r="P298" s="3">
        <v>12</v>
      </c>
      <c r="Q298" s="13">
        <f t="shared" si="12"/>
        <v>0</v>
      </c>
      <c r="R298" s="54">
        <v>-0.3</v>
      </c>
      <c r="S298" s="15">
        <v>0.93785346000000003</v>
      </c>
      <c r="T298" s="15">
        <v>0.28000000000000003</v>
      </c>
      <c r="U298" s="55">
        <v>0.42522332000000002</v>
      </c>
      <c r="V298" s="1">
        <v>306</v>
      </c>
      <c r="W298" s="3">
        <v>119</v>
      </c>
      <c r="X298" s="1">
        <v>0</v>
      </c>
      <c r="Y298" s="3">
        <v>28</v>
      </c>
      <c r="Z298" s="3">
        <v>3</v>
      </c>
      <c r="AA298" s="3">
        <v>18</v>
      </c>
      <c r="AB298" s="3">
        <v>237</v>
      </c>
      <c r="AC298" s="3">
        <v>34</v>
      </c>
      <c r="AD298" s="3">
        <v>44</v>
      </c>
      <c r="AE298" s="3">
        <v>12</v>
      </c>
      <c r="AF298" s="3">
        <v>0</v>
      </c>
      <c r="AG298" s="3">
        <v>0</v>
      </c>
      <c r="AH298" s="3"/>
      <c r="AI298" s="3"/>
      <c r="AJ298" s="3"/>
      <c r="AK298" s="3"/>
      <c r="AL298" s="3"/>
      <c r="AM298" s="3"/>
      <c r="AN298" s="3"/>
      <c r="AO298" s="3"/>
      <c r="AP298" s="3"/>
    </row>
    <row r="299" spans="1:46">
      <c r="A299" s="1" t="s">
        <v>161</v>
      </c>
      <c r="B299" s="1">
        <v>2013</v>
      </c>
      <c r="C299" s="1">
        <v>2.1379999999999999</v>
      </c>
      <c r="D299" s="20">
        <v>496500</v>
      </c>
      <c r="E299" s="17">
        <v>950000</v>
      </c>
      <c r="F299" s="1">
        <v>191</v>
      </c>
      <c r="G299" s="31">
        <v>125</v>
      </c>
      <c r="H299" s="38">
        <v>0.22828282</v>
      </c>
      <c r="I299" s="1">
        <v>56</v>
      </c>
      <c r="J299" s="1">
        <v>9</v>
      </c>
      <c r="K299" s="1">
        <v>0</v>
      </c>
      <c r="L299" s="29">
        <f t="shared" si="11"/>
        <v>1.6</v>
      </c>
      <c r="M299" s="3">
        <v>7</v>
      </c>
      <c r="N299" s="3">
        <v>30</v>
      </c>
      <c r="O299" s="3">
        <v>65</v>
      </c>
      <c r="P299" s="3">
        <v>15</v>
      </c>
      <c r="Q299" s="13">
        <f t="shared" si="12"/>
        <v>0</v>
      </c>
      <c r="R299" s="54">
        <v>1.07</v>
      </c>
      <c r="S299" s="15">
        <v>2.1527799999999999</v>
      </c>
      <c r="T299" s="15">
        <v>1.5</v>
      </c>
      <c r="U299" s="55">
        <v>1.6477900000000001</v>
      </c>
      <c r="V299" s="1">
        <v>191</v>
      </c>
      <c r="W299" s="3">
        <v>100</v>
      </c>
      <c r="X299" s="1">
        <v>0</v>
      </c>
      <c r="Y299" s="3">
        <v>38</v>
      </c>
      <c r="Z299" s="3">
        <v>7</v>
      </c>
      <c r="AA299" s="3">
        <v>32</v>
      </c>
      <c r="AB299" s="3">
        <v>311</v>
      </c>
      <c r="AC299" s="3">
        <v>30</v>
      </c>
      <c r="AD299" s="3">
        <v>65</v>
      </c>
      <c r="AE299" s="3">
        <v>15</v>
      </c>
      <c r="AF299" s="3">
        <v>0</v>
      </c>
      <c r="AG299" s="3">
        <v>-2</v>
      </c>
      <c r="AH299" s="3"/>
      <c r="AI299" s="3"/>
      <c r="AJ299" s="3"/>
      <c r="AK299" s="3"/>
      <c r="AL299" s="3"/>
      <c r="AM299" s="3"/>
      <c r="AN299" s="3"/>
      <c r="AO299" s="3"/>
      <c r="AP299" s="3"/>
    </row>
    <row r="300" spans="1:46">
      <c r="A300" s="1" t="s">
        <v>628</v>
      </c>
      <c r="B300" s="1">
        <v>2018</v>
      </c>
      <c r="C300" s="1">
        <v>2.1509999999999998</v>
      </c>
      <c r="D300" s="20">
        <v>600000</v>
      </c>
      <c r="E300" s="17">
        <v>950000</v>
      </c>
      <c r="F300" s="1">
        <v>213</v>
      </c>
      <c r="G300" s="31">
        <v>40</v>
      </c>
      <c r="H300" s="38">
        <v>0.22262773999999999</v>
      </c>
      <c r="I300" s="1">
        <v>63</v>
      </c>
      <c r="J300" s="1">
        <v>23</v>
      </c>
      <c r="K300" s="1">
        <v>0</v>
      </c>
      <c r="L300" s="29">
        <f t="shared" si="11"/>
        <v>2.5</v>
      </c>
      <c r="M300" s="3">
        <v>4</v>
      </c>
      <c r="N300" s="3">
        <v>12</v>
      </c>
      <c r="O300" s="3">
        <v>32</v>
      </c>
      <c r="P300" s="3">
        <v>10</v>
      </c>
      <c r="Q300" s="13">
        <f t="shared" si="12"/>
        <v>0</v>
      </c>
      <c r="R300" s="54">
        <v>2.74</v>
      </c>
      <c r="S300" s="15">
        <v>2.3418640000000002</v>
      </c>
      <c r="T300" s="15">
        <v>0.82</v>
      </c>
      <c r="U300" s="55">
        <v>0.501664</v>
      </c>
      <c r="V300" s="1">
        <v>213</v>
      </c>
      <c r="W300" s="3">
        <v>52</v>
      </c>
      <c r="X300" s="1">
        <v>0</v>
      </c>
      <c r="Y300" s="3">
        <v>15</v>
      </c>
      <c r="Z300" s="3">
        <v>4</v>
      </c>
      <c r="AA300" s="3">
        <v>16</v>
      </c>
      <c r="AB300" s="3">
        <v>156</v>
      </c>
      <c r="AC300" s="3">
        <v>12</v>
      </c>
      <c r="AD300" s="3">
        <v>32</v>
      </c>
      <c r="AE300" s="3">
        <v>10</v>
      </c>
      <c r="AF300" s="3">
        <v>0</v>
      </c>
      <c r="AG300" s="3">
        <v>-5</v>
      </c>
      <c r="AH300" s="3"/>
      <c r="AI300" s="3"/>
      <c r="AJ300" s="3"/>
      <c r="AK300" s="3"/>
      <c r="AL300" s="3"/>
      <c r="AM300" s="3"/>
      <c r="AN300" s="3"/>
      <c r="AO300" s="3"/>
      <c r="AP300" s="3"/>
      <c r="AS300" s="1" t="s">
        <v>629</v>
      </c>
    </row>
    <row r="301" spans="1:46">
      <c r="A301" s="1" t="s">
        <v>397</v>
      </c>
      <c r="B301" s="1">
        <v>2013</v>
      </c>
      <c r="C301" s="1">
        <v>2.1480000000000001</v>
      </c>
      <c r="D301" s="20">
        <v>510000</v>
      </c>
      <c r="E301" s="17">
        <v>950000</v>
      </c>
      <c r="F301" s="1">
        <v>192</v>
      </c>
      <c r="G301" s="31">
        <v>28</v>
      </c>
      <c r="H301" s="38">
        <v>0.20037807999999999</v>
      </c>
      <c r="I301" s="1">
        <v>61</v>
      </c>
      <c r="J301" s="1">
        <v>22</v>
      </c>
      <c r="K301" s="1">
        <v>2</v>
      </c>
      <c r="L301" s="29">
        <f t="shared" si="11"/>
        <v>2.5</v>
      </c>
      <c r="M301" s="3">
        <v>10</v>
      </c>
      <c r="N301" s="3">
        <v>14</v>
      </c>
      <c r="O301" s="3">
        <v>94</v>
      </c>
      <c r="P301" s="3">
        <v>11</v>
      </c>
      <c r="Q301" s="13">
        <f t="shared" si="12"/>
        <v>0</v>
      </c>
      <c r="R301" s="54">
        <v>1.64</v>
      </c>
      <c r="S301" s="15">
        <v>3.4577040000000001</v>
      </c>
      <c r="T301" s="15">
        <v>-0.11</v>
      </c>
      <c r="U301" s="55">
        <v>0.30095699999999997</v>
      </c>
      <c r="V301" s="1">
        <v>192</v>
      </c>
      <c r="W301" s="3">
        <v>84</v>
      </c>
      <c r="X301" s="1">
        <v>28</v>
      </c>
      <c r="Y301" s="3">
        <v>24</v>
      </c>
      <c r="Z301" s="3">
        <v>10</v>
      </c>
      <c r="AA301" s="3">
        <v>24</v>
      </c>
      <c r="AB301" s="3">
        <v>275</v>
      </c>
      <c r="AC301" s="3">
        <v>14</v>
      </c>
      <c r="AD301" s="3">
        <v>94</v>
      </c>
      <c r="AE301" s="3">
        <v>11</v>
      </c>
      <c r="AF301" s="3">
        <v>0</v>
      </c>
      <c r="AG301" s="3">
        <v>1</v>
      </c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1:46">
      <c r="A302" s="1" t="s">
        <v>418</v>
      </c>
      <c r="B302" s="1">
        <v>2016</v>
      </c>
      <c r="C302" s="1">
        <v>3.0009999999999999</v>
      </c>
      <c r="D302" s="20">
        <v>516900</v>
      </c>
      <c r="E302" s="17">
        <v>937500</v>
      </c>
      <c r="F302" s="1">
        <v>198</v>
      </c>
      <c r="G302" s="31">
        <v>51</v>
      </c>
      <c r="H302" s="38">
        <v>0.21157685000000001</v>
      </c>
      <c r="I302" s="1">
        <v>58</v>
      </c>
      <c r="J302" s="1">
        <v>12</v>
      </c>
      <c r="K302" s="1">
        <v>5</v>
      </c>
      <c r="L302" s="29">
        <f t="shared" si="11"/>
        <v>-0.5</v>
      </c>
      <c r="M302" s="3">
        <v>6</v>
      </c>
      <c r="N302" s="3">
        <v>16</v>
      </c>
      <c r="O302" s="3">
        <v>44</v>
      </c>
      <c r="P302" s="3">
        <v>5</v>
      </c>
      <c r="Q302" s="13">
        <f t="shared" si="12"/>
        <v>0</v>
      </c>
      <c r="R302" s="54">
        <v>-0.13000004000000001</v>
      </c>
      <c r="S302" s="15">
        <v>-0.85986799999999997</v>
      </c>
      <c r="T302" s="15">
        <v>1.29</v>
      </c>
      <c r="U302" s="55">
        <v>0.97707299999999997</v>
      </c>
      <c r="V302" s="1">
        <v>198</v>
      </c>
      <c r="W302" s="3">
        <v>56</v>
      </c>
      <c r="X302" s="1">
        <v>51</v>
      </c>
      <c r="Y302" s="3">
        <v>21</v>
      </c>
      <c r="Z302" s="3">
        <v>6</v>
      </c>
      <c r="AA302" s="3">
        <v>28</v>
      </c>
      <c r="AB302" s="3">
        <v>166</v>
      </c>
      <c r="AC302" s="3">
        <v>16</v>
      </c>
      <c r="AD302" s="3">
        <v>44</v>
      </c>
      <c r="AE302" s="3">
        <v>5</v>
      </c>
      <c r="AF302" s="3">
        <v>4</v>
      </c>
      <c r="AG302" s="3">
        <v>0</v>
      </c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1:46">
      <c r="A303" s="11" t="s">
        <v>52</v>
      </c>
      <c r="B303" s="11">
        <v>2011</v>
      </c>
      <c r="C303" s="11">
        <v>3.0960000000000001</v>
      </c>
      <c r="D303" s="21">
        <v>560000</v>
      </c>
      <c r="E303" s="18">
        <v>930000</v>
      </c>
      <c r="F303" s="1">
        <v>362</v>
      </c>
      <c r="G303" s="61">
        <v>0</v>
      </c>
      <c r="H303" s="39">
        <v>0.24261603000000001</v>
      </c>
      <c r="I303" s="11">
        <v>116</v>
      </c>
      <c r="J303" s="11">
        <v>6</v>
      </c>
      <c r="K303" s="11">
        <v>14</v>
      </c>
      <c r="L303" s="29">
        <f t="shared" si="11"/>
        <v>1</v>
      </c>
      <c r="M303" s="13">
        <v>1</v>
      </c>
      <c r="N303" s="13">
        <v>18</v>
      </c>
      <c r="O303" s="13">
        <v>41</v>
      </c>
      <c r="P303" s="13">
        <v>14</v>
      </c>
      <c r="Q303" s="13">
        <f t="shared" si="12"/>
        <v>0</v>
      </c>
      <c r="R303" s="54">
        <v>1.28</v>
      </c>
      <c r="S303" s="15">
        <v>0.63761365000000003</v>
      </c>
      <c r="T303" s="15">
        <v>-0.56999999999999995</v>
      </c>
      <c r="U303" s="55">
        <v>-0.19913900000000001</v>
      </c>
      <c r="V303" s="1">
        <v>362</v>
      </c>
      <c r="W303" s="3">
        <v>99</v>
      </c>
      <c r="X303" s="11">
        <v>0</v>
      </c>
      <c r="Y303" s="13">
        <v>39</v>
      </c>
      <c r="Z303" s="13">
        <v>1</v>
      </c>
      <c r="AA303" s="13">
        <v>30</v>
      </c>
      <c r="AB303" s="13">
        <v>300</v>
      </c>
      <c r="AC303" s="13">
        <v>18</v>
      </c>
      <c r="AD303" s="13">
        <v>41</v>
      </c>
      <c r="AE303" s="13">
        <v>14</v>
      </c>
      <c r="AF303" s="13">
        <v>3</v>
      </c>
      <c r="AG303" s="13">
        <v>-9</v>
      </c>
      <c r="AH303" s="13"/>
      <c r="AI303" s="13"/>
      <c r="AJ303" s="13"/>
      <c r="AK303" s="13"/>
      <c r="AL303" s="13"/>
      <c r="AM303" s="13"/>
      <c r="AN303" s="13"/>
      <c r="AO303" s="13"/>
      <c r="AP303" s="13"/>
      <c r="AQ303" s="12"/>
      <c r="AR303" s="12"/>
      <c r="AS303" s="12"/>
      <c r="AT303" s="12"/>
    </row>
    <row r="304" spans="1:46">
      <c r="A304" s="1" t="s">
        <v>202</v>
      </c>
      <c r="B304" s="1">
        <v>2012</v>
      </c>
      <c r="C304" s="1">
        <v>2.1480000000000001</v>
      </c>
      <c r="D304" s="20">
        <v>495200</v>
      </c>
      <c r="E304" s="17">
        <v>930000</v>
      </c>
      <c r="F304" s="1">
        <v>319</v>
      </c>
      <c r="G304" s="31">
        <v>0</v>
      </c>
      <c r="H304" s="38">
        <v>0.224</v>
      </c>
      <c r="I304" s="1">
        <v>110</v>
      </c>
      <c r="J304" s="1">
        <v>17</v>
      </c>
      <c r="K304" s="1">
        <v>4</v>
      </c>
      <c r="L304" s="29">
        <f t="shared" si="11"/>
        <v>0.2</v>
      </c>
      <c r="M304" s="3">
        <v>4</v>
      </c>
      <c r="N304" s="3">
        <v>36</v>
      </c>
      <c r="O304" s="3">
        <v>55</v>
      </c>
      <c r="P304" s="3">
        <v>20</v>
      </c>
      <c r="Q304" s="13">
        <f t="shared" si="12"/>
        <v>0</v>
      </c>
      <c r="R304" s="54">
        <v>0.85999994999999996</v>
      </c>
      <c r="S304" s="15">
        <v>-0.43472855999999999</v>
      </c>
      <c r="T304" s="15">
        <v>0.39</v>
      </c>
      <c r="U304" s="55">
        <v>1.0711299999999999</v>
      </c>
      <c r="V304" s="1">
        <v>319</v>
      </c>
      <c r="W304" s="3">
        <v>90</v>
      </c>
      <c r="X304" s="1">
        <v>0</v>
      </c>
      <c r="Y304" s="3">
        <v>26</v>
      </c>
      <c r="Z304" s="3">
        <v>4</v>
      </c>
      <c r="AA304" s="3">
        <v>28</v>
      </c>
      <c r="AB304" s="3">
        <v>303</v>
      </c>
      <c r="AC304" s="3">
        <v>36</v>
      </c>
      <c r="AD304" s="3">
        <v>55</v>
      </c>
      <c r="AE304" s="3">
        <v>20</v>
      </c>
      <c r="AF304" s="3">
        <v>0</v>
      </c>
      <c r="AG304" s="3">
        <v>4</v>
      </c>
      <c r="AH304" s="3"/>
      <c r="AI304" s="3"/>
      <c r="AJ304" s="3"/>
      <c r="AK304" s="3"/>
      <c r="AL304" s="3"/>
      <c r="AM304" s="3"/>
      <c r="AN304" s="3"/>
      <c r="AO304" s="3"/>
      <c r="AP304" s="3"/>
    </row>
    <row r="305" spans="1:46">
      <c r="A305" s="1" t="s">
        <v>179</v>
      </c>
      <c r="B305" s="1">
        <v>2013</v>
      </c>
      <c r="C305" s="1">
        <v>3.028</v>
      </c>
      <c r="D305" s="20">
        <v>520500</v>
      </c>
      <c r="E305" s="17">
        <v>930000</v>
      </c>
      <c r="F305" s="1">
        <v>311</v>
      </c>
      <c r="G305" s="31">
        <v>19</v>
      </c>
      <c r="H305" s="38">
        <v>0.21780822</v>
      </c>
      <c r="I305" s="1">
        <v>79</v>
      </c>
      <c r="J305" s="1">
        <v>12</v>
      </c>
      <c r="K305" s="1">
        <v>46</v>
      </c>
      <c r="L305" s="29">
        <f t="shared" si="11"/>
        <v>1.4</v>
      </c>
      <c r="M305" s="3">
        <v>2</v>
      </c>
      <c r="N305" s="3">
        <v>16</v>
      </c>
      <c r="O305" s="3">
        <v>67</v>
      </c>
      <c r="P305" s="3">
        <v>7</v>
      </c>
      <c r="Q305" s="13">
        <f t="shared" si="12"/>
        <v>0</v>
      </c>
      <c r="R305" s="54">
        <v>1.99</v>
      </c>
      <c r="S305" s="15">
        <v>0.83286106999999998</v>
      </c>
      <c r="T305" s="15">
        <v>0.78</v>
      </c>
      <c r="U305" s="55">
        <v>2.4101138000000001E-4</v>
      </c>
      <c r="V305" s="1">
        <v>311</v>
      </c>
      <c r="W305" s="3">
        <v>111</v>
      </c>
      <c r="X305" s="1">
        <v>0</v>
      </c>
      <c r="Y305" s="3">
        <v>27</v>
      </c>
      <c r="Z305" s="3">
        <v>2</v>
      </c>
      <c r="AA305" s="3">
        <v>19</v>
      </c>
      <c r="AB305" s="3">
        <v>275</v>
      </c>
      <c r="AC305" s="3">
        <v>16</v>
      </c>
      <c r="AD305" s="3">
        <v>67</v>
      </c>
      <c r="AE305" s="3">
        <v>7</v>
      </c>
      <c r="AF305" s="3">
        <v>22</v>
      </c>
      <c r="AG305" s="3">
        <v>9</v>
      </c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1:46">
      <c r="A306" s="1" t="s">
        <v>142</v>
      </c>
      <c r="B306" s="1">
        <v>2012</v>
      </c>
      <c r="C306" s="1">
        <v>3.0710000000000002</v>
      </c>
      <c r="D306" s="20">
        <v>525000</v>
      </c>
      <c r="E306" s="17">
        <v>925000</v>
      </c>
      <c r="F306" s="1">
        <v>225</v>
      </c>
      <c r="G306" s="31">
        <v>215</v>
      </c>
      <c r="H306" s="38">
        <v>0.27256944999999999</v>
      </c>
      <c r="I306" s="1">
        <v>72</v>
      </c>
      <c r="J306" s="1">
        <v>5</v>
      </c>
      <c r="K306" s="1">
        <v>10</v>
      </c>
      <c r="L306" s="29">
        <f t="shared" si="11"/>
        <v>0.4</v>
      </c>
      <c r="M306" s="3">
        <v>5</v>
      </c>
      <c r="N306" s="3">
        <v>13</v>
      </c>
      <c r="O306" s="3">
        <v>44</v>
      </c>
      <c r="P306" s="3">
        <v>13</v>
      </c>
      <c r="Q306" s="13">
        <f t="shared" si="12"/>
        <v>0</v>
      </c>
      <c r="R306" s="54">
        <v>0.68</v>
      </c>
      <c r="S306" s="15">
        <v>0.17970876</v>
      </c>
      <c r="T306" s="15">
        <v>0.97</v>
      </c>
      <c r="U306" s="55">
        <v>0.63463499999999995</v>
      </c>
      <c r="V306" s="1">
        <v>225</v>
      </c>
      <c r="W306" s="3">
        <v>112</v>
      </c>
      <c r="X306" s="1">
        <v>0</v>
      </c>
      <c r="Y306" s="3">
        <v>30</v>
      </c>
      <c r="Z306" s="3">
        <v>5</v>
      </c>
      <c r="AA306" s="3">
        <v>34</v>
      </c>
      <c r="AB306" s="3">
        <v>344</v>
      </c>
      <c r="AC306" s="3">
        <v>13</v>
      </c>
      <c r="AD306" s="3">
        <v>44</v>
      </c>
      <c r="AE306" s="3">
        <v>13</v>
      </c>
      <c r="AF306" s="3">
        <v>5</v>
      </c>
      <c r="AG306" s="3">
        <v>-5</v>
      </c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1:46">
      <c r="A307" s="1" t="s">
        <v>686</v>
      </c>
      <c r="B307" s="1">
        <v>2018</v>
      </c>
      <c r="C307" s="1">
        <v>2.1640000000000001</v>
      </c>
      <c r="D307" s="20">
        <v>563500</v>
      </c>
      <c r="E307" s="17">
        <v>910000</v>
      </c>
      <c r="F307" s="1">
        <v>191</v>
      </c>
      <c r="G307" s="31">
        <v>150</v>
      </c>
      <c r="H307" s="38">
        <v>0.25594149999999999</v>
      </c>
      <c r="I307" s="1">
        <v>85</v>
      </c>
      <c r="J307" s="1">
        <v>8</v>
      </c>
      <c r="K307" s="1">
        <v>10</v>
      </c>
      <c r="L307" s="29">
        <f t="shared" si="11"/>
        <v>0.8</v>
      </c>
      <c r="M307" s="3">
        <v>3</v>
      </c>
      <c r="N307" s="3">
        <v>15</v>
      </c>
      <c r="O307" s="3">
        <v>57</v>
      </c>
      <c r="P307" s="3">
        <v>10</v>
      </c>
      <c r="Q307" s="13">
        <f t="shared" si="12"/>
        <v>0</v>
      </c>
      <c r="R307" s="54">
        <v>0.64</v>
      </c>
      <c r="S307" s="15">
        <v>1.04817</v>
      </c>
      <c r="T307" s="15">
        <v>-0.03</v>
      </c>
      <c r="U307" s="55">
        <v>-0.24442</v>
      </c>
      <c r="V307" s="1">
        <v>191</v>
      </c>
      <c r="W307" s="3">
        <v>82</v>
      </c>
      <c r="X307" s="1">
        <v>11</v>
      </c>
      <c r="Y307" s="3">
        <v>28</v>
      </c>
      <c r="Z307" s="3">
        <v>3</v>
      </c>
      <c r="AA307" s="3">
        <v>18</v>
      </c>
      <c r="AB307" s="3">
        <v>207</v>
      </c>
      <c r="AC307" s="3">
        <v>15</v>
      </c>
      <c r="AD307" s="3">
        <v>57</v>
      </c>
      <c r="AE307" s="3">
        <v>10</v>
      </c>
      <c r="AF307" s="3">
        <v>6</v>
      </c>
      <c r="AG307" s="3">
        <v>-1</v>
      </c>
      <c r="AH307" s="3"/>
      <c r="AI307" s="3"/>
      <c r="AJ307" s="3"/>
      <c r="AK307" s="3"/>
      <c r="AL307" s="3"/>
      <c r="AM307" s="3"/>
      <c r="AN307" s="3"/>
      <c r="AO307" s="3"/>
      <c r="AP307" s="3"/>
    </row>
    <row r="308" spans="1:46">
      <c r="A308" s="31" t="s">
        <v>528</v>
      </c>
      <c r="B308" s="1">
        <v>2018</v>
      </c>
      <c r="C308" s="1">
        <v>3.0830000000000002</v>
      </c>
      <c r="D308" s="20">
        <v>569600</v>
      </c>
      <c r="E308" s="17">
        <v>910000</v>
      </c>
      <c r="F308" s="1">
        <v>409</v>
      </c>
      <c r="G308" s="31">
        <v>0</v>
      </c>
      <c r="H308" s="38">
        <v>0.24827585999999999</v>
      </c>
      <c r="I308" s="1">
        <v>84</v>
      </c>
      <c r="J308" s="1">
        <v>10</v>
      </c>
      <c r="K308" s="1">
        <v>6</v>
      </c>
      <c r="L308" s="29">
        <f t="shared" si="11"/>
        <v>2.7</v>
      </c>
      <c r="M308" s="3">
        <v>3</v>
      </c>
      <c r="N308" s="3">
        <v>20</v>
      </c>
      <c r="O308" s="3">
        <v>37</v>
      </c>
      <c r="P308" s="3">
        <v>6</v>
      </c>
      <c r="Q308" s="13">
        <f t="shared" si="12"/>
        <v>0</v>
      </c>
      <c r="R308" s="54">
        <v>2.3999999000000001</v>
      </c>
      <c r="S308" s="15">
        <v>3.0895144999999999</v>
      </c>
      <c r="T308" s="15">
        <v>0.06</v>
      </c>
      <c r="U308" s="55">
        <v>0.379969</v>
      </c>
      <c r="V308" s="1">
        <v>409</v>
      </c>
      <c r="W308" s="3">
        <v>114</v>
      </c>
      <c r="X308" s="1">
        <v>0</v>
      </c>
      <c r="Y308" s="3">
        <v>15</v>
      </c>
      <c r="Z308" s="3">
        <v>3</v>
      </c>
      <c r="AA308" s="3">
        <v>15</v>
      </c>
      <c r="AB308" s="3">
        <v>208</v>
      </c>
      <c r="AC308" s="3">
        <v>20</v>
      </c>
      <c r="AD308" s="3">
        <v>37</v>
      </c>
      <c r="AE308" s="3">
        <v>6</v>
      </c>
      <c r="AF308" s="3">
        <v>3</v>
      </c>
      <c r="AG308" s="3">
        <v>0</v>
      </c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1:46">
      <c r="A309" s="1" t="s">
        <v>419</v>
      </c>
      <c r="B309" s="1">
        <v>2017</v>
      </c>
      <c r="C309" s="1">
        <v>3.1139999999999999</v>
      </c>
      <c r="D309" s="20">
        <v>545000</v>
      </c>
      <c r="E309" s="17">
        <v>905000</v>
      </c>
      <c r="F309" s="1">
        <v>231</v>
      </c>
      <c r="G309" s="31">
        <v>156</v>
      </c>
      <c r="H309" s="38">
        <v>0.22510822</v>
      </c>
      <c r="I309" s="1">
        <v>70</v>
      </c>
      <c r="J309" s="1">
        <v>20</v>
      </c>
      <c r="K309" s="1">
        <v>2</v>
      </c>
      <c r="L309" s="29">
        <f t="shared" si="11"/>
        <v>1.3</v>
      </c>
      <c r="M309" s="3">
        <v>3</v>
      </c>
      <c r="N309" s="3">
        <v>9</v>
      </c>
      <c r="O309" s="3">
        <v>26</v>
      </c>
      <c r="P309" s="3">
        <v>11</v>
      </c>
      <c r="Q309" s="13">
        <f t="shared" si="12"/>
        <v>0</v>
      </c>
      <c r="R309" s="54">
        <v>1.71</v>
      </c>
      <c r="S309" s="15">
        <v>0.92115957000000004</v>
      </c>
      <c r="T309" s="15">
        <v>0.02</v>
      </c>
      <c r="U309" s="55">
        <v>4.6933500000000003E-2</v>
      </c>
      <c r="V309" s="1">
        <v>231</v>
      </c>
      <c r="W309" s="3">
        <v>57</v>
      </c>
      <c r="X309" s="1">
        <v>46</v>
      </c>
      <c r="Y309" s="3">
        <v>14</v>
      </c>
      <c r="Z309" s="3">
        <v>3</v>
      </c>
      <c r="AA309" s="3">
        <v>10</v>
      </c>
      <c r="AB309" s="3">
        <v>161</v>
      </c>
      <c r="AC309" s="3">
        <v>9</v>
      </c>
      <c r="AD309" s="3">
        <v>26</v>
      </c>
      <c r="AE309" s="3">
        <v>11</v>
      </c>
      <c r="AF309" s="3">
        <v>0</v>
      </c>
      <c r="AG309" s="3">
        <v>3</v>
      </c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1:46">
      <c r="A310" s="1" t="s">
        <v>86</v>
      </c>
      <c r="B310" s="1">
        <v>2014</v>
      </c>
      <c r="C310" s="1">
        <v>3.0049999999999999</v>
      </c>
      <c r="D310" s="20">
        <v>502000</v>
      </c>
      <c r="E310" s="17">
        <v>900000</v>
      </c>
      <c r="F310" s="1">
        <v>317</v>
      </c>
      <c r="G310" s="31">
        <v>33</v>
      </c>
      <c r="H310" s="38">
        <v>0.28050053000000003</v>
      </c>
      <c r="I310" s="1">
        <v>89</v>
      </c>
      <c r="J310" s="1">
        <v>8</v>
      </c>
      <c r="K310" s="1">
        <v>7</v>
      </c>
      <c r="L310" s="29">
        <f t="shared" si="11"/>
        <v>-3.3</v>
      </c>
      <c r="M310" s="3">
        <v>0</v>
      </c>
      <c r="N310" s="3">
        <v>9</v>
      </c>
      <c r="O310" s="3">
        <v>27</v>
      </c>
      <c r="P310" s="3">
        <v>10</v>
      </c>
      <c r="Q310" s="13">
        <f t="shared" si="12"/>
        <v>0</v>
      </c>
      <c r="R310" s="54">
        <v>-3.04</v>
      </c>
      <c r="S310" s="15">
        <v>-3.484855</v>
      </c>
      <c r="T310" s="15">
        <v>-0.63</v>
      </c>
      <c r="U310" s="55">
        <v>-1.1445270000000001</v>
      </c>
      <c r="V310" s="1">
        <v>317</v>
      </c>
      <c r="W310" s="3">
        <v>69</v>
      </c>
      <c r="X310" s="1">
        <v>33</v>
      </c>
      <c r="Y310" s="3">
        <v>10</v>
      </c>
      <c r="Z310" s="3">
        <v>0</v>
      </c>
      <c r="AA310" s="3">
        <v>16</v>
      </c>
      <c r="AB310" s="3">
        <v>165</v>
      </c>
      <c r="AC310" s="3">
        <v>9</v>
      </c>
      <c r="AD310" s="3">
        <v>27</v>
      </c>
      <c r="AE310" s="3">
        <v>10</v>
      </c>
      <c r="AF310" s="3">
        <v>0</v>
      </c>
      <c r="AG310" s="3">
        <v>-6</v>
      </c>
      <c r="AH310" s="3"/>
      <c r="AI310" s="3"/>
      <c r="AJ310" s="3"/>
      <c r="AK310" s="3"/>
      <c r="AL310" s="3"/>
      <c r="AM310" s="3"/>
      <c r="AN310" s="3"/>
      <c r="AO310" s="3"/>
      <c r="AP310" s="3"/>
      <c r="AS310" s="1" t="s">
        <v>78</v>
      </c>
    </row>
    <row r="311" spans="1:46">
      <c r="A311" s="1" t="s">
        <v>160</v>
      </c>
      <c r="B311" s="1">
        <v>2012</v>
      </c>
      <c r="C311" s="1">
        <v>3.0009999999999999</v>
      </c>
      <c r="D311" s="20">
        <v>482000</v>
      </c>
      <c r="E311" s="17">
        <v>900000</v>
      </c>
      <c r="F311" s="1">
        <v>294</v>
      </c>
      <c r="G311" s="31">
        <v>68</v>
      </c>
      <c r="H311" s="38">
        <v>0.25855514000000002</v>
      </c>
      <c r="I311" s="1">
        <v>96</v>
      </c>
      <c r="J311" s="1">
        <v>7</v>
      </c>
      <c r="K311" s="1">
        <v>11</v>
      </c>
      <c r="L311" s="29">
        <f t="shared" si="11"/>
        <v>0.7</v>
      </c>
      <c r="M311" s="3">
        <v>3</v>
      </c>
      <c r="N311" s="3">
        <v>16</v>
      </c>
      <c r="O311" s="3">
        <v>39</v>
      </c>
      <c r="P311" s="3">
        <v>9</v>
      </c>
      <c r="Q311" s="13">
        <f t="shared" si="12"/>
        <v>0</v>
      </c>
      <c r="R311" s="54">
        <v>1.37</v>
      </c>
      <c r="S311" s="15">
        <v>7.0010050000000002E-3</v>
      </c>
      <c r="T311" s="15">
        <v>-0.37</v>
      </c>
      <c r="U311" s="55">
        <v>0.115138</v>
      </c>
      <c r="V311" s="1">
        <v>294</v>
      </c>
      <c r="W311" s="3">
        <v>86</v>
      </c>
      <c r="X311" s="1">
        <v>45</v>
      </c>
      <c r="Y311" s="3">
        <v>29</v>
      </c>
      <c r="Z311" s="3">
        <v>3</v>
      </c>
      <c r="AA311" s="3">
        <v>12</v>
      </c>
      <c r="AB311" s="3">
        <v>251</v>
      </c>
      <c r="AC311" s="3">
        <v>16</v>
      </c>
      <c r="AD311" s="3">
        <v>39</v>
      </c>
      <c r="AE311" s="3">
        <v>9</v>
      </c>
      <c r="AF311" s="3">
        <v>4</v>
      </c>
      <c r="AG311" s="3">
        <v>-6</v>
      </c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1:46">
      <c r="A312" s="1" t="s">
        <v>48</v>
      </c>
      <c r="B312" s="1">
        <v>2015</v>
      </c>
      <c r="C312" s="1">
        <v>3.0489999999999999</v>
      </c>
      <c r="D312" s="20">
        <v>520000</v>
      </c>
      <c r="E312" s="17">
        <v>900000</v>
      </c>
      <c r="F312" s="1">
        <v>277</v>
      </c>
      <c r="G312" s="31">
        <v>0</v>
      </c>
      <c r="H312" s="38">
        <v>0.24190801000000001</v>
      </c>
      <c r="I312" s="1">
        <v>68</v>
      </c>
      <c r="J312" s="1">
        <v>4</v>
      </c>
      <c r="K312" s="1">
        <v>25</v>
      </c>
      <c r="L312" s="29">
        <f t="shared" si="11"/>
        <v>1</v>
      </c>
      <c r="M312" s="3">
        <v>2</v>
      </c>
      <c r="N312" s="3">
        <v>11</v>
      </c>
      <c r="O312" s="3">
        <v>46</v>
      </c>
      <c r="P312" s="3">
        <v>5</v>
      </c>
      <c r="Q312" s="13">
        <f t="shared" si="12"/>
        <v>0</v>
      </c>
      <c r="R312" s="54">
        <v>1.67</v>
      </c>
      <c r="S312" s="15">
        <v>0.40707070000000001</v>
      </c>
      <c r="T312" s="15">
        <v>0.73</v>
      </c>
      <c r="U312" s="55">
        <v>0.49718299999999999</v>
      </c>
      <c r="V312" s="1">
        <v>277</v>
      </c>
      <c r="W312" s="3">
        <v>109</v>
      </c>
      <c r="X312" s="1">
        <v>0</v>
      </c>
      <c r="Y312" s="3">
        <v>25</v>
      </c>
      <c r="Z312" s="3">
        <v>2</v>
      </c>
      <c r="AA312" s="3">
        <v>15</v>
      </c>
      <c r="AB312" s="3">
        <v>203</v>
      </c>
      <c r="AC312" s="3">
        <v>11</v>
      </c>
      <c r="AD312" s="3">
        <v>46</v>
      </c>
      <c r="AE312" s="3">
        <v>5</v>
      </c>
      <c r="AF312" s="3">
        <v>10</v>
      </c>
      <c r="AG312" s="3">
        <v>3</v>
      </c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1:46">
      <c r="A313" s="11" t="s">
        <v>62</v>
      </c>
      <c r="B313" s="11">
        <v>2011</v>
      </c>
      <c r="C313" s="11">
        <v>2.149</v>
      </c>
      <c r="D313" s="21">
        <v>423000</v>
      </c>
      <c r="E313" s="18">
        <v>900000</v>
      </c>
      <c r="F313" s="11">
        <v>287</v>
      </c>
      <c r="G313" s="61">
        <v>0</v>
      </c>
      <c r="H313" s="39">
        <v>0.24048443</v>
      </c>
      <c r="I313" s="11">
        <v>75</v>
      </c>
      <c r="J313" s="11">
        <v>16</v>
      </c>
      <c r="K313" s="11">
        <v>6</v>
      </c>
      <c r="L313" s="29">
        <f t="shared" si="11"/>
        <v>1.8</v>
      </c>
      <c r="M313" s="13">
        <v>7</v>
      </c>
      <c r="N313" s="13">
        <v>14</v>
      </c>
      <c r="O313" s="13">
        <v>32</v>
      </c>
      <c r="P313" s="13">
        <v>8</v>
      </c>
      <c r="Q313" s="13">
        <f t="shared" si="12"/>
        <v>0</v>
      </c>
      <c r="R313" s="54">
        <v>2.27</v>
      </c>
      <c r="S313" s="15">
        <v>1.4130358000000001</v>
      </c>
      <c r="T313" s="15">
        <v>0.56000000000000005</v>
      </c>
      <c r="U313" s="55">
        <v>0.33929100000000001</v>
      </c>
      <c r="V313" s="11">
        <v>287</v>
      </c>
      <c r="W313" s="13">
        <v>112</v>
      </c>
      <c r="X313" s="1">
        <v>0</v>
      </c>
      <c r="Y313" s="3">
        <v>35</v>
      </c>
      <c r="Z313" s="3">
        <v>7</v>
      </c>
      <c r="AA313" s="3">
        <v>28</v>
      </c>
      <c r="AB313" s="3">
        <v>281</v>
      </c>
      <c r="AC313" s="3">
        <v>14</v>
      </c>
      <c r="AD313" s="3">
        <v>32</v>
      </c>
      <c r="AE313" s="3">
        <v>8</v>
      </c>
      <c r="AF313" s="3">
        <v>2</v>
      </c>
      <c r="AG313" s="3">
        <v>3</v>
      </c>
      <c r="AH313" s="3"/>
      <c r="AI313" s="3"/>
      <c r="AJ313" s="3"/>
      <c r="AK313" s="3"/>
      <c r="AL313" s="3"/>
      <c r="AM313" s="3"/>
      <c r="AN313" s="3"/>
      <c r="AO313" s="3"/>
      <c r="AP313" s="3"/>
      <c r="AQ313" s="12"/>
      <c r="AR313" s="12"/>
      <c r="AS313" s="12"/>
      <c r="AT313" s="12"/>
    </row>
    <row r="314" spans="1:46">
      <c r="A314" s="1" t="s">
        <v>622</v>
      </c>
      <c r="B314" s="1">
        <v>2017</v>
      </c>
      <c r="C314" s="1">
        <v>3.0030000000000001</v>
      </c>
      <c r="D314" s="20">
        <v>555000</v>
      </c>
      <c r="E314" s="17">
        <v>900000</v>
      </c>
      <c r="F314" s="1">
        <v>383</v>
      </c>
      <c r="G314" s="31">
        <v>0</v>
      </c>
      <c r="H314" s="38">
        <v>0.23366159</v>
      </c>
      <c r="I314" s="1">
        <v>118</v>
      </c>
      <c r="J314" s="1">
        <v>15</v>
      </c>
      <c r="K314" s="1">
        <v>22</v>
      </c>
      <c r="L314" s="29">
        <f t="shared" si="11"/>
        <v>0.1</v>
      </c>
      <c r="M314" s="3">
        <v>2</v>
      </c>
      <c r="N314" s="3">
        <v>27</v>
      </c>
      <c r="O314" s="3">
        <v>48</v>
      </c>
      <c r="P314" s="3">
        <v>9</v>
      </c>
      <c r="Q314" s="13">
        <f t="shared" si="12"/>
        <v>0</v>
      </c>
      <c r="R314" s="54">
        <v>0.39000002</v>
      </c>
      <c r="S314" s="15">
        <v>-0.15458009</v>
      </c>
      <c r="T314" s="15">
        <v>-1.01</v>
      </c>
      <c r="U314" s="55">
        <v>-0.50398900000000002</v>
      </c>
      <c r="V314" s="1">
        <v>383</v>
      </c>
      <c r="W314" s="3">
        <v>89</v>
      </c>
      <c r="X314" s="1">
        <v>0</v>
      </c>
      <c r="Y314" s="3">
        <v>15</v>
      </c>
      <c r="Z314" s="3">
        <v>2</v>
      </c>
      <c r="AA314" s="3">
        <v>17</v>
      </c>
      <c r="AB314" s="3">
        <v>215</v>
      </c>
      <c r="AC314" s="3">
        <v>27</v>
      </c>
      <c r="AD314" s="3">
        <v>48</v>
      </c>
      <c r="AE314" s="3">
        <v>9</v>
      </c>
      <c r="AF314" s="3">
        <v>3</v>
      </c>
      <c r="AG314" s="3">
        <v>-8</v>
      </c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1:46">
      <c r="A315" s="1" t="s">
        <v>320</v>
      </c>
      <c r="B315" s="1">
        <v>2015</v>
      </c>
      <c r="C315" s="1">
        <v>3.0179999999999998</v>
      </c>
      <c r="D315" s="20">
        <v>518200</v>
      </c>
      <c r="E315" s="17">
        <v>900000</v>
      </c>
      <c r="F315" s="1">
        <v>277</v>
      </c>
      <c r="G315" s="31">
        <v>15</v>
      </c>
      <c r="H315" s="38">
        <v>0.2279534</v>
      </c>
      <c r="I315" s="1">
        <v>58</v>
      </c>
      <c r="J315" s="1">
        <v>24</v>
      </c>
      <c r="K315" s="1">
        <v>3</v>
      </c>
      <c r="L315" s="29">
        <f t="shared" si="11"/>
        <v>-1.8</v>
      </c>
      <c r="M315" s="3">
        <v>6</v>
      </c>
      <c r="N315" s="3">
        <v>11</v>
      </c>
      <c r="O315" s="3">
        <v>45</v>
      </c>
      <c r="P315" s="3">
        <v>12</v>
      </c>
      <c r="Q315" s="13">
        <f t="shared" si="12"/>
        <v>0</v>
      </c>
      <c r="R315" s="54">
        <v>-2.2599999999999998</v>
      </c>
      <c r="S315" s="15">
        <v>-1.2426881999999999</v>
      </c>
      <c r="T315" s="15">
        <v>-1.31</v>
      </c>
      <c r="U315" s="55">
        <v>-0.88441800000000004</v>
      </c>
      <c r="V315" s="1">
        <v>277</v>
      </c>
      <c r="W315" s="3">
        <v>97</v>
      </c>
      <c r="X315" s="1">
        <v>15</v>
      </c>
      <c r="Y315" s="3">
        <v>14</v>
      </c>
      <c r="Z315" s="3">
        <v>6</v>
      </c>
      <c r="AA315" s="3">
        <v>27</v>
      </c>
      <c r="AB315" s="3">
        <v>200</v>
      </c>
      <c r="AC315" s="3">
        <v>11</v>
      </c>
      <c r="AD315" s="3">
        <v>45</v>
      </c>
      <c r="AE315" s="3">
        <v>12</v>
      </c>
      <c r="AF315" s="3">
        <v>0</v>
      </c>
      <c r="AG315" s="3">
        <v>-5</v>
      </c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1:46">
      <c r="A316" s="1" t="s">
        <v>284</v>
      </c>
      <c r="B316" s="1">
        <v>2016</v>
      </c>
      <c r="C316" s="1">
        <v>3.1120000000000001</v>
      </c>
      <c r="D316" s="20">
        <v>514000</v>
      </c>
      <c r="E316" s="17">
        <v>900000</v>
      </c>
      <c r="F316" s="1">
        <v>398</v>
      </c>
      <c r="G316" s="31">
        <v>30</v>
      </c>
      <c r="H316" s="38">
        <v>0.22373949000000001</v>
      </c>
      <c r="I316" s="1">
        <v>125</v>
      </c>
      <c r="J316" s="1">
        <v>30</v>
      </c>
      <c r="K316" s="1">
        <v>20</v>
      </c>
      <c r="L316" s="29">
        <f t="shared" si="11"/>
        <v>2.8</v>
      </c>
      <c r="M316" s="3">
        <v>13</v>
      </c>
      <c r="N316" s="3">
        <v>56</v>
      </c>
      <c r="O316" s="3">
        <v>133</v>
      </c>
      <c r="P316" s="3">
        <v>18</v>
      </c>
      <c r="Q316" s="13">
        <f t="shared" si="12"/>
        <v>0</v>
      </c>
      <c r="R316" s="54">
        <v>3.0800002000000002</v>
      </c>
      <c r="S316" s="15">
        <v>2.5909689999999999</v>
      </c>
      <c r="T316" s="15">
        <v>0.7</v>
      </c>
      <c r="U316" s="55">
        <v>0.68655299999999997</v>
      </c>
      <c r="V316" s="1">
        <v>398</v>
      </c>
      <c r="W316" s="3">
        <v>125</v>
      </c>
      <c r="X316" s="1">
        <v>0</v>
      </c>
      <c r="Y316" s="3">
        <v>38</v>
      </c>
      <c r="Z316" s="3">
        <v>13</v>
      </c>
      <c r="AA316" s="3">
        <v>44</v>
      </c>
      <c r="AB316" s="3">
        <v>392</v>
      </c>
      <c r="AC316" s="3">
        <v>56</v>
      </c>
      <c r="AD316" s="3">
        <v>133</v>
      </c>
      <c r="AE316" s="3">
        <v>18</v>
      </c>
      <c r="AF316" s="3">
        <v>8</v>
      </c>
      <c r="AG316" s="3">
        <v>2</v>
      </c>
      <c r="AH316" s="3"/>
      <c r="AI316" s="3"/>
      <c r="AJ316" s="3"/>
      <c r="AK316" s="3"/>
      <c r="AL316" s="3"/>
      <c r="AM316" s="3"/>
      <c r="AN316" s="3"/>
      <c r="AO316" s="3"/>
      <c r="AP316" s="3"/>
      <c r="AQ316" s="2" t="s">
        <v>56</v>
      </c>
    </row>
    <row r="317" spans="1:46">
      <c r="A317" s="1" t="s">
        <v>507</v>
      </c>
      <c r="B317" s="1">
        <v>2018</v>
      </c>
      <c r="C317" s="1">
        <v>3.0430000000000001</v>
      </c>
      <c r="D317" s="20">
        <v>558000</v>
      </c>
      <c r="E317" s="17">
        <v>900000</v>
      </c>
      <c r="F317" s="1">
        <v>233</v>
      </c>
      <c r="G317" s="31">
        <v>0</v>
      </c>
      <c r="H317" s="38">
        <v>0.22361359</v>
      </c>
      <c r="I317" s="1">
        <v>54</v>
      </c>
      <c r="J317" s="1">
        <v>14</v>
      </c>
      <c r="K317" s="1">
        <v>0</v>
      </c>
      <c r="L317" s="29">
        <f t="shared" si="11"/>
        <v>0.8</v>
      </c>
      <c r="M317" s="3">
        <v>9</v>
      </c>
      <c r="N317" s="3">
        <v>11</v>
      </c>
      <c r="O317" s="3">
        <v>71</v>
      </c>
      <c r="P317" s="3">
        <v>9</v>
      </c>
      <c r="Q317" s="13">
        <f t="shared" si="12"/>
        <v>0</v>
      </c>
      <c r="R317" s="54">
        <v>-1.9999976999999999E-2</v>
      </c>
      <c r="S317" s="15">
        <v>1.6628479</v>
      </c>
      <c r="T317" s="15">
        <v>-0.33</v>
      </c>
      <c r="U317" s="55">
        <v>0.90988400000000003</v>
      </c>
      <c r="V317" s="1">
        <v>233</v>
      </c>
      <c r="W317" s="3">
        <v>87</v>
      </c>
      <c r="X317" s="1">
        <v>0</v>
      </c>
      <c r="Y317" s="3">
        <v>19</v>
      </c>
      <c r="Z317" s="3">
        <v>9</v>
      </c>
      <c r="AA317" s="3">
        <v>24</v>
      </c>
      <c r="AB317" s="3">
        <v>223</v>
      </c>
      <c r="AC317" s="3">
        <v>11</v>
      </c>
      <c r="AD317" s="3">
        <v>71</v>
      </c>
      <c r="AE317" s="3">
        <v>9</v>
      </c>
      <c r="AF317" s="3">
        <v>0</v>
      </c>
      <c r="AG317" s="3">
        <v>5</v>
      </c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1:46">
      <c r="A318" s="11" t="s">
        <v>696</v>
      </c>
      <c r="B318" s="11">
        <v>2019</v>
      </c>
      <c r="C318" s="11">
        <v>3.0990000000000002</v>
      </c>
      <c r="D318" s="21">
        <v>579200</v>
      </c>
      <c r="E318" s="18">
        <v>900000</v>
      </c>
      <c r="F318" s="1">
        <v>215</v>
      </c>
      <c r="G318" s="61">
        <v>111</v>
      </c>
      <c r="H318" s="39">
        <v>0.1983471</v>
      </c>
      <c r="I318" s="11">
        <v>53</v>
      </c>
      <c r="J318" s="11">
        <v>10</v>
      </c>
      <c r="K318" s="11">
        <v>4</v>
      </c>
      <c r="L318" s="29">
        <f t="shared" si="11"/>
        <v>0.8</v>
      </c>
      <c r="M318" s="13">
        <v>2</v>
      </c>
      <c r="N318" s="13">
        <v>8</v>
      </c>
      <c r="O318" s="13">
        <v>33</v>
      </c>
      <c r="P318" s="13">
        <v>2</v>
      </c>
      <c r="Q318" s="13">
        <f t="shared" si="12"/>
        <v>0</v>
      </c>
      <c r="R318" s="54">
        <v>0.44000002999999999</v>
      </c>
      <c r="S318" s="15">
        <v>1.2296549999999999</v>
      </c>
      <c r="T318" s="15">
        <v>-0.52</v>
      </c>
      <c r="U318" s="55">
        <v>-0.33723799999999998</v>
      </c>
      <c r="V318" s="1">
        <v>215</v>
      </c>
      <c r="W318" s="3">
        <v>44</v>
      </c>
      <c r="X318" s="1">
        <v>52</v>
      </c>
      <c r="Y318" s="13">
        <v>9</v>
      </c>
      <c r="Z318" s="13">
        <v>2</v>
      </c>
      <c r="AA318" s="13">
        <v>9</v>
      </c>
      <c r="AB318" s="13">
        <v>129</v>
      </c>
      <c r="AC318" s="13">
        <v>8</v>
      </c>
      <c r="AD318" s="13">
        <v>33</v>
      </c>
      <c r="AE318" s="13">
        <v>2</v>
      </c>
      <c r="AF318" s="13">
        <v>1</v>
      </c>
      <c r="AG318" s="13">
        <v>3</v>
      </c>
      <c r="AH318" s="13"/>
      <c r="AI318" s="13"/>
      <c r="AJ318" s="13"/>
      <c r="AK318" s="13"/>
      <c r="AL318" s="13"/>
      <c r="AM318" s="13"/>
      <c r="AN318" s="13"/>
      <c r="AO318" s="13"/>
      <c r="AP318" s="13"/>
      <c r="AQ318" s="12"/>
      <c r="AR318" s="12"/>
      <c r="AS318" s="12"/>
      <c r="AT318" s="12"/>
    </row>
    <row r="319" spans="1:46">
      <c r="A319" s="1" t="s">
        <v>517</v>
      </c>
      <c r="B319" s="1">
        <v>2018</v>
      </c>
      <c r="C319" s="1">
        <v>3.0529999999999999</v>
      </c>
      <c r="D319" s="20">
        <v>565000</v>
      </c>
      <c r="E319" s="17">
        <v>887500</v>
      </c>
      <c r="F319" s="1">
        <v>298</v>
      </c>
      <c r="G319" s="31">
        <v>95</v>
      </c>
      <c r="H319" s="38">
        <v>0.23329683000000001</v>
      </c>
      <c r="I319" s="1">
        <v>102</v>
      </c>
      <c r="J319" s="1">
        <v>17</v>
      </c>
      <c r="K319" s="1">
        <v>26</v>
      </c>
      <c r="L319" s="29">
        <f t="shared" si="11"/>
        <v>1.7</v>
      </c>
      <c r="M319" s="3">
        <v>5</v>
      </c>
      <c r="N319" s="3">
        <v>9</v>
      </c>
      <c r="O319" s="3">
        <v>41</v>
      </c>
      <c r="P319" s="3">
        <v>4</v>
      </c>
      <c r="Q319" s="13">
        <f t="shared" si="12"/>
        <v>0</v>
      </c>
      <c r="R319" s="54">
        <v>2.58</v>
      </c>
      <c r="S319" s="15">
        <v>0.73654390000000003</v>
      </c>
      <c r="T319" s="15">
        <v>0.31</v>
      </c>
      <c r="U319" s="55">
        <v>0.2284629</v>
      </c>
      <c r="V319" s="1">
        <v>298</v>
      </c>
      <c r="W319" s="3">
        <v>58</v>
      </c>
      <c r="X319" s="1">
        <v>36</v>
      </c>
      <c r="Y319" s="3">
        <v>13</v>
      </c>
      <c r="Z319" s="3">
        <v>5</v>
      </c>
      <c r="AA319" s="3">
        <v>16</v>
      </c>
      <c r="AB319" s="3">
        <v>139</v>
      </c>
      <c r="AC319" s="3">
        <v>9</v>
      </c>
      <c r="AD319" s="3">
        <v>41</v>
      </c>
      <c r="AE319" s="3">
        <v>4</v>
      </c>
      <c r="AF319" s="3">
        <v>2</v>
      </c>
      <c r="AG319" s="3">
        <v>2</v>
      </c>
      <c r="AH319" s="3"/>
      <c r="AI319" s="3"/>
      <c r="AJ319" s="3"/>
      <c r="AK319" s="3"/>
      <c r="AL319" s="3"/>
      <c r="AM319" s="3"/>
      <c r="AN319" s="3"/>
      <c r="AO319" s="3"/>
      <c r="AP319" s="3"/>
      <c r="AT319" s="1" t="s">
        <v>137</v>
      </c>
    </row>
    <row r="320" spans="1:46">
      <c r="A320" s="1" t="s">
        <v>354</v>
      </c>
      <c r="B320" s="1">
        <v>2016</v>
      </c>
      <c r="C320" s="1">
        <v>2.1339999999999999</v>
      </c>
      <c r="D320" s="20">
        <v>514500</v>
      </c>
      <c r="E320" s="17">
        <v>885000</v>
      </c>
      <c r="F320" s="1">
        <v>152</v>
      </c>
      <c r="G320" s="31">
        <v>158</v>
      </c>
      <c r="H320" s="38">
        <v>0.23774508999999999</v>
      </c>
      <c r="I320" s="1">
        <v>50</v>
      </c>
      <c r="J320" s="1">
        <v>14</v>
      </c>
      <c r="K320" s="1">
        <v>5</v>
      </c>
      <c r="L320" s="29">
        <f t="shared" si="11"/>
        <v>0.8</v>
      </c>
      <c r="M320" s="3">
        <v>5</v>
      </c>
      <c r="N320" s="3">
        <v>14</v>
      </c>
      <c r="O320" s="3">
        <v>67</v>
      </c>
      <c r="P320" s="3">
        <v>12</v>
      </c>
      <c r="Q320" s="13">
        <f t="shared" si="12"/>
        <v>0</v>
      </c>
      <c r="R320" s="54">
        <v>0.51</v>
      </c>
      <c r="S320" s="15">
        <v>1.0750588000000001</v>
      </c>
      <c r="T320" s="15">
        <v>0.6</v>
      </c>
      <c r="U320" s="55">
        <v>0.97898200000000002</v>
      </c>
      <c r="V320" s="1">
        <v>152</v>
      </c>
      <c r="W320" s="3">
        <v>64</v>
      </c>
      <c r="X320" s="1">
        <v>0</v>
      </c>
      <c r="Y320" s="3">
        <v>25</v>
      </c>
      <c r="Z320" s="3">
        <v>5</v>
      </c>
      <c r="AA320" s="3">
        <v>16</v>
      </c>
      <c r="AB320" s="3">
        <v>215</v>
      </c>
      <c r="AC320" s="3">
        <v>14</v>
      </c>
      <c r="AD320" s="3">
        <v>67</v>
      </c>
      <c r="AE320" s="3">
        <v>12</v>
      </c>
      <c r="AF320" s="3">
        <v>2</v>
      </c>
      <c r="AG320" s="3">
        <v>-3</v>
      </c>
      <c r="AH320" s="3"/>
      <c r="AI320" s="3"/>
      <c r="AJ320" s="3"/>
      <c r="AK320" s="3"/>
      <c r="AL320" s="3"/>
      <c r="AM320" s="3"/>
      <c r="AN320" s="3"/>
      <c r="AO320" s="3"/>
      <c r="AP320" s="3"/>
    </row>
    <row r="321" spans="1:46">
      <c r="A321" s="1" t="s">
        <v>771</v>
      </c>
      <c r="B321" s="1">
        <v>2020</v>
      </c>
      <c r="C321" s="1">
        <v>3.0790000000000002</v>
      </c>
      <c r="D321" s="20">
        <v>573500</v>
      </c>
      <c r="E321" s="17">
        <v>875000</v>
      </c>
      <c r="F321" s="1">
        <f>ROUND(V321-W321+(W321/$AV$2),0)</f>
        <v>371</v>
      </c>
      <c r="G321" s="31">
        <v>0</v>
      </c>
      <c r="H321" s="38">
        <v>0.23020259000000001</v>
      </c>
      <c r="I321" s="3">
        <v>114.8000648000648</v>
      </c>
      <c r="J321" s="3">
        <f>AI321-Z321+M321</f>
        <v>38.600021600021606</v>
      </c>
      <c r="K321" s="3">
        <v>0</v>
      </c>
      <c r="L321" s="29">
        <f t="shared" si="11"/>
        <v>-0.9</v>
      </c>
      <c r="M321" s="3">
        <f>Z321/$AV$2</f>
        <v>21.600021600021602</v>
      </c>
      <c r="N321" s="3">
        <f>AC321/$AV$2</f>
        <v>21.600021600021602</v>
      </c>
      <c r="O321" s="3">
        <f>AD321/$AV$2</f>
        <v>91.800091800091806</v>
      </c>
      <c r="P321" s="3">
        <f>AE321/$AV$2</f>
        <v>10.800010800010801</v>
      </c>
      <c r="Q321" s="13">
        <f t="shared" si="12"/>
        <v>0</v>
      </c>
      <c r="R321" s="54">
        <v>-1.05</v>
      </c>
      <c r="S321" s="15">
        <v>-0.72355294000000003</v>
      </c>
      <c r="T321" s="15">
        <v>0.34</v>
      </c>
      <c r="U321" s="55">
        <v>0.27467200000000003</v>
      </c>
      <c r="V321" s="1">
        <v>283</v>
      </c>
      <c r="W321" s="3">
        <v>52</v>
      </c>
      <c r="X321" s="11">
        <v>0</v>
      </c>
      <c r="Y321" s="3">
        <v>24</v>
      </c>
      <c r="Z321" s="3">
        <v>8</v>
      </c>
      <c r="AA321" s="3">
        <v>16</v>
      </c>
      <c r="AB321" s="3">
        <v>150</v>
      </c>
      <c r="AC321" s="3">
        <v>8</v>
      </c>
      <c r="AD321" s="3">
        <v>34</v>
      </c>
      <c r="AE321" s="3">
        <v>4</v>
      </c>
      <c r="AF321" s="3">
        <v>0</v>
      </c>
      <c r="AG321" s="3">
        <v>-2</v>
      </c>
      <c r="AH321" s="1">
        <v>74</v>
      </c>
      <c r="AI321" s="1">
        <v>25</v>
      </c>
      <c r="AJ321" s="1">
        <v>67</v>
      </c>
      <c r="AK321" s="1">
        <v>583</v>
      </c>
      <c r="AL321" s="1">
        <v>31</v>
      </c>
      <c r="AM321" s="1">
        <v>159</v>
      </c>
      <c r="AN321" s="1">
        <v>26</v>
      </c>
      <c r="AO321" s="1">
        <v>0</v>
      </c>
      <c r="AP321" s="1">
        <v>-6</v>
      </c>
    </row>
    <row r="322" spans="1:46">
      <c r="A322" s="1" t="s">
        <v>624</v>
      </c>
      <c r="B322" s="1">
        <v>2017</v>
      </c>
      <c r="C322" s="1">
        <v>2.129</v>
      </c>
      <c r="D322" s="20">
        <v>544740</v>
      </c>
      <c r="E322" s="17">
        <v>870000</v>
      </c>
      <c r="F322" s="1">
        <v>218</v>
      </c>
      <c r="G322" s="31">
        <v>69</v>
      </c>
      <c r="H322" s="38">
        <v>0.2459605</v>
      </c>
      <c r="I322" s="1">
        <v>78</v>
      </c>
      <c r="J322" s="1">
        <v>17</v>
      </c>
      <c r="K322" s="1">
        <v>12</v>
      </c>
      <c r="L322" s="29">
        <f t="shared" ref="L322:L348" si="13">ROUND(AVERAGE(R322,S322),1)</f>
        <v>0.3</v>
      </c>
      <c r="M322" s="3">
        <v>3</v>
      </c>
      <c r="N322" s="3">
        <v>14</v>
      </c>
      <c r="O322" s="3">
        <v>52</v>
      </c>
      <c r="P322" s="3">
        <v>6</v>
      </c>
      <c r="Q322" s="13">
        <f t="shared" ref="Q322:Q349" si="14">COUNTIF(AQ322:AS322,"*AS*")</f>
        <v>0</v>
      </c>
      <c r="R322" s="54">
        <v>0.3</v>
      </c>
      <c r="S322" s="15">
        <v>0.38048201999999998</v>
      </c>
      <c r="T322" s="15">
        <v>-0.34</v>
      </c>
      <c r="U322" s="55">
        <v>-0.473852</v>
      </c>
      <c r="V322" s="1">
        <v>218</v>
      </c>
      <c r="W322" s="3">
        <v>63</v>
      </c>
      <c r="X322" s="1">
        <v>0</v>
      </c>
      <c r="Y322" s="3">
        <v>17</v>
      </c>
      <c r="Z322" s="3">
        <v>3</v>
      </c>
      <c r="AA322" s="3">
        <v>12</v>
      </c>
      <c r="AB322" s="3">
        <v>144</v>
      </c>
      <c r="AC322" s="3">
        <v>14</v>
      </c>
      <c r="AD322" s="3">
        <v>52</v>
      </c>
      <c r="AE322" s="3">
        <v>6</v>
      </c>
      <c r="AF322" s="3">
        <v>2</v>
      </c>
      <c r="AG322" s="3">
        <v>3</v>
      </c>
      <c r="AH322" s="3"/>
      <c r="AI322" s="3"/>
      <c r="AJ322" s="3"/>
      <c r="AK322" s="3"/>
      <c r="AL322" s="3"/>
      <c r="AM322" s="3"/>
      <c r="AN322" s="3"/>
      <c r="AO322" s="3"/>
      <c r="AP322" s="3"/>
    </row>
    <row r="323" spans="1:46">
      <c r="A323" s="1" t="s">
        <v>252</v>
      </c>
      <c r="B323" s="1">
        <v>2011</v>
      </c>
      <c r="C323" s="1">
        <v>3.0710000000000002</v>
      </c>
      <c r="D323" s="20">
        <v>459000</v>
      </c>
      <c r="E323" s="17">
        <v>865000</v>
      </c>
      <c r="F323" s="1">
        <v>327</v>
      </c>
      <c r="G323" s="31">
        <v>22</v>
      </c>
      <c r="H323" s="38">
        <v>0.25301205999999998</v>
      </c>
      <c r="I323" s="1">
        <v>114</v>
      </c>
      <c r="J323" s="1">
        <v>8</v>
      </c>
      <c r="K323" s="1">
        <v>13</v>
      </c>
      <c r="L323" s="29">
        <f t="shared" si="13"/>
        <v>1.4</v>
      </c>
      <c r="M323" s="3">
        <v>0</v>
      </c>
      <c r="N323" s="3">
        <v>16</v>
      </c>
      <c r="O323" s="3">
        <v>32</v>
      </c>
      <c r="P323" s="3">
        <v>4</v>
      </c>
      <c r="Q323" s="13">
        <f t="shared" si="14"/>
        <v>0</v>
      </c>
      <c r="R323" s="54">
        <v>2.17</v>
      </c>
      <c r="S323" s="15">
        <v>0.53418493</v>
      </c>
      <c r="T323" s="15">
        <v>0.79</v>
      </c>
      <c r="U323" s="55">
        <v>0.60952700000000004</v>
      </c>
      <c r="V323" s="1">
        <v>327</v>
      </c>
      <c r="W323" s="3">
        <v>44</v>
      </c>
      <c r="X323" s="1">
        <v>0</v>
      </c>
      <c r="Y323" s="3">
        <v>19</v>
      </c>
      <c r="Z323" s="3">
        <v>0</v>
      </c>
      <c r="AA323" s="3">
        <v>7</v>
      </c>
      <c r="AB323" s="3">
        <v>113</v>
      </c>
      <c r="AC323" s="3">
        <v>16</v>
      </c>
      <c r="AD323" s="3">
        <v>32</v>
      </c>
      <c r="AE323" s="3">
        <v>4</v>
      </c>
      <c r="AF323" s="3">
        <v>1</v>
      </c>
      <c r="AG323" s="3">
        <v>5</v>
      </c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1:46">
      <c r="A324" s="1" t="s">
        <v>273</v>
      </c>
      <c r="B324" s="1">
        <v>2013</v>
      </c>
      <c r="C324" s="1">
        <v>3.1190000000000002</v>
      </c>
      <c r="D324" s="20">
        <v>505000</v>
      </c>
      <c r="E324" s="17">
        <v>850000</v>
      </c>
      <c r="F324" s="1">
        <v>335</v>
      </c>
      <c r="G324" s="31">
        <v>137</v>
      </c>
      <c r="H324" s="38">
        <v>0.25408617</v>
      </c>
      <c r="I324" s="1">
        <v>81</v>
      </c>
      <c r="J324" s="1">
        <v>12</v>
      </c>
      <c r="K324" s="1">
        <v>23</v>
      </c>
      <c r="L324" s="29">
        <f t="shared" si="13"/>
        <v>-0.4</v>
      </c>
      <c r="M324" s="3">
        <v>7</v>
      </c>
      <c r="N324" s="3">
        <v>27</v>
      </c>
      <c r="O324" s="3">
        <v>53</v>
      </c>
      <c r="P324" s="3">
        <v>12</v>
      </c>
      <c r="Q324" s="13">
        <f t="shared" si="14"/>
        <v>0</v>
      </c>
      <c r="R324" s="54">
        <v>-0.72</v>
      </c>
      <c r="S324" s="15">
        <v>-3.9161090000000003E-2</v>
      </c>
      <c r="T324" s="15">
        <v>-0.51</v>
      </c>
      <c r="U324" s="55">
        <v>1.58744E-2</v>
      </c>
      <c r="V324" s="1">
        <v>335</v>
      </c>
      <c r="W324" s="3">
        <v>97</v>
      </c>
      <c r="X324" s="1">
        <v>0</v>
      </c>
      <c r="Y324" s="3">
        <v>24</v>
      </c>
      <c r="Z324" s="3">
        <v>7</v>
      </c>
      <c r="AA324" s="3">
        <v>32</v>
      </c>
      <c r="AB324" s="3">
        <v>239</v>
      </c>
      <c r="AC324" s="3">
        <v>27</v>
      </c>
      <c r="AD324" s="3">
        <v>53</v>
      </c>
      <c r="AE324" s="3">
        <v>12</v>
      </c>
      <c r="AF324" s="3">
        <v>0</v>
      </c>
      <c r="AG324" s="3">
        <v>-10</v>
      </c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1:46">
      <c r="A325" s="11" t="s">
        <v>547</v>
      </c>
      <c r="B325" s="11">
        <v>2016</v>
      </c>
      <c r="C325" s="11">
        <v>3.0249999999999999</v>
      </c>
      <c r="D325" s="21">
        <v>519000</v>
      </c>
      <c r="E325" s="18">
        <v>850000</v>
      </c>
      <c r="F325" s="1">
        <v>151</v>
      </c>
      <c r="G325" s="61">
        <v>27</v>
      </c>
      <c r="H325" s="39">
        <v>0.24468085000000001</v>
      </c>
      <c r="I325" s="11">
        <v>45</v>
      </c>
      <c r="J325" s="11">
        <v>5</v>
      </c>
      <c r="K325" s="11">
        <v>1</v>
      </c>
      <c r="L325" s="29">
        <f t="shared" si="13"/>
        <v>-0.5</v>
      </c>
      <c r="M325" s="13">
        <v>2</v>
      </c>
      <c r="N325" s="13">
        <v>7</v>
      </c>
      <c r="O325" s="13">
        <v>28</v>
      </c>
      <c r="P325" s="13">
        <v>7</v>
      </c>
      <c r="Q325" s="13">
        <f t="shared" si="14"/>
        <v>0</v>
      </c>
      <c r="R325" s="54">
        <v>0.43</v>
      </c>
      <c r="S325" s="15">
        <v>-1.4373994999999999</v>
      </c>
      <c r="T325" s="15">
        <v>0.3</v>
      </c>
      <c r="U325" s="55">
        <v>-0.2292882</v>
      </c>
      <c r="V325" s="1">
        <v>151</v>
      </c>
      <c r="W325" s="3">
        <v>43</v>
      </c>
      <c r="X325" s="1">
        <v>27</v>
      </c>
      <c r="Y325" s="13">
        <v>17</v>
      </c>
      <c r="Z325" s="13">
        <v>2</v>
      </c>
      <c r="AA325" s="13">
        <v>14</v>
      </c>
      <c r="AB325" s="13">
        <v>129</v>
      </c>
      <c r="AC325" s="13">
        <v>7</v>
      </c>
      <c r="AD325" s="13">
        <v>28</v>
      </c>
      <c r="AE325" s="13">
        <v>7</v>
      </c>
      <c r="AF325" s="13">
        <v>0</v>
      </c>
      <c r="AG325" s="13">
        <v>3</v>
      </c>
      <c r="AH325" s="13"/>
      <c r="AI325" s="13"/>
      <c r="AJ325" s="13"/>
      <c r="AK325" s="13"/>
      <c r="AL325" s="13"/>
      <c r="AM325" s="13"/>
      <c r="AN325" s="13"/>
      <c r="AO325" s="13"/>
      <c r="AP325" s="13"/>
      <c r="AQ325" s="12"/>
      <c r="AR325" s="12"/>
      <c r="AS325" s="12"/>
      <c r="AT325" s="12"/>
    </row>
    <row r="326" spans="1:46">
      <c r="A326" s="1" t="s">
        <v>597</v>
      </c>
      <c r="B326" s="1">
        <v>2016</v>
      </c>
      <c r="C326" s="1">
        <v>3.0449999999999999</v>
      </c>
      <c r="D326" s="20">
        <v>530000</v>
      </c>
      <c r="E326" s="17">
        <v>850000</v>
      </c>
      <c r="F326" s="1">
        <v>371</v>
      </c>
      <c r="G326" s="31">
        <v>88</v>
      </c>
      <c r="H326" s="38">
        <v>0.24047418000000001</v>
      </c>
      <c r="I326" s="1">
        <v>124</v>
      </c>
      <c r="J326" s="1">
        <v>31</v>
      </c>
      <c r="K326" s="1">
        <v>5</v>
      </c>
      <c r="L326" s="29">
        <f t="shared" si="13"/>
        <v>-0.6</v>
      </c>
      <c r="M326" s="3">
        <v>4</v>
      </c>
      <c r="N326" s="3">
        <v>18</v>
      </c>
      <c r="O326" s="3">
        <v>54</v>
      </c>
      <c r="P326" s="3">
        <v>15</v>
      </c>
      <c r="Q326" s="13">
        <f t="shared" si="14"/>
        <v>0</v>
      </c>
      <c r="R326" s="54">
        <v>-0.96</v>
      </c>
      <c r="S326" s="15">
        <v>-0.20138499000000001</v>
      </c>
      <c r="T326" s="15">
        <v>-0.78</v>
      </c>
      <c r="U326" s="55">
        <v>-0.60707999999999995</v>
      </c>
      <c r="V326" s="1">
        <v>371</v>
      </c>
      <c r="W326" s="3">
        <v>71</v>
      </c>
      <c r="X326" s="1">
        <v>60</v>
      </c>
      <c r="Y326" s="3">
        <v>22</v>
      </c>
      <c r="Z326" s="3">
        <v>4</v>
      </c>
      <c r="AA326" s="3">
        <v>18</v>
      </c>
      <c r="AB326" s="3">
        <v>218</v>
      </c>
      <c r="AC326" s="3">
        <v>18</v>
      </c>
      <c r="AD326" s="3">
        <v>54</v>
      </c>
      <c r="AE326" s="3">
        <v>15</v>
      </c>
      <c r="AF326" s="3">
        <v>3</v>
      </c>
      <c r="AG326" s="3">
        <v>-5</v>
      </c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1:46">
      <c r="A327" s="1" t="s">
        <v>332</v>
      </c>
      <c r="B327" s="1">
        <v>2011</v>
      </c>
      <c r="C327" s="1">
        <v>3.0640000000000001</v>
      </c>
      <c r="D327" s="20">
        <v>437500</v>
      </c>
      <c r="E327" s="17">
        <v>850000</v>
      </c>
      <c r="F327" s="1">
        <v>324</v>
      </c>
      <c r="G327" s="31">
        <v>0</v>
      </c>
      <c r="H327" s="38">
        <v>0.22133027</v>
      </c>
      <c r="I327" s="1">
        <v>91</v>
      </c>
      <c r="J327" s="1">
        <v>7</v>
      </c>
      <c r="K327" s="1">
        <v>6</v>
      </c>
      <c r="L327" s="29">
        <f t="shared" si="13"/>
        <v>0.9</v>
      </c>
      <c r="M327" s="3">
        <v>0</v>
      </c>
      <c r="N327" s="3">
        <v>18</v>
      </c>
      <c r="O327" s="3">
        <v>46</v>
      </c>
      <c r="P327" s="3">
        <v>14</v>
      </c>
      <c r="Q327" s="13">
        <f t="shared" si="14"/>
        <v>0</v>
      </c>
      <c r="R327" s="54">
        <v>1.1500001</v>
      </c>
      <c r="S327" s="15">
        <v>0.73481799999999997</v>
      </c>
      <c r="T327" s="15">
        <v>-0.57999999999999996</v>
      </c>
      <c r="U327" s="55">
        <v>-0.60367999999999999</v>
      </c>
      <c r="V327" s="1">
        <v>324</v>
      </c>
      <c r="W327" s="3">
        <v>114</v>
      </c>
      <c r="X327" s="1">
        <v>0</v>
      </c>
      <c r="Y327" s="3">
        <v>27</v>
      </c>
      <c r="Z327" s="3">
        <v>0</v>
      </c>
      <c r="AA327" s="3">
        <v>23</v>
      </c>
      <c r="AB327" s="3">
        <v>366</v>
      </c>
      <c r="AC327" s="3">
        <v>18</v>
      </c>
      <c r="AD327" s="3">
        <v>46</v>
      </c>
      <c r="AE327" s="3">
        <v>14</v>
      </c>
      <c r="AF327" s="3">
        <v>3</v>
      </c>
      <c r="AG327" s="3">
        <v>6</v>
      </c>
      <c r="AH327" s="3"/>
      <c r="AI327" s="3"/>
      <c r="AJ327" s="3"/>
      <c r="AK327" s="3"/>
      <c r="AL327" s="3"/>
      <c r="AM327" s="3"/>
      <c r="AN327" s="3"/>
      <c r="AO327" s="3"/>
      <c r="AP327" s="3"/>
      <c r="AQ327" s="2" t="s">
        <v>212</v>
      </c>
      <c r="AS327" s="1" t="s">
        <v>333</v>
      </c>
    </row>
    <row r="328" spans="1:46">
      <c r="A328" s="1" t="s">
        <v>246</v>
      </c>
      <c r="B328" s="1">
        <v>2017</v>
      </c>
      <c r="C328" s="1">
        <v>3.052</v>
      </c>
      <c r="D328" s="20">
        <v>544200</v>
      </c>
      <c r="E328" s="17">
        <v>825000</v>
      </c>
      <c r="F328" s="1">
        <v>302</v>
      </c>
      <c r="G328" s="31">
        <v>64</v>
      </c>
      <c r="H328" s="38">
        <v>0.24593967</v>
      </c>
      <c r="I328" s="1">
        <v>115</v>
      </c>
      <c r="J328" s="1">
        <v>14</v>
      </c>
      <c r="K328" s="1">
        <v>22</v>
      </c>
      <c r="L328" s="29">
        <f t="shared" si="13"/>
        <v>2</v>
      </c>
      <c r="M328" s="3">
        <v>3</v>
      </c>
      <c r="N328" s="3">
        <v>20</v>
      </c>
      <c r="O328" s="3">
        <v>46</v>
      </c>
      <c r="P328" s="3">
        <v>8</v>
      </c>
      <c r="Q328" s="13">
        <f t="shared" si="14"/>
        <v>0</v>
      </c>
      <c r="R328" s="54">
        <v>2.3500000999999999</v>
      </c>
      <c r="S328" s="15">
        <v>1.5983837000000001</v>
      </c>
      <c r="T328" s="15">
        <v>-0.04</v>
      </c>
      <c r="U328" s="55">
        <v>-0.121738</v>
      </c>
      <c r="V328" s="1">
        <v>302</v>
      </c>
      <c r="W328" s="3">
        <v>69</v>
      </c>
      <c r="X328" s="1">
        <v>64</v>
      </c>
      <c r="Y328" s="3">
        <v>26</v>
      </c>
      <c r="Z328" s="3">
        <v>3</v>
      </c>
      <c r="AA328" s="3">
        <v>14</v>
      </c>
      <c r="AB328" s="3">
        <v>195</v>
      </c>
      <c r="AC328" s="3">
        <v>20</v>
      </c>
      <c r="AD328" s="3">
        <v>46</v>
      </c>
      <c r="AE328" s="3">
        <v>8</v>
      </c>
      <c r="AF328" s="3">
        <v>2</v>
      </c>
      <c r="AG328" s="3">
        <v>-1</v>
      </c>
      <c r="AH328" s="3"/>
      <c r="AI328" s="3"/>
      <c r="AJ328" s="3"/>
      <c r="AK328" s="3"/>
      <c r="AL328" s="3"/>
      <c r="AM328" s="3"/>
      <c r="AN328" s="3"/>
      <c r="AO328" s="3"/>
      <c r="AP328" s="3"/>
    </row>
    <row r="329" spans="1:46">
      <c r="A329" s="11" t="s">
        <v>247</v>
      </c>
      <c r="B329" s="11">
        <v>2016</v>
      </c>
      <c r="C329" s="11">
        <v>3.0449999999999999</v>
      </c>
      <c r="D329" s="21">
        <v>556000</v>
      </c>
      <c r="E329" s="18">
        <v>805000</v>
      </c>
      <c r="F329" s="11">
        <v>139</v>
      </c>
      <c r="G329" s="61">
        <v>140</v>
      </c>
      <c r="H329" s="39">
        <v>0.22155689000000001</v>
      </c>
      <c r="I329" s="11">
        <v>36</v>
      </c>
      <c r="J329" s="11">
        <v>5</v>
      </c>
      <c r="K329" s="11">
        <v>2</v>
      </c>
      <c r="L329" s="29">
        <f t="shared" si="13"/>
        <v>-1.1000000000000001</v>
      </c>
      <c r="M329" s="13">
        <v>4</v>
      </c>
      <c r="N329" s="13">
        <v>7</v>
      </c>
      <c r="O329" s="13">
        <v>31</v>
      </c>
      <c r="P329" s="13">
        <v>11</v>
      </c>
      <c r="Q329" s="13">
        <f t="shared" si="14"/>
        <v>0</v>
      </c>
      <c r="R329" s="54">
        <v>-1.1299999999999999</v>
      </c>
      <c r="S329" s="15">
        <v>-0.98181969999999996</v>
      </c>
      <c r="T329" s="15">
        <v>-0.17</v>
      </c>
      <c r="U329" s="55">
        <v>-0.42168600000000001</v>
      </c>
      <c r="V329" s="11">
        <v>139</v>
      </c>
      <c r="W329" s="13">
        <v>62</v>
      </c>
      <c r="X329" s="1">
        <v>0</v>
      </c>
      <c r="Y329" s="13">
        <v>17</v>
      </c>
      <c r="Z329" s="13">
        <v>4</v>
      </c>
      <c r="AA329" s="13">
        <v>26</v>
      </c>
      <c r="AB329" s="13">
        <v>176</v>
      </c>
      <c r="AC329" s="13">
        <v>7</v>
      </c>
      <c r="AD329" s="13">
        <v>31</v>
      </c>
      <c r="AE329" s="13">
        <v>11</v>
      </c>
      <c r="AF329" s="13">
        <v>1</v>
      </c>
      <c r="AG329" s="13">
        <v>-1</v>
      </c>
      <c r="AH329" s="13"/>
      <c r="AI329" s="13"/>
      <c r="AJ329" s="13"/>
      <c r="AK329" s="13"/>
      <c r="AL329" s="13"/>
      <c r="AM329" s="13"/>
      <c r="AN329" s="13"/>
      <c r="AO329" s="13"/>
      <c r="AP329" s="13"/>
      <c r="AQ329" s="12"/>
      <c r="AR329" s="12"/>
      <c r="AS329" s="12"/>
      <c r="AT329" s="12"/>
    </row>
    <row r="330" spans="1:46">
      <c r="A330" s="1" t="s">
        <v>180</v>
      </c>
      <c r="B330" s="1">
        <v>2012</v>
      </c>
      <c r="C330" s="1">
        <v>3.0720000000000001</v>
      </c>
      <c r="D330" s="20">
        <v>525000</v>
      </c>
      <c r="E330" s="17">
        <v>800000</v>
      </c>
      <c r="F330" s="1">
        <v>375</v>
      </c>
      <c r="G330" s="31">
        <v>28</v>
      </c>
      <c r="H330" s="38">
        <v>0.26357615000000001</v>
      </c>
      <c r="I330" s="1">
        <v>99</v>
      </c>
      <c r="J330" s="1">
        <v>19</v>
      </c>
      <c r="K330" s="1">
        <v>3</v>
      </c>
      <c r="L330" s="29">
        <f t="shared" si="13"/>
        <v>1.7</v>
      </c>
      <c r="M330" s="3">
        <v>4</v>
      </c>
      <c r="N330" s="3">
        <v>13</v>
      </c>
      <c r="O330" s="3">
        <v>42</v>
      </c>
      <c r="P330" s="3">
        <v>12</v>
      </c>
      <c r="Q330" s="13">
        <f t="shared" si="14"/>
        <v>0</v>
      </c>
      <c r="R330" s="54">
        <v>1.84</v>
      </c>
      <c r="S330" s="15">
        <v>1.6319847999999999</v>
      </c>
      <c r="T330" s="15">
        <v>0.49</v>
      </c>
      <c r="U330" s="55">
        <v>0.11752799999999999</v>
      </c>
      <c r="V330" s="1">
        <v>375</v>
      </c>
      <c r="W330" s="3">
        <v>94</v>
      </c>
      <c r="X330" s="1">
        <v>28</v>
      </c>
      <c r="Y330" s="3">
        <v>19</v>
      </c>
      <c r="Z330" s="3">
        <v>4</v>
      </c>
      <c r="AA330" s="3">
        <v>30</v>
      </c>
      <c r="AB330" s="3">
        <v>174</v>
      </c>
      <c r="AC330" s="3">
        <v>13</v>
      </c>
      <c r="AD330" s="3">
        <v>42</v>
      </c>
      <c r="AE330" s="3">
        <v>12</v>
      </c>
      <c r="AF330" s="3">
        <v>0</v>
      </c>
      <c r="AG330" s="3">
        <v>5</v>
      </c>
      <c r="AH330" s="3"/>
      <c r="AI330" s="3"/>
      <c r="AJ330" s="3"/>
      <c r="AK330" s="3"/>
      <c r="AL330" s="3"/>
      <c r="AM330" s="3"/>
      <c r="AN330" s="3"/>
      <c r="AO330" s="3"/>
      <c r="AP330" s="3"/>
      <c r="AT330" s="1" t="s">
        <v>137</v>
      </c>
    </row>
    <row r="331" spans="1:46">
      <c r="A331" s="1" t="s">
        <v>502</v>
      </c>
      <c r="B331" s="1">
        <v>2014</v>
      </c>
      <c r="C331" s="1">
        <v>2.1659999999999999</v>
      </c>
      <c r="D331" s="20">
        <v>512000</v>
      </c>
      <c r="E331" s="17">
        <v>800000</v>
      </c>
      <c r="F331" s="1">
        <v>216</v>
      </c>
      <c r="G331" s="31">
        <v>95</v>
      </c>
      <c r="H331" s="38">
        <v>0.24584104000000001</v>
      </c>
      <c r="I331" s="1">
        <v>38</v>
      </c>
      <c r="J331" s="1">
        <v>9</v>
      </c>
      <c r="K331" s="1">
        <v>0</v>
      </c>
      <c r="L331" s="29">
        <f t="shared" si="13"/>
        <v>0.2</v>
      </c>
      <c r="M331" s="3">
        <v>3</v>
      </c>
      <c r="N331" s="3">
        <v>8</v>
      </c>
      <c r="O331" s="3">
        <v>55</v>
      </c>
      <c r="P331" s="3">
        <v>8</v>
      </c>
      <c r="Q331" s="13">
        <f t="shared" si="14"/>
        <v>0</v>
      </c>
      <c r="R331" s="54">
        <v>0.58000004000000005</v>
      </c>
      <c r="S331" s="15">
        <v>-9.4686999999999993E-2</v>
      </c>
      <c r="T331" s="15">
        <v>-0.39</v>
      </c>
      <c r="U331" s="55">
        <v>-0.147008</v>
      </c>
      <c r="V331" s="1">
        <v>216</v>
      </c>
      <c r="W331" s="3">
        <v>66</v>
      </c>
      <c r="X331" s="1">
        <v>65</v>
      </c>
      <c r="Y331" s="3">
        <v>8</v>
      </c>
      <c r="Z331" s="3">
        <v>3</v>
      </c>
      <c r="AA331" s="3">
        <v>28</v>
      </c>
      <c r="AB331" s="3">
        <v>177</v>
      </c>
      <c r="AC331" s="3">
        <v>8</v>
      </c>
      <c r="AD331" s="3">
        <v>55</v>
      </c>
      <c r="AE331" s="3">
        <v>8</v>
      </c>
      <c r="AF331" s="3">
        <v>0</v>
      </c>
      <c r="AG331" s="3">
        <v>1</v>
      </c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1:46">
      <c r="A332" s="1" t="s">
        <v>328</v>
      </c>
      <c r="B332" s="1">
        <v>2014</v>
      </c>
      <c r="C332" s="1">
        <v>3.097</v>
      </c>
      <c r="D332" s="20">
        <v>510000</v>
      </c>
      <c r="E332" s="17">
        <v>800000</v>
      </c>
      <c r="F332" s="1">
        <v>183</v>
      </c>
      <c r="G332" s="31">
        <v>64</v>
      </c>
      <c r="H332" s="38">
        <v>0.21029083000000001</v>
      </c>
      <c r="I332" s="1">
        <v>47</v>
      </c>
      <c r="J332" s="1">
        <v>6</v>
      </c>
      <c r="K332" s="1">
        <v>1</v>
      </c>
      <c r="L332" s="29">
        <f t="shared" si="13"/>
        <v>0.2</v>
      </c>
      <c r="M332" s="3">
        <v>0</v>
      </c>
      <c r="N332" s="3">
        <v>12</v>
      </c>
      <c r="O332" s="3">
        <v>29</v>
      </c>
      <c r="P332" s="3">
        <v>10</v>
      </c>
      <c r="Q332" s="13">
        <f t="shared" si="14"/>
        <v>0</v>
      </c>
      <c r="R332" s="54">
        <v>-0.20000003</v>
      </c>
      <c r="S332" s="15">
        <v>0.62860990000000005</v>
      </c>
      <c r="T332" s="15">
        <v>-0.24</v>
      </c>
      <c r="U332" s="55">
        <v>0.38849400000000001</v>
      </c>
      <c r="V332" s="1">
        <v>183</v>
      </c>
      <c r="W332" s="3">
        <v>41</v>
      </c>
      <c r="X332" s="1">
        <v>0</v>
      </c>
      <c r="Y332" s="3">
        <v>13</v>
      </c>
      <c r="Z332" s="3">
        <v>0</v>
      </c>
      <c r="AA332" s="3">
        <v>11</v>
      </c>
      <c r="AB332" s="3">
        <v>128</v>
      </c>
      <c r="AC332" s="3">
        <v>12</v>
      </c>
      <c r="AD332" s="3">
        <v>29</v>
      </c>
      <c r="AE332" s="3">
        <v>10</v>
      </c>
      <c r="AF332" s="3">
        <v>0</v>
      </c>
      <c r="AG332" s="3">
        <v>0</v>
      </c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1:46">
      <c r="A333" s="1" t="s">
        <v>478</v>
      </c>
      <c r="B333" s="1">
        <v>2019</v>
      </c>
      <c r="C333" s="1">
        <v>3.0489999999999999</v>
      </c>
      <c r="D333" s="20">
        <v>590100</v>
      </c>
      <c r="E333" s="17">
        <v>800000</v>
      </c>
      <c r="F333" s="11">
        <v>183</v>
      </c>
      <c r="G333" s="31">
        <v>103</v>
      </c>
      <c r="H333" s="38">
        <v>0.20370369999999999</v>
      </c>
      <c r="I333" s="1">
        <v>47</v>
      </c>
      <c r="J333" s="1">
        <v>12</v>
      </c>
      <c r="K333" s="1">
        <v>0</v>
      </c>
      <c r="L333" s="29">
        <f t="shared" si="13"/>
        <v>1.2</v>
      </c>
      <c r="M333" s="3">
        <v>1</v>
      </c>
      <c r="N333" s="3">
        <v>12</v>
      </c>
      <c r="O333" s="3">
        <v>49</v>
      </c>
      <c r="P333" s="3">
        <v>1</v>
      </c>
      <c r="Q333" s="13">
        <f t="shared" si="14"/>
        <v>0</v>
      </c>
      <c r="R333" s="54">
        <v>-0.18999995</v>
      </c>
      <c r="S333" s="15">
        <v>2.6560638000000001</v>
      </c>
      <c r="T333" s="15">
        <v>-1.52</v>
      </c>
      <c r="U333" s="55">
        <v>-0.32031670000000001</v>
      </c>
      <c r="V333" s="11">
        <v>183</v>
      </c>
      <c r="W333" s="13">
        <v>51</v>
      </c>
      <c r="X333" s="1">
        <v>26</v>
      </c>
      <c r="Y333" s="3">
        <v>7</v>
      </c>
      <c r="Z333" s="3">
        <v>1</v>
      </c>
      <c r="AA333" s="3">
        <v>5</v>
      </c>
      <c r="AB333" s="3">
        <v>147</v>
      </c>
      <c r="AC333" s="3">
        <v>12</v>
      </c>
      <c r="AD333" s="3">
        <v>49</v>
      </c>
      <c r="AE333" s="3">
        <v>1</v>
      </c>
      <c r="AF333" s="3">
        <v>0</v>
      </c>
      <c r="AG333" s="3">
        <v>3</v>
      </c>
      <c r="AH333" s="3"/>
      <c r="AI333" s="3"/>
      <c r="AJ333" s="3"/>
      <c r="AK333" s="3"/>
      <c r="AL333" s="3"/>
      <c r="AM333" s="3"/>
      <c r="AN333" s="3"/>
      <c r="AO333" s="3"/>
      <c r="AP333" s="3"/>
      <c r="AR333" s="1" t="s">
        <v>168</v>
      </c>
    </row>
    <row r="334" spans="1:46">
      <c r="A334" s="1" t="s">
        <v>88</v>
      </c>
      <c r="B334" s="1">
        <v>2014</v>
      </c>
      <c r="C334" s="1">
        <v>3.105</v>
      </c>
      <c r="D334" s="20">
        <v>521000</v>
      </c>
      <c r="E334" s="17">
        <v>775000</v>
      </c>
      <c r="F334" s="1">
        <v>190</v>
      </c>
      <c r="G334" s="31">
        <v>17</v>
      </c>
      <c r="H334" s="38">
        <v>0.22494432</v>
      </c>
      <c r="I334" s="1">
        <v>43</v>
      </c>
      <c r="J334" s="1">
        <v>3</v>
      </c>
      <c r="K334" s="1">
        <v>0</v>
      </c>
      <c r="L334" s="29">
        <f t="shared" si="13"/>
        <v>-1.7</v>
      </c>
      <c r="M334" s="3">
        <v>1</v>
      </c>
      <c r="N334" s="3">
        <v>13</v>
      </c>
      <c r="O334" s="3">
        <v>28</v>
      </c>
      <c r="P334" s="3">
        <v>5</v>
      </c>
      <c r="Q334" s="13">
        <f t="shared" si="14"/>
        <v>0</v>
      </c>
      <c r="R334" s="54">
        <v>-1.9</v>
      </c>
      <c r="S334" s="15">
        <v>-1.4386213000000001</v>
      </c>
      <c r="T334" s="15">
        <v>-0.85</v>
      </c>
      <c r="U334" s="55">
        <v>-1.37121</v>
      </c>
      <c r="V334" s="1">
        <v>190</v>
      </c>
      <c r="W334" s="3">
        <v>50</v>
      </c>
      <c r="X334" s="1">
        <v>0</v>
      </c>
      <c r="Y334" s="3">
        <v>11</v>
      </c>
      <c r="Z334" s="3">
        <v>1</v>
      </c>
      <c r="AA334" s="3">
        <v>17</v>
      </c>
      <c r="AB334" s="3">
        <v>150</v>
      </c>
      <c r="AC334" s="3">
        <v>13</v>
      </c>
      <c r="AD334" s="3">
        <v>28</v>
      </c>
      <c r="AE334" s="3">
        <v>5</v>
      </c>
      <c r="AF334" s="3">
        <v>0</v>
      </c>
      <c r="AG334" s="3">
        <v>-8</v>
      </c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1:46">
      <c r="A335" s="1" t="s">
        <v>435</v>
      </c>
      <c r="B335" s="1">
        <v>2013</v>
      </c>
      <c r="C335" s="1">
        <v>2.1360000000000001</v>
      </c>
      <c r="D335" s="20">
        <v>505000</v>
      </c>
      <c r="E335" s="17">
        <v>750000</v>
      </c>
      <c r="F335" s="1">
        <v>193</v>
      </c>
      <c r="G335" s="31">
        <v>64</v>
      </c>
      <c r="H335" s="38">
        <v>0.22283608999999999</v>
      </c>
      <c r="I335" s="1">
        <v>51</v>
      </c>
      <c r="J335" s="1">
        <v>17</v>
      </c>
      <c r="K335" s="1">
        <v>0</v>
      </c>
      <c r="L335" s="29">
        <f t="shared" si="13"/>
        <v>-0.2</v>
      </c>
      <c r="M335" s="3">
        <v>3</v>
      </c>
      <c r="N335" s="3">
        <v>5</v>
      </c>
      <c r="O335" s="3">
        <v>24</v>
      </c>
      <c r="P335" s="3">
        <v>6</v>
      </c>
      <c r="Q335" s="13">
        <f t="shared" si="14"/>
        <v>0</v>
      </c>
      <c r="R335" s="54">
        <v>0.91</v>
      </c>
      <c r="S335" s="15">
        <v>-1.237625</v>
      </c>
      <c r="T335" s="15">
        <v>-0.51</v>
      </c>
      <c r="U335" s="55">
        <v>-0.81195899999999999</v>
      </c>
      <c r="V335" s="1">
        <v>193</v>
      </c>
      <c r="W335" s="3">
        <v>41</v>
      </c>
      <c r="X335" s="1">
        <v>64</v>
      </c>
      <c r="Y335" s="3">
        <v>9</v>
      </c>
      <c r="Z335" s="3">
        <v>3</v>
      </c>
      <c r="AA335" s="3">
        <v>14</v>
      </c>
      <c r="AB335" s="3">
        <v>122</v>
      </c>
      <c r="AC335" s="3">
        <v>5</v>
      </c>
      <c r="AD335" s="3">
        <v>24</v>
      </c>
      <c r="AE335" s="3">
        <v>6</v>
      </c>
      <c r="AF335" s="3">
        <v>0</v>
      </c>
      <c r="AG335" s="3">
        <v>-9</v>
      </c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1:46">
      <c r="A336" s="1" t="s">
        <v>126</v>
      </c>
      <c r="B336" s="1">
        <v>2012</v>
      </c>
      <c r="C336" s="1">
        <v>3.1150000000000002</v>
      </c>
      <c r="D336" s="20">
        <v>500000</v>
      </c>
      <c r="E336" s="17">
        <v>750000</v>
      </c>
      <c r="F336" s="1">
        <v>338</v>
      </c>
      <c r="G336" s="31">
        <v>20</v>
      </c>
      <c r="H336" s="38">
        <v>0.21263482</v>
      </c>
      <c r="I336" s="1">
        <v>100</v>
      </c>
      <c r="J336" s="1">
        <v>19</v>
      </c>
      <c r="K336" s="1">
        <v>36</v>
      </c>
      <c r="L336" s="29">
        <f t="shared" si="13"/>
        <v>-0.3</v>
      </c>
      <c r="M336" s="3">
        <v>3</v>
      </c>
      <c r="N336" s="3">
        <v>11</v>
      </c>
      <c r="O336" s="3">
        <v>71</v>
      </c>
      <c r="P336" s="3">
        <v>6</v>
      </c>
      <c r="Q336" s="13">
        <f t="shared" si="14"/>
        <v>0</v>
      </c>
      <c r="R336" s="54">
        <v>-4.0000055E-2</v>
      </c>
      <c r="S336" s="15">
        <v>-0.50783396000000003</v>
      </c>
      <c r="T336" s="15">
        <v>-0.65000004</v>
      </c>
      <c r="U336" s="55">
        <v>-0.45994597999999998</v>
      </c>
      <c r="V336" s="1">
        <v>338</v>
      </c>
      <c r="W336" s="3">
        <v>102</v>
      </c>
      <c r="X336" s="1">
        <v>0</v>
      </c>
      <c r="Y336" s="3">
        <v>25</v>
      </c>
      <c r="Z336" s="3">
        <v>3</v>
      </c>
      <c r="AA336" s="3">
        <v>10</v>
      </c>
      <c r="AB336" s="3">
        <v>209</v>
      </c>
      <c r="AC336" s="3">
        <v>11</v>
      </c>
      <c r="AD336" s="3">
        <v>71</v>
      </c>
      <c r="AE336" s="3">
        <v>6</v>
      </c>
      <c r="AF336" s="3">
        <v>13</v>
      </c>
      <c r="AG336" s="3">
        <v>-1</v>
      </c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1:46">
      <c r="A337" s="1" t="s">
        <v>209</v>
      </c>
      <c r="B337" s="1">
        <v>2013</v>
      </c>
      <c r="C337" s="1">
        <v>3.17</v>
      </c>
      <c r="D337" s="20">
        <v>523000</v>
      </c>
      <c r="E337" s="17">
        <v>745000</v>
      </c>
      <c r="F337" s="1">
        <v>221</v>
      </c>
      <c r="G337" s="31">
        <v>308</v>
      </c>
      <c r="H337" s="38">
        <v>0.25565216000000002</v>
      </c>
      <c r="I337" s="1">
        <v>61</v>
      </c>
      <c r="J337" s="1">
        <v>6</v>
      </c>
      <c r="K337" s="1">
        <v>2</v>
      </c>
      <c r="L337" s="29">
        <f t="shared" si="13"/>
        <v>-0.2</v>
      </c>
      <c r="M337" s="3">
        <v>2</v>
      </c>
      <c r="N337" s="3">
        <v>6</v>
      </c>
      <c r="O337" s="3">
        <v>33</v>
      </c>
      <c r="P337" s="3">
        <v>12</v>
      </c>
      <c r="Q337" s="13">
        <f t="shared" si="14"/>
        <v>0</v>
      </c>
      <c r="R337" s="54">
        <v>-0.31999992999999999</v>
      </c>
      <c r="S337" s="15">
        <v>-6.0725622E-2</v>
      </c>
      <c r="T337" s="15">
        <v>-0.06</v>
      </c>
      <c r="U337" s="55">
        <v>0.44756499999999999</v>
      </c>
      <c r="V337" s="1">
        <v>221</v>
      </c>
      <c r="W337" s="3">
        <v>53</v>
      </c>
      <c r="X337" s="1">
        <v>103</v>
      </c>
      <c r="Y337" s="3">
        <v>21</v>
      </c>
      <c r="Z337" s="3">
        <v>2</v>
      </c>
      <c r="AA337" s="3">
        <v>14</v>
      </c>
      <c r="AB337" s="3">
        <v>147</v>
      </c>
      <c r="AC337" s="3">
        <v>6</v>
      </c>
      <c r="AD337" s="3">
        <v>33</v>
      </c>
      <c r="AE337" s="3">
        <v>12</v>
      </c>
      <c r="AF337" s="3">
        <v>0</v>
      </c>
      <c r="AG337" s="3">
        <v>-5</v>
      </c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1:46">
      <c r="A338" s="1" t="s">
        <v>700</v>
      </c>
      <c r="B338" s="1">
        <v>2019</v>
      </c>
      <c r="C338" s="1">
        <v>3.0070000000000001</v>
      </c>
      <c r="D338" s="20">
        <v>577000</v>
      </c>
      <c r="E338" s="17">
        <v>725000</v>
      </c>
      <c r="F338" s="1">
        <v>215</v>
      </c>
      <c r="G338" s="31">
        <v>104</v>
      </c>
      <c r="H338" s="38">
        <v>0.25990099999999999</v>
      </c>
      <c r="I338" s="1">
        <v>52</v>
      </c>
      <c r="J338" s="1">
        <v>6</v>
      </c>
      <c r="K338" s="1">
        <v>8</v>
      </c>
      <c r="L338" s="29">
        <f t="shared" si="13"/>
        <v>0.8</v>
      </c>
      <c r="M338" s="3">
        <v>1</v>
      </c>
      <c r="N338" s="3">
        <v>9</v>
      </c>
      <c r="O338" s="3">
        <v>37</v>
      </c>
      <c r="P338" s="3">
        <v>4</v>
      </c>
      <c r="Q338" s="13">
        <f t="shared" si="14"/>
        <v>0</v>
      </c>
      <c r="R338" s="54">
        <v>1.25</v>
      </c>
      <c r="S338" s="15">
        <v>0.29766609999999999</v>
      </c>
      <c r="T338" s="15">
        <v>0.45</v>
      </c>
      <c r="U338" s="55">
        <v>-9.3392000000000003E-2</v>
      </c>
      <c r="V338" s="1">
        <v>215</v>
      </c>
      <c r="W338" s="3">
        <v>53</v>
      </c>
      <c r="X338" s="1">
        <v>104</v>
      </c>
      <c r="Y338" s="3">
        <v>15</v>
      </c>
      <c r="Z338" s="3">
        <v>1</v>
      </c>
      <c r="AA338" s="3">
        <v>6</v>
      </c>
      <c r="AB338" s="3">
        <v>156</v>
      </c>
      <c r="AC338" s="3">
        <v>9</v>
      </c>
      <c r="AD338" s="3">
        <v>37</v>
      </c>
      <c r="AE338" s="3">
        <v>4</v>
      </c>
      <c r="AF338" s="3">
        <v>4</v>
      </c>
      <c r="AG338" s="3">
        <v>6</v>
      </c>
      <c r="AH338" s="3"/>
      <c r="AI338" s="3"/>
      <c r="AJ338" s="3"/>
      <c r="AK338" s="3"/>
      <c r="AL338" s="3"/>
      <c r="AM338" s="3"/>
      <c r="AN338" s="3"/>
      <c r="AO338" s="3"/>
      <c r="AP338" s="3"/>
    </row>
    <row r="339" spans="1:46">
      <c r="A339" s="1" t="s">
        <v>366</v>
      </c>
      <c r="B339" s="1">
        <v>2012</v>
      </c>
      <c r="C339" s="1">
        <v>2.14</v>
      </c>
      <c r="D339" s="20">
        <v>489400</v>
      </c>
      <c r="E339" s="17">
        <v>725000</v>
      </c>
      <c r="F339" s="1">
        <v>247</v>
      </c>
      <c r="G339" s="31">
        <v>111</v>
      </c>
      <c r="H339" s="38">
        <v>0.24581006</v>
      </c>
      <c r="I339" s="1">
        <v>78</v>
      </c>
      <c r="J339" s="1">
        <v>4</v>
      </c>
      <c r="K339" s="1">
        <v>29</v>
      </c>
      <c r="L339" s="29">
        <f t="shared" si="13"/>
        <v>2.8</v>
      </c>
      <c r="M339" s="3">
        <v>0</v>
      </c>
      <c r="N339" s="3">
        <v>8</v>
      </c>
      <c r="O339" s="3">
        <v>14</v>
      </c>
      <c r="P339" s="3">
        <v>3</v>
      </c>
      <c r="Q339" s="13">
        <f t="shared" si="14"/>
        <v>0</v>
      </c>
      <c r="R339" s="54">
        <v>2.9899998000000001</v>
      </c>
      <c r="S339" s="15">
        <v>2.6619470000000001</v>
      </c>
      <c r="T339" s="15">
        <v>0.63</v>
      </c>
      <c r="U339" s="55">
        <v>0.47316999999999998</v>
      </c>
      <c r="V339" s="1">
        <v>247</v>
      </c>
      <c r="W339" s="3">
        <v>44</v>
      </c>
      <c r="X339" s="1">
        <v>111</v>
      </c>
      <c r="Y339" s="3">
        <v>14</v>
      </c>
      <c r="Z339" s="3">
        <v>0</v>
      </c>
      <c r="AA339" s="3">
        <v>5</v>
      </c>
      <c r="AB339" s="3">
        <v>107</v>
      </c>
      <c r="AC339" s="3">
        <v>8</v>
      </c>
      <c r="AD339" s="3">
        <v>14</v>
      </c>
      <c r="AE339" s="3">
        <v>3</v>
      </c>
      <c r="AF339" s="3">
        <v>7</v>
      </c>
      <c r="AG339" s="3">
        <v>5</v>
      </c>
      <c r="AH339" s="3"/>
      <c r="AI339" s="3"/>
      <c r="AJ339" s="3"/>
      <c r="AK339" s="3"/>
      <c r="AL339" s="3"/>
      <c r="AM339" s="3"/>
      <c r="AN339" s="3"/>
      <c r="AO339" s="3"/>
      <c r="AP339" s="3"/>
      <c r="AR339" s="1" t="s">
        <v>367</v>
      </c>
    </row>
    <row r="340" spans="1:46">
      <c r="A340" s="1" t="s">
        <v>249</v>
      </c>
      <c r="B340" s="1">
        <v>2011</v>
      </c>
      <c r="C340" s="1">
        <v>2.149</v>
      </c>
      <c r="D340" s="20">
        <v>440000</v>
      </c>
      <c r="E340" s="17">
        <v>725000</v>
      </c>
      <c r="F340" s="1">
        <v>164</v>
      </c>
      <c r="G340" s="31">
        <v>33</v>
      </c>
      <c r="H340" s="38">
        <v>0.22327791</v>
      </c>
      <c r="I340" s="1">
        <v>55</v>
      </c>
      <c r="J340" s="1">
        <v>15</v>
      </c>
      <c r="K340" s="1">
        <v>2</v>
      </c>
      <c r="L340" s="29">
        <f t="shared" si="13"/>
        <v>0.7</v>
      </c>
      <c r="M340" s="3">
        <v>5</v>
      </c>
      <c r="N340" s="3">
        <v>10</v>
      </c>
      <c r="O340" s="3">
        <v>26</v>
      </c>
      <c r="P340" s="3">
        <v>6</v>
      </c>
      <c r="Q340" s="13">
        <f t="shared" si="14"/>
        <v>0</v>
      </c>
      <c r="R340" s="54">
        <v>1.0799999</v>
      </c>
      <c r="S340" s="15">
        <v>0.31966470000000002</v>
      </c>
      <c r="T340" s="15">
        <v>0.45</v>
      </c>
      <c r="U340" s="55">
        <v>0.316716</v>
      </c>
      <c r="V340" s="1">
        <v>164</v>
      </c>
      <c r="W340" s="3">
        <v>49</v>
      </c>
      <c r="X340" s="1">
        <v>0</v>
      </c>
      <c r="Y340" s="3">
        <v>15</v>
      </c>
      <c r="Z340" s="3">
        <v>5</v>
      </c>
      <c r="AA340" s="3">
        <v>17</v>
      </c>
      <c r="AB340" s="3">
        <v>123</v>
      </c>
      <c r="AC340" s="3">
        <v>10</v>
      </c>
      <c r="AD340" s="3">
        <v>26</v>
      </c>
      <c r="AE340" s="3">
        <v>6</v>
      </c>
      <c r="AF340" s="3">
        <v>0</v>
      </c>
      <c r="AG340" s="3">
        <v>-3</v>
      </c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1:46">
      <c r="A341" s="1" t="s">
        <v>773</v>
      </c>
      <c r="B341" s="1">
        <v>2019</v>
      </c>
      <c r="C341" s="1">
        <v>3</v>
      </c>
      <c r="D341" s="20">
        <v>565000</v>
      </c>
      <c r="E341" s="17">
        <v>710000</v>
      </c>
      <c r="F341" s="1">
        <v>214</v>
      </c>
      <c r="G341" s="31">
        <v>39</v>
      </c>
      <c r="H341" s="38">
        <v>0.22267206</v>
      </c>
      <c r="I341" s="1">
        <v>57</v>
      </c>
      <c r="J341" s="1">
        <v>9</v>
      </c>
      <c r="K341" s="1">
        <v>2</v>
      </c>
      <c r="L341" s="29">
        <f t="shared" si="13"/>
        <v>0.1</v>
      </c>
      <c r="M341" s="3">
        <v>2</v>
      </c>
      <c r="N341" s="3">
        <v>18</v>
      </c>
      <c r="O341" s="3">
        <v>51</v>
      </c>
      <c r="P341" s="3">
        <v>9</v>
      </c>
      <c r="Q341" s="13">
        <f t="shared" si="14"/>
        <v>0</v>
      </c>
      <c r="R341" s="54">
        <v>-1.4901161000000001E-8</v>
      </c>
      <c r="S341" s="15">
        <v>0.121144</v>
      </c>
      <c r="T341" s="15">
        <v>0.08</v>
      </c>
      <c r="U341" s="55">
        <v>0.233019</v>
      </c>
      <c r="V341" s="1">
        <v>214</v>
      </c>
      <c r="W341" s="3">
        <v>74</v>
      </c>
      <c r="X341" s="1">
        <v>0</v>
      </c>
      <c r="Y341" s="3">
        <v>12</v>
      </c>
      <c r="Z341" s="3">
        <v>2</v>
      </c>
      <c r="AA341" s="3">
        <v>8</v>
      </c>
      <c r="AB341" s="3">
        <v>160</v>
      </c>
      <c r="AC341" s="3">
        <v>18</v>
      </c>
      <c r="AD341" s="3">
        <v>51</v>
      </c>
      <c r="AE341" s="3">
        <v>9</v>
      </c>
      <c r="AF341" s="3">
        <v>0</v>
      </c>
      <c r="AG341" s="3">
        <v>0</v>
      </c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1:46">
      <c r="A342" s="31" t="s">
        <v>386</v>
      </c>
      <c r="B342" s="1">
        <v>2013</v>
      </c>
      <c r="C342" s="1">
        <v>3.089</v>
      </c>
      <c r="D342" s="20">
        <v>550000</v>
      </c>
      <c r="E342" s="17">
        <v>700000</v>
      </c>
      <c r="F342" s="1">
        <v>230</v>
      </c>
      <c r="G342" s="31">
        <v>155</v>
      </c>
      <c r="H342" s="38">
        <v>0.24390244</v>
      </c>
      <c r="I342" s="1">
        <v>54</v>
      </c>
      <c r="J342" s="1">
        <v>5</v>
      </c>
      <c r="K342" s="1">
        <v>11</v>
      </c>
      <c r="L342" s="29">
        <f t="shared" si="13"/>
        <v>0.1</v>
      </c>
      <c r="M342" s="3">
        <v>3</v>
      </c>
      <c r="N342" s="3">
        <v>8</v>
      </c>
      <c r="O342" s="3">
        <v>18</v>
      </c>
      <c r="P342" s="3">
        <v>5</v>
      </c>
      <c r="Q342" s="13">
        <f t="shared" si="14"/>
        <v>0</v>
      </c>
      <c r="R342" s="54">
        <v>0.26999997999999997</v>
      </c>
      <c r="S342" s="15">
        <v>-7.5961053000000002E-3</v>
      </c>
      <c r="T342" s="15">
        <v>0.94</v>
      </c>
      <c r="U342" s="55">
        <v>0.79846799999999996</v>
      </c>
      <c r="V342" s="1">
        <v>230</v>
      </c>
      <c r="W342" s="3">
        <v>50</v>
      </c>
      <c r="X342" s="1">
        <v>105</v>
      </c>
      <c r="Y342" s="3">
        <v>14</v>
      </c>
      <c r="Z342" s="3">
        <v>3</v>
      </c>
      <c r="AA342" s="3">
        <v>12</v>
      </c>
      <c r="AB342" s="3">
        <v>107</v>
      </c>
      <c r="AC342" s="3">
        <v>8</v>
      </c>
      <c r="AD342" s="3">
        <v>18</v>
      </c>
      <c r="AE342" s="3">
        <v>5</v>
      </c>
      <c r="AF342" s="3">
        <v>0</v>
      </c>
      <c r="AG342" s="3">
        <v>1</v>
      </c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1:46">
      <c r="A343" s="31" t="s">
        <v>171</v>
      </c>
      <c r="B343" s="1">
        <v>2013</v>
      </c>
      <c r="C343" s="1">
        <v>2.129</v>
      </c>
      <c r="D343" s="20">
        <v>500318</v>
      </c>
      <c r="E343" s="17">
        <v>700000</v>
      </c>
      <c r="F343" s="11">
        <v>194</v>
      </c>
      <c r="G343" s="31">
        <v>171</v>
      </c>
      <c r="H343" s="38">
        <v>0.22946175999999999</v>
      </c>
      <c r="I343" s="1">
        <v>46</v>
      </c>
      <c r="J343" s="1">
        <v>4</v>
      </c>
      <c r="K343" s="1">
        <v>10</v>
      </c>
      <c r="L343" s="29">
        <f t="shared" si="13"/>
        <v>0.6</v>
      </c>
      <c r="M343" s="3">
        <v>0</v>
      </c>
      <c r="N343" s="3">
        <v>17</v>
      </c>
      <c r="O343" s="3">
        <v>28</v>
      </c>
      <c r="P343" s="3">
        <v>6</v>
      </c>
      <c r="Q343" s="13">
        <f t="shared" si="14"/>
        <v>0</v>
      </c>
      <c r="R343" s="54">
        <v>0.6</v>
      </c>
      <c r="S343" s="15">
        <v>0.53045299999999995</v>
      </c>
      <c r="T343" s="15">
        <v>-0.16</v>
      </c>
      <c r="U343" s="55">
        <v>-0.62339599999999995</v>
      </c>
      <c r="V343" s="11">
        <v>194</v>
      </c>
      <c r="W343" s="13">
        <v>74</v>
      </c>
      <c r="X343" s="1">
        <v>0</v>
      </c>
      <c r="Y343" s="3">
        <v>14</v>
      </c>
      <c r="Z343" s="3">
        <v>0</v>
      </c>
      <c r="AA343" s="3">
        <v>4</v>
      </c>
      <c r="AB343" s="3">
        <v>155</v>
      </c>
      <c r="AC343" s="3">
        <v>17</v>
      </c>
      <c r="AD343" s="3">
        <v>28</v>
      </c>
      <c r="AE343" s="3">
        <v>6</v>
      </c>
      <c r="AF343" s="3">
        <v>5</v>
      </c>
      <c r="AG343" s="3">
        <v>3</v>
      </c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1:46">
      <c r="A344" s="1" t="s">
        <v>311</v>
      </c>
      <c r="B344" s="1">
        <v>2016</v>
      </c>
      <c r="C344" s="1">
        <v>2.145</v>
      </c>
      <c r="D344" s="20">
        <v>523500</v>
      </c>
      <c r="E344" s="17">
        <v>700000</v>
      </c>
      <c r="F344" s="1">
        <v>231</v>
      </c>
      <c r="G344" s="31">
        <v>30</v>
      </c>
      <c r="H344" s="38">
        <v>0.21346704999999999</v>
      </c>
      <c r="I344" s="1">
        <v>67</v>
      </c>
      <c r="J344" s="1">
        <v>20</v>
      </c>
      <c r="K344" s="1">
        <v>0</v>
      </c>
      <c r="L344" s="29">
        <f t="shared" si="13"/>
        <v>3</v>
      </c>
      <c r="M344" s="3">
        <v>0</v>
      </c>
      <c r="N344" s="3">
        <v>7</v>
      </c>
      <c r="O344" s="3">
        <v>28</v>
      </c>
      <c r="P344" s="3">
        <v>3</v>
      </c>
      <c r="Q344" s="13">
        <f t="shared" si="14"/>
        <v>0</v>
      </c>
      <c r="R344" s="54">
        <v>2.6299999000000001</v>
      </c>
      <c r="S344" s="15">
        <v>3.3758279999999998</v>
      </c>
      <c r="T344" s="15">
        <v>-0.81</v>
      </c>
      <c r="U344" s="55">
        <v>-0.45899200000000001</v>
      </c>
      <c r="V344" s="1">
        <v>231</v>
      </c>
      <c r="W344" s="3">
        <v>49</v>
      </c>
      <c r="X344" s="1">
        <v>0</v>
      </c>
      <c r="Y344" s="3">
        <v>31</v>
      </c>
      <c r="Z344" s="3">
        <v>8</v>
      </c>
      <c r="AA344" s="3">
        <v>28</v>
      </c>
      <c r="AB344" s="3">
        <v>266</v>
      </c>
      <c r="AC344" s="3">
        <v>10</v>
      </c>
      <c r="AD344" s="3">
        <v>72</v>
      </c>
      <c r="AE344" s="3">
        <v>14</v>
      </c>
      <c r="AF344" s="3">
        <v>0</v>
      </c>
      <c r="AG344" s="3">
        <v>9</v>
      </c>
      <c r="AH344" s="3"/>
      <c r="AI344" s="3"/>
      <c r="AJ344" s="3"/>
      <c r="AK344" s="3"/>
      <c r="AL344" s="3"/>
      <c r="AM344" s="3"/>
      <c r="AN344" s="3"/>
      <c r="AO344" s="3"/>
      <c r="AP344" s="3"/>
      <c r="AR344" s="1" t="s">
        <v>144</v>
      </c>
      <c r="AS344" s="1" t="s">
        <v>168</v>
      </c>
    </row>
    <row r="345" spans="1:46">
      <c r="A345" s="1" t="s">
        <v>119</v>
      </c>
      <c r="B345" s="1">
        <v>2012</v>
      </c>
      <c r="C345" s="1">
        <v>2.1560000000000001</v>
      </c>
      <c r="D345" s="20">
        <v>490000</v>
      </c>
      <c r="E345" s="17">
        <v>700000</v>
      </c>
      <c r="F345" s="11">
        <v>184</v>
      </c>
      <c r="G345" s="31">
        <v>0</v>
      </c>
      <c r="H345" s="38">
        <v>0.18275153999999999</v>
      </c>
      <c r="I345" s="1">
        <v>38</v>
      </c>
      <c r="J345" s="1">
        <v>5</v>
      </c>
      <c r="K345" s="1">
        <v>0</v>
      </c>
      <c r="L345" s="29">
        <f t="shared" si="13"/>
        <v>-1.8</v>
      </c>
      <c r="M345" s="3">
        <v>1</v>
      </c>
      <c r="N345" s="3">
        <v>9</v>
      </c>
      <c r="O345" s="3">
        <v>26</v>
      </c>
      <c r="P345" s="3">
        <v>6</v>
      </c>
      <c r="Q345" s="13">
        <f t="shared" si="14"/>
        <v>0</v>
      </c>
      <c r="R345" s="54">
        <v>-1.41</v>
      </c>
      <c r="S345" s="15">
        <v>-2.2185168000000002</v>
      </c>
      <c r="T345" s="15">
        <v>0.05</v>
      </c>
      <c r="U345" s="55">
        <v>-0.37622</v>
      </c>
      <c r="V345" s="11">
        <v>184</v>
      </c>
      <c r="W345" s="13">
        <v>42</v>
      </c>
      <c r="X345" s="1">
        <v>0</v>
      </c>
      <c r="Y345" s="3">
        <v>7</v>
      </c>
      <c r="Z345" s="3">
        <v>1</v>
      </c>
      <c r="AA345" s="3">
        <v>5</v>
      </c>
      <c r="AB345" s="3">
        <v>122</v>
      </c>
      <c r="AC345" s="3">
        <v>9</v>
      </c>
      <c r="AD345" s="3">
        <v>26</v>
      </c>
      <c r="AE345" s="3">
        <v>6</v>
      </c>
      <c r="AF345" s="3">
        <v>0</v>
      </c>
      <c r="AG345" s="3">
        <v>-1</v>
      </c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1:46">
      <c r="A346" s="11" t="s">
        <v>372</v>
      </c>
      <c r="B346" s="11">
        <v>2011</v>
      </c>
      <c r="C346" s="11">
        <v>2.153</v>
      </c>
      <c r="D346" s="21">
        <v>420000</v>
      </c>
      <c r="E346" s="18">
        <v>620000</v>
      </c>
      <c r="F346" s="11">
        <v>123</v>
      </c>
      <c r="G346" s="61">
        <v>0</v>
      </c>
      <c r="H346" s="39">
        <v>0.20661156999999999</v>
      </c>
      <c r="I346" s="11">
        <v>42</v>
      </c>
      <c r="J346" s="11">
        <v>10</v>
      </c>
      <c r="K346" s="11">
        <v>1</v>
      </c>
      <c r="L346" s="29">
        <f t="shared" si="13"/>
        <v>0</v>
      </c>
      <c r="M346" s="13">
        <v>1</v>
      </c>
      <c r="N346" s="13">
        <v>11</v>
      </c>
      <c r="O346" s="13">
        <v>32</v>
      </c>
      <c r="P346" s="13">
        <v>3</v>
      </c>
      <c r="Q346" s="13">
        <f t="shared" si="14"/>
        <v>0</v>
      </c>
      <c r="R346" s="54">
        <v>0.24000002000000001</v>
      </c>
      <c r="S346" s="15">
        <v>-0.3135271</v>
      </c>
      <c r="T346" s="15">
        <v>-0.21</v>
      </c>
      <c r="U346" s="55">
        <v>-0.69167599999999996</v>
      </c>
      <c r="V346" s="11">
        <v>123</v>
      </c>
      <c r="W346" s="13">
        <v>36</v>
      </c>
      <c r="X346" s="1">
        <v>0</v>
      </c>
      <c r="Y346" s="13">
        <v>10</v>
      </c>
      <c r="Z346" s="13">
        <v>1</v>
      </c>
      <c r="AA346" s="13">
        <v>4</v>
      </c>
      <c r="AB346" s="13">
        <v>122</v>
      </c>
      <c r="AC346" s="13">
        <v>11</v>
      </c>
      <c r="AD346" s="13">
        <v>32</v>
      </c>
      <c r="AE346" s="13">
        <v>3</v>
      </c>
      <c r="AF346" s="13">
        <v>0</v>
      </c>
      <c r="AG346" s="13">
        <v>3</v>
      </c>
      <c r="AH346" s="13"/>
      <c r="AI346" s="13"/>
      <c r="AJ346" s="13"/>
      <c r="AK346" s="13"/>
      <c r="AL346" s="13"/>
      <c r="AM346" s="13"/>
      <c r="AN346" s="13"/>
      <c r="AO346" s="13"/>
      <c r="AP346" s="13"/>
      <c r="AQ346" s="12"/>
      <c r="AR346" s="12"/>
      <c r="AS346" s="12"/>
      <c r="AT346" s="12"/>
    </row>
    <row r="347" spans="1:46" ht="14" thickBot="1">
      <c r="A347" s="6" t="s">
        <v>162</v>
      </c>
      <c r="B347" s="6">
        <v>2012</v>
      </c>
      <c r="C347" s="6">
        <v>2.1480000000000001</v>
      </c>
      <c r="D347" s="22">
        <v>480000</v>
      </c>
      <c r="E347" s="19">
        <v>600000</v>
      </c>
      <c r="F347" s="1">
        <v>143</v>
      </c>
      <c r="G347" s="65">
        <v>15</v>
      </c>
      <c r="H347" s="40">
        <v>0.21686748</v>
      </c>
      <c r="I347" s="6">
        <v>37</v>
      </c>
      <c r="J347" s="6">
        <v>8</v>
      </c>
      <c r="K347" s="6">
        <v>1</v>
      </c>
      <c r="L347" s="29">
        <f t="shared" si="13"/>
        <v>-0.9</v>
      </c>
      <c r="M347" s="8">
        <v>0</v>
      </c>
      <c r="N347" s="8">
        <v>4</v>
      </c>
      <c r="O347" s="8">
        <v>49</v>
      </c>
      <c r="P347" s="8">
        <v>6</v>
      </c>
      <c r="Q347" s="13">
        <f t="shared" si="14"/>
        <v>0</v>
      </c>
      <c r="R347" s="54">
        <v>-0.36</v>
      </c>
      <c r="S347" s="15">
        <v>-1.3472729999999999</v>
      </c>
      <c r="T347" s="15">
        <v>-0.86</v>
      </c>
      <c r="U347" s="55">
        <v>-0.95652499999999996</v>
      </c>
      <c r="V347" s="1">
        <v>143</v>
      </c>
      <c r="W347" s="3">
        <v>39</v>
      </c>
      <c r="X347" s="1">
        <v>0</v>
      </c>
      <c r="Y347" s="8">
        <v>7</v>
      </c>
      <c r="Z347" s="8">
        <v>0</v>
      </c>
      <c r="AA347" s="8">
        <v>3</v>
      </c>
      <c r="AB347" s="8">
        <v>118</v>
      </c>
      <c r="AC347" s="8">
        <v>4</v>
      </c>
      <c r="AD347" s="8">
        <v>49</v>
      </c>
      <c r="AE347" s="8">
        <v>6</v>
      </c>
      <c r="AF347" s="8">
        <v>1</v>
      </c>
      <c r="AG347" s="8">
        <v>-4</v>
      </c>
      <c r="AH347" s="8"/>
      <c r="AI347" s="8"/>
      <c r="AJ347" s="8"/>
      <c r="AK347" s="8"/>
      <c r="AL347" s="8"/>
      <c r="AM347" s="8"/>
      <c r="AN347" s="8"/>
      <c r="AO347" s="8"/>
      <c r="AP347" s="8"/>
      <c r="AQ347" s="7"/>
      <c r="AR347" s="7"/>
      <c r="AS347" s="7"/>
      <c r="AT347" s="7"/>
    </row>
    <row r="348" spans="1:46" ht="14" thickBot="1">
      <c r="A348" s="11" t="s">
        <v>53</v>
      </c>
      <c r="B348" s="11">
        <v>2012</v>
      </c>
      <c r="C348" s="11">
        <v>3.0790000000000002</v>
      </c>
      <c r="D348" s="21">
        <v>506500</v>
      </c>
      <c r="E348" s="18">
        <v>510000</v>
      </c>
      <c r="F348" s="6">
        <v>306</v>
      </c>
      <c r="G348" s="61">
        <v>43</v>
      </c>
      <c r="H348" s="39">
        <v>0.24613220999999999</v>
      </c>
      <c r="I348" s="11">
        <v>98</v>
      </c>
      <c r="J348" s="11">
        <v>19</v>
      </c>
      <c r="K348" s="11">
        <v>14</v>
      </c>
      <c r="L348" s="29">
        <f t="shared" si="13"/>
        <v>1</v>
      </c>
      <c r="M348" s="13">
        <v>2</v>
      </c>
      <c r="N348" s="13">
        <v>12</v>
      </c>
      <c r="O348" s="13">
        <v>19</v>
      </c>
      <c r="P348" s="13">
        <v>7</v>
      </c>
      <c r="Q348" s="13">
        <f t="shared" si="14"/>
        <v>0</v>
      </c>
      <c r="R348" s="54">
        <v>1.25</v>
      </c>
      <c r="S348" s="15">
        <v>0.70108300000000001</v>
      </c>
      <c r="T348" s="15">
        <v>0.29000002000000003</v>
      </c>
      <c r="U348" s="55">
        <v>0.16277828999999999</v>
      </c>
      <c r="V348" s="6">
        <v>306</v>
      </c>
      <c r="W348" s="8">
        <v>42</v>
      </c>
      <c r="X348" s="1">
        <v>24</v>
      </c>
      <c r="Y348" s="13">
        <v>17</v>
      </c>
      <c r="Z348" s="13">
        <v>2</v>
      </c>
      <c r="AA348" s="13">
        <v>9</v>
      </c>
      <c r="AB348" s="13">
        <v>103</v>
      </c>
      <c r="AC348" s="13">
        <v>12</v>
      </c>
      <c r="AD348" s="13">
        <v>19</v>
      </c>
      <c r="AE348" s="13">
        <v>7</v>
      </c>
      <c r="AF348" s="13">
        <v>1</v>
      </c>
      <c r="AG348" s="13">
        <v>3</v>
      </c>
      <c r="AH348" s="13"/>
      <c r="AI348" s="13"/>
      <c r="AJ348" s="13"/>
      <c r="AK348" s="13"/>
      <c r="AL348" s="13"/>
      <c r="AM348" s="13"/>
      <c r="AN348" s="13"/>
      <c r="AO348" s="13"/>
      <c r="AP348" s="13"/>
      <c r="AQ348" s="12"/>
      <c r="AR348" s="12"/>
      <c r="AS348" s="12"/>
      <c r="AT348" s="12"/>
    </row>
    <row r="349" spans="1:46">
      <c r="Q349" s="13">
        <f t="shared" si="14"/>
        <v>0</v>
      </c>
    </row>
    <row r="350" spans="1:46">
      <c r="F350" s="58"/>
      <c r="V350" s="58"/>
    </row>
  </sheetData>
  <autoFilter ref="A1:AT349" xr:uid="{975002F5-D1AB-414F-ADC5-3C6215313352}">
    <sortState xmlns:xlrd2="http://schemas.microsoft.com/office/spreadsheetml/2017/richdata2" ref="A2:AT349">
      <sortCondition descending="1" ref="E1:E3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Platform Regression</vt:lpstr>
      <vt:lpstr>CTD Regression</vt:lpstr>
      <vt:lpstr>Regression_v3</vt:lpstr>
      <vt:lpstr>1TE Batters ('20 Extrapolation)</vt:lpstr>
      <vt:lpstr>ARB + Ext. + NTs</vt:lpstr>
      <vt:lpstr>Sheet 1 ('20 Extrap)</vt:lpstr>
      <vt:lpstr>Sheet2</vt:lpstr>
      <vt:lpstr>1TE Batters ('20 Extrapolat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cfurey44@gmail.com</cp:lastModifiedBy>
  <dcterms:created xsi:type="dcterms:W3CDTF">2021-03-01T13:34:04Z</dcterms:created>
  <dcterms:modified xsi:type="dcterms:W3CDTF">2021-03-09T21:17:09Z</dcterms:modified>
</cp:coreProperties>
</file>