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D:\dropbox\ci\gin\rwa_test\"/>
    </mc:Choice>
  </mc:AlternateContent>
  <xr:revisionPtr revIDLastSave="0" documentId="13_ncr:1_{E55D2F41-19FC-4920-A9C7-D11975111C15}" xr6:coauthVersionLast="33" xr6:coauthVersionMax="33" xr10:uidLastSave="{00000000-0000-0000-0000-000000000000}"/>
  <bookViews>
    <workbookView xWindow="0" yWindow="0" windowWidth="17970" windowHeight="5955" xr2:uid="{00000000-000D-0000-FFFF-FFFF00000000}"/>
  </bookViews>
  <sheets>
    <sheet name="SDG 15.3.1" sheetId="5" r:id="rId1"/>
    <sheet name="Sheet1" sheetId="9" r:id="rId2"/>
  </sheets>
  <calcPr calcId="179017"/>
</workbook>
</file>

<file path=xl/calcChain.xml><?xml version="1.0" encoding="utf-8"?>
<calcChain xmlns="http://schemas.openxmlformats.org/spreadsheetml/2006/main">
  <c r="D15" i="5" l="1"/>
  <c r="D16" i="5"/>
  <c r="D17" i="5" s="1"/>
  <c r="D18" i="5" s="1"/>
  <c r="D19" i="5" s="1"/>
  <c r="D20" i="5" s="1"/>
  <c r="D21" i="5" s="1"/>
  <c r="D22" i="5" s="1"/>
  <c r="D23" i="5" s="1"/>
  <c r="D24" i="5" s="1"/>
  <c r="D25" i="5" s="1"/>
  <c r="D26" i="5" s="1"/>
  <c r="D27" i="5" s="1"/>
  <c r="D28" i="5" s="1"/>
  <c r="D29" i="5" s="1"/>
  <c r="D14" i="5"/>
  <c r="F15" i="5"/>
  <c r="F16" i="5"/>
  <c r="F17" i="5"/>
  <c r="F18" i="5"/>
  <c r="F19" i="5"/>
  <c r="D6" i="5" l="1"/>
  <c r="F14" i="5"/>
  <c r="F20" i="5"/>
  <c r="F21" i="5"/>
  <c r="F22" i="5"/>
  <c r="F23" i="5"/>
  <c r="F24" i="5"/>
  <c r="F25" i="5"/>
  <c r="F26" i="5"/>
  <c r="F27" i="5"/>
  <c r="F28" i="5"/>
  <c r="F29" i="5"/>
  <c r="B14" i="5"/>
  <c r="B15" i="5" l="1"/>
  <c r="B16" i="5" s="1"/>
  <c r="B17" i="5" s="1"/>
  <c r="B18" i="5" s="1"/>
  <c r="B19" i="5" s="1"/>
  <c r="B20" i="5" s="1"/>
  <c r="B21" i="5" s="1"/>
  <c r="B22" i="5" s="1"/>
  <c r="B23" i="5" s="1"/>
  <c r="B24" i="5" s="1"/>
  <c r="B25" i="5" s="1"/>
  <c r="B26" i="5" s="1"/>
  <c r="B27" i="5" s="1"/>
  <c r="B28" i="5" s="1"/>
  <c r="B29" i="5" s="1"/>
  <c r="D7" i="5"/>
  <c r="C2" i="9"/>
  <c r="C3" i="9" s="1"/>
  <c r="C4" i="9" s="1"/>
  <c r="C5" i="9" s="1"/>
  <c r="C6" i="9" s="1"/>
  <c r="C7" i="9" s="1"/>
  <c r="C8" i="9" s="1"/>
  <c r="C9" i="9" s="1"/>
  <c r="C10" i="9" s="1"/>
  <c r="C11" i="9" s="1"/>
  <c r="C12" i="9" s="1"/>
  <c r="C13" i="9" s="1"/>
  <c r="C14" i="9" s="1"/>
  <c r="C15" i="9" s="1"/>
  <c r="C16" i="9" s="1"/>
  <c r="C17" i="9" s="1"/>
</calcChain>
</file>

<file path=xl/sharedStrings.xml><?xml version="1.0" encoding="utf-8"?>
<sst xmlns="http://schemas.openxmlformats.org/spreadsheetml/2006/main" count="18" uniqueCount="18">
  <si>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</si>
  <si>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</si>
  <si>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emissions</t>
  </si>
  <si>
    <t>cumlative emissions</t>
  </si>
  <si>
    <t>would be great to display a chart like this comparing emissions with different biomass datasets and forest definitions.</t>
  </si>
  <si>
    <t>Trends.Earth carbon change summary table</t>
  </si>
  <si>
    <t>Year</t>
  </si>
  <si>
    <t>Total Biomass (tonnes of C)</t>
  </si>
  <si>
    <t>Total Forest (ha)</t>
  </si>
  <si>
    <t>Forest Change (ha)</t>
  </si>
  <si>
    <t>Carbon Change (tonnes of C)</t>
  </si>
  <si>
    <t>Carbon change from baseline to target</t>
  </si>
  <si>
    <r>
      <t>Carbon Emissions (tonnes of CO</t>
    </r>
    <r>
      <rPr>
        <b/>
        <vertAlign val="subscript"/>
        <sz val="11"/>
        <color theme="1"/>
        <rFont val="Calibri"/>
        <family val="2"/>
        <scheme val="minor"/>
      </rPr>
      <t xml:space="preserve">2 </t>
    </r>
    <r>
      <rPr>
        <b/>
        <sz val="11"/>
        <color theme="1"/>
        <rFont val="Calibri"/>
        <family val="2"/>
        <scheme val="minor"/>
      </rPr>
      <t>equivalent)</t>
    </r>
  </si>
  <si>
    <t>Analysis notes:</t>
  </si>
  <si>
    <t>Summary of carbon change</t>
  </si>
  <si>
    <t>Site area (hectares):</t>
  </si>
  <si>
    <t>Forest change over period (hectares):</t>
  </si>
  <si>
    <t>Total carbon emissions over period (tonnes of CO2 equivalent):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</si>
</sst>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0"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b/>
      <sz val="18"/>
      <color theme="1"/>
      <name val="Calibri"/>
      <family val="2"/>
      <scheme val="minor"/>
    </font>
    <font>
      <sz val="18"/>
      <color theme="1"/>
      <name val="Calibri"/>
      <family val="2"/>
      <scheme val="minor"/>
    </font>
    <font>
      <b/>
      <sz val="14"/>
      <color theme="0"/>
      <name val="Calibri"/>
      <family val="2"/>
      <scheme val="minor"/>
    </font>
    <font>
      <sz val="11"/>
      <color theme="0"/>
      <name val="Calibri"/>
      <family val="2"/>
      <scheme val="minor"/>
    </font>
    <font>
      <b/>
      <vertAlign val="subscript"/>
      <sz val="11"/>
      <color theme="1"/>
      <name val="Calibri"/>
      <family val="2"/>
      <scheme val="minor"/>
    </font>
    <font>
      <sz val="14"/>
      <color theme="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7" tint="-0.249977111117893"/>
        <bgColor indexed="64"/>
      </patternFill>
    </fill>
    <fill>
      <patternFill patternType="solid">
        <fgColor theme="9"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xf numFmtId="43" fontId="3" fillId="0" borderId="0"/>
  </cellStyleXfs>
  <cellXfs count="44">
    <xf numFmtId="0" fontId="0" fillId="0" borderId="0" xfId="0"/>
    <xf numFmtId="0" fontId="2" fillId="0" borderId="0" xfId="0" applyFont="1"/>
    <xf numFmtId="0" fontId="4" fillId="0" borderId="0" xfId="0" applyFont="1"/>
    <xf numFmtId="0" fontId="5" fillId="0" borderId="0" xfId="0" applyFont="1"/>
    <xf numFmtId="0" fontId="5" fillId="0" borderId="0" xfId="0" applyFont="1" applyAlignment="1">
      <alignment horizontal="center"/>
    </xf>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wrapText="1"/>
    </xf>
    <xf numFmtId="0" fontId="2" fillId="0" borderId="0" xfId="0" applyFont="1" applyAlignment="1">
      <alignment wrapText="1"/>
    </xf>
    <xf numFmtId="0" fontId="1" fillId="0" borderId="0" xfId="0" applyFont="1" applyAlignment="1">
      <alignment horizontal="center" wrapText="1"/>
    </xf>
    <xf numFmtId="0" fontId="1" fillId="0" borderId="0" xfId="0" applyFont="1"/>
    <xf numFmtId="0" fontId="1" fillId="0" borderId="0" xfId="0" applyFont="1" applyAlignment="1">
      <alignment horizontal="center"/>
    </xf>
    <xf numFmtId="0" fontId="0" fillId="0" borderId="0" xfId="0"/>
    <xf numFmtId="0" fontId="0" fillId="0" borderId="0" xfId="0" applyAlignment="1">
      <alignment horizontal="center"/>
    </xf>
    <xf numFmtId="164" fontId="3" fillId="0" borderId="0" xfId="2" applyNumberFormat="1"/>
    <xf numFmtId="164" fontId="0" fillId="0" borderId="0" xfId="0" applyNumberFormat="1"/>
    <xf numFmtId="0" fontId="0" fillId="0" borderId="0" xfId="0"/>
    <xf numFmtId="0" fontId="2" fillId="0" borderId="0" xfId="0" applyFont="1"/>
    <xf numFmtId="0" fontId="0" fillId="0" borderId="0" xfId="0" applyAlignment="1">
      <alignment horizontal="center"/>
    </xf>
    <xf numFmtId="0" fontId="0" fillId="0" borderId="0" xfId="0"/>
    <xf numFmtId="0" fontId="2" fillId="0" borderId="0" xfId="0" applyFont="1"/>
    <xf numFmtId="0" fontId="1" fillId="0" borderId="0" xfId="0" applyFont="1" applyAlignment="1">
      <alignment horizontal="right"/>
    </xf>
    <xf numFmtId="0" fontId="1" fillId="0" borderId="0" xfId="0" applyFont="1"/>
    <xf numFmtId="0" fontId="0" fillId="0" borderId="0" xfId="0" applyAlignment="1">
      <alignment horizontal="center"/>
    </xf>
    <xf numFmtId="10" fontId="0" fillId="0" borderId="0" xfId="0" applyNumberFormat="1" applyFont="1" applyFill="1" applyAlignment="1">
      <alignment horizontal="center"/>
    </xf>
    <xf numFmtId="3" fontId="0" fillId="0" borderId="0" xfId="0" applyNumberFormat="1" applyFont="1" applyFill="1" applyAlignment="1">
      <alignment horizontal="center"/>
    </xf>
    <xf numFmtId="3" fontId="0" fillId="0" borderId="0" xfId="1" applyNumberFormat="1" applyFont="1" applyFill="1" applyAlignment="1">
      <alignment horizontal="center" wrapText="1"/>
    </xf>
    <xf numFmtId="0" fontId="1" fillId="0" borderId="1" xfId="0" applyFont="1" applyFill="1" applyBorder="1" applyAlignment="1">
      <alignment horizontal="center" wrapText="1"/>
    </xf>
    <xf numFmtId="0" fontId="0" fillId="0" borderId="1" xfId="0" applyFill="1" applyBorder="1" applyAlignment="1">
      <alignment horizontal="center"/>
    </xf>
    <xf numFmtId="164" fontId="3" fillId="0" borderId="1" xfId="2" applyNumberFormat="1" applyFill="1" applyBorder="1" applyAlignment="1">
      <alignment horizontal="center"/>
    </xf>
    <xf numFmtId="164" fontId="3" fillId="2" borderId="1" xfId="2" applyNumberFormat="1" applyFill="1" applyBorder="1" applyAlignment="1">
      <alignment horizontal="right"/>
    </xf>
    <xf numFmtId="37" fontId="3" fillId="0" borderId="1" xfId="2" applyNumberFormat="1" applyFill="1" applyBorder="1" applyAlignment="1">
      <alignment horizontal="right"/>
    </xf>
    <xf numFmtId="3" fontId="3" fillId="0" borderId="1" xfId="2" applyNumberFormat="1" applyFill="1" applyBorder="1" applyAlignment="1">
      <alignment horizontal="right"/>
    </xf>
    <xf numFmtId="3" fontId="0" fillId="0" borderId="1" xfId="0" applyNumberFormat="1" applyBorder="1" applyAlignment="1">
      <alignment horizontal="right"/>
    </xf>
    <xf numFmtId="0" fontId="6" fillId="4" borderId="0" xfId="0" applyFont="1" applyFill="1" applyAlignment="1">
      <alignment horizontal="center"/>
    </xf>
    <xf numFmtId="0" fontId="0" fillId="4" borderId="0" xfId="0" applyFill="1"/>
    <xf numFmtId="0" fontId="1" fillId="0" borderId="0" xfId="0" applyFont="1" applyAlignment="1">
      <alignment horizontal="left" wrapText="1"/>
    </xf>
    <xf numFmtId="9" fontId="1" fillId="0" borderId="0" xfId="0" applyNumberFormat="1" applyFont="1" applyAlignment="1">
      <alignment horizontal="left" vertical="top" wrapText="1"/>
    </xf>
    <xf numFmtId="0" fontId="1" fillId="0" borderId="0" xfId="0" applyFont="1" applyAlignment="1">
      <alignment horizontal="right" vertical="center"/>
    </xf>
    <xf numFmtId="0" fontId="1" fillId="0" borderId="0" xfId="0" applyFont="1" applyAlignment="1">
      <alignment horizontal="right" vertical="center" wrapText="1"/>
    </xf>
    <xf numFmtId="0" fontId="9" fillId="3" borderId="0" xfId="0" applyFont="1" applyFill="1" applyAlignment="1">
      <alignment horizontal="center"/>
    </xf>
    <xf numFmtId="0" fontId="7" fillId="3" borderId="0" xfId="0" applyFont="1" applyFill="1"/>
    <xf numFmtId="43" fontId="0" fillId="0" borderId="0" xfId="0" applyNumberFormat="1"/>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C9CA"/>
      <color rgb="FFFFFAEB"/>
      <color rgb="FFC8E098"/>
      <color rgb="FF67BF2B"/>
      <color rgb="FF71D030"/>
      <color rgb="FF33CC33"/>
      <color rgb="FF45A146"/>
      <color rgb="FFDEECC2"/>
      <color rgb="FFFFF6DD"/>
      <color rgb="FFFFF2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Sheet1!$C$1</c:f>
              <c:strCache>
                <c:ptCount val="1"/>
                <c:pt idx="0">
                  <c:v>cumlative emissions</c:v>
                </c:pt>
              </c:strCache>
            </c:strRef>
          </c:tx>
          <c:spPr>
            <a:ln w="28575" cap="rnd">
              <a:solidFill>
                <a:schemeClr val="accent2"/>
              </a:solidFill>
              <a:round/>
            </a:ln>
            <a:effectLst/>
          </c:spPr>
          <c:marker>
            <c:symbol val="none"/>
          </c:marker>
          <c:cat>
            <c:numRef>
              <c:f>Sheet1!$A$2:$A$17</c:f>
              <c:numCache>
                <c:formatCode>General</c:formatCode>
                <c:ptCount val="16"/>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numCache>
            </c:numRef>
          </c:cat>
          <c:val>
            <c:numRef>
              <c:f>Sheet1!$C$2:$C$17</c:f>
              <c:numCache>
                <c:formatCode>_(* #,##0_);_(* \(#,##0\);_(* "-"??_);_(@_)</c:formatCode>
                <c:ptCount val="16"/>
                <c:pt idx="0">
                  <c:v>281392.661807339</c:v>
                </c:pt>
                <c:pt idx="1">
                  <c:v>394749.53991440602</c:v>
                </c:pt>
                <c:pt idx="2">
                  <c:v>478846.6156855367</c:v>
                </c:pt>
                <c:pt idx="3">
                  <c:v>597031.20171885868</c:v>
                </c:pt>
                <c:pt idx="4">
                  <c:v>714955.8983581647</c:v>
                </c:pt>
                <c:pt idx="5">
                  <c:v>812077.81305067916</c:v>
                </c:pt>
                <c:pt idx="6">
                  <c:v>1013918.5135934592</c:v>
                </c:pt>
                <c:pt idx="7">
                  <c:v>1109675.2083670059</c:v>
                </c:pt>
                <c:pt idx="8">
                  <c:v>1326418.2005309449</c:v>
                </c:pt>
                <c:pt idx="9">
                  <c:v>1616635.804674902</c:v>
                </c:pt>
                <c:pt idx="10">
                  <c:v>1698745.5832916338</c:v>
                </c:pt>
                <c:pt idx="11">
                  <c:v>1806607.2124540927</c:v>
                </c:pt>
                <c:pt idx="12">
                  <c:v>1835298.3824665165</c:v>
                </c:pt>
                <c:pt idx="13">
                  <c:v>1885022.9275478823</c:v>
                </c:pt>
                <c:pt idx="14">
                  <c:v>1898066.3105854036</c:v>
                </c:pt>
                <c:pt idx="15">
                  <c:v>1924845.7651059546</c:v>
                </c:pt>
              </c:numCache>
            </c:numRef>
          </c:val>
          <c:smooth val="0"/>
          <c:extLst>
            <c:ext xmlns:c16="http://schemas.microsoft.com/office/drawing/2014/chart" uri="{C3380CC4-5D6E-409C-BE32-E72D297353CC}">
              <c16:uniqueId val="{00000001-370D-4CCF-BAD2-DC01BD3D5E11}"/>
            </c:ext>
          </c:extLst>
        </c:ser>
        <c:dLbls>
          <c:showLegendKey val="0"/>
          <c:showVal val="0"/>
          <c:showCatName val="0"/>
          <c:showSerName val="0"/>
          <c:showPercent val="0"/>
          <c:showBubbleSize val="0"/>
        </c:dLbls>
        <c:smooth val="0"/>
        <c:axId val="680273696"/>
        <c:axId val="680274680"/>
        <c:extLst>
          <c:ext xmlns:c15="http://schemas.microsoft.com/office/drawing/2012/chart" uri="{02D57815-91ED-43cb-92C2-25804820EDAC}">
            <c15:filteredLineSeries>
              <c15:ser>
                <c:idx val="0"/>
                <c:order val="0"/>
                <c:tx>
                  <c:strRef>
                    <c:extLst>
                      <c:ext uri="{02D57815-91ED-43cb-92C2-25804820EDAC}">
                        <c15:formulaRef>
                          <c15:sqref>Sheet1!$B$1</c15:sqref>
                        </c15:formulaRef>
                      </c:ext>
                    </c:extLst>
                    <c:strCache>
                      <c:ptCount val="1"/>
                      <c:pt idx="0">
                        <c:v>emissions</c:v>
                      </c:pt>
                    </c:strCache>
                  </c:strRef>
                </c:tx>
                <c:spPr>
                  <a:ln w="28575" cap="rnd">
                    <a:solidFill>
                      <a:schemeClr val="accent1"/>
                    </a:solidFill>
                    <a:round/>
                  </a:ln>
                  <a:effectLst/>
                </c:spPr>
                <c:marker>
                  <c:symbol val="none"/>
                </c:marker>
                <c:cat>
                  <c:numRef>
                    <c:extLst>
                      <c:ext uri="{02D57815-91ED-43cb-92C2-25804820EDAC}">
                        <c15:formulaRef>
                          <c15:sqref>Sheet1!$A$2:$A$17</c15:sqref>
                        </c15:formulaRef>
                      </c:ext>
                    </c:extLst>
                    <c:numCache>
                      <c:formatCode>General</c:formatCode>
                      <c:ptCount val="16"/>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numCache>
                  </c:numRef>
                </c:cat>
                <c:val>
                  <c:numRef>
                    <c:extLst>
                      <c:ext uri="{02D57815-91ED-43cb-92C2-25804820EDAC}">
                        <c15:formulaRef>
                          <c15:sqref>Sheet1!$B$2:$B$17</c15:sqref>
                        </c15:formulaRef>
                      </c:ext>
                    </c:extLst>
                    <c:numCache>
                      <c:formatCode>_(* #,##0_);_(* \(#,##0\);_(* "-"??_);_(@_)</c:formatCode>
                      <c:ptCount val="16"/>
                      <c:pt idx="0">
                        <c:v>281392.661807339</c:v>
                      </c:pt>
                      <c:pt idx="1">
                        <c:v>113356.87810706699</c:v>
                      </c:pt>
                      <c:pt idx="2">
                        <c:v>84097.075771130694</c:v>
                      </c:pt>
                      <c:pt idx="3">
                        <c:v>118184.586033322</c:v>
                      </c:pt>
                      <c:pt idx="4">
                        <c:v>117924.696639306</c:v>
                      </c:pt>
                      <c:pt idx="5">
                        <c:v>97121.914692514503</c:v>
                      </c:pt>
                      <c:pt idx="6">
                        <c:v>201840.70054277999</c:v>
                      </c:pt>
                      <c:pt idx="7">
                        <c:v>95756.694773546798</c:v>
                      </c:pt>
                      <c:pt idx="8">
                        <c:v>216742.99216393899</c:v>
                      </c:pt>
                      <c:pt idx="9">
                        <c:v>290217.60414395703</c:v>
                      </c:pt>
                      <c:pt idx="10">
                        <c:v>82109.778616731695</c:v>
                      </c:pt>
                      <c:pt idx="11">
                        <c:v>107861.62916245899</c:v>
                      </c:pt>
                      <c:pt idx="12">
                        <c:v>28691.1700124237</c:v>
                      </c:pt>
                      <c:pt idx="13">
                        <c:v>49724.545081365897</c:v>
                      </c:pt>
                      <c:pt idx="14">
                        <c:v>13043.3830375213</c:v>
                      </c:pt>
                      <c:pt idx="15">
                        <c:v>26779.454520551099</c:v>
                      </c:pt>
                    </c:numCache>
                  </c:numRef>
                </c:val>
                <c:smooth val="0"/>
                <c:extLst>
                  <c:ext xmlns:c16="http://schemas.microsoft.com/office/drawing/2014/chart" uri="{C3380CC4-5D6E-409C-BE32-E72D297353CC}">
                    <c16:uniqueId val="{00000000-370D-4CCF-BAD2-DC01BD3D5E11}"/>
                  </c:ext>
                </c:extLst>
              </c15:ser>
            </c15:filteredLineSeries>
          </c:ext>
        </c:extLst>
      </c:lineChart>
      <c:catAx>
        <c:axId val="680273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74680"/>
        <c:crosses val="autoZero"/>
        <c:auto val="1"/>
        <c:lblAlgn val="ctr"/>
        <c:lblOffset val="100"/>
        <c:noMultiLvlLbl val="0"/>
      </c:catAx>
      <c:valAx>
        <c:axId val="680274680"/>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273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577850</xdr:colOff>
      <xdr:row>1</xdr:row>
      <xdr:rowOff>120650</xdr:rowOff>
    </xdr:from>
    <xdr:to>
      <xdr:col>11</xdr:col>
      <xdr:colOff>273050</xdr:colOff>
      <xdr:row>16</xdr:row>
      <xdr:rowOff>101600</xdr:rowOff>
    </xdr:to>
    <xdr:graphicFrame macro="">
      <xdr:nvGraphicFramePr>
        <xdr:cNvPr id="4" name="Chart 3">
          <a:extLst>
            <a:ext uri="{FF2B5EF4-FFF2-40B4-BE49-F238E27FC236}">
              <a16:creationId xmlns:a16="http://schemas.microsoft.com/office/drawing/2014/main" id="{DD21DC4B-1901-4357-AE43-1886FD396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6"/>
  <sheetViews>
    <sheetView tabSelected="1" zoomScaleNormal="100" workbookViewId="0">
      <selection activeCell="H14" sqref="H14"/>
    </sheetView>
  </sheetViews>
  <sheetFormatPr defaultColWidth="9.140625" defaultRowHeight="15" x14ac:dyDescent="0.25"/>
  <cols>
    <col min="1" max="2" width="15.7109375" style="5" customWidth="1"/>
    <col min="3" max="3" width="15.7109375" style="6" customWidth="1"/>
    <col min="4" max="4" width="15.7109375" style="14" customWidth="1"/>
    <col min="5" max="6" width="15.7109375" style="6" customWidth="1"/>
    <col min="7" max="16384" width="9.140625" style="5"/>
  </cols>
  <sheetData>
    <row r="1" spans="1:8" ht="30" customHeight="1" x14ac:dyDescent="0.35">
      <c r="A1" s="2" t="s">
        <v>5</v>
      </c>
      <c r="B1" s="3"/>
      <c r="C1" s="4"/>
      <c r="D1" s="4"/>
      <c r="E1" s="4"/>
      <c r="F1" s="4"/>
    </row>
    <row r="2" spans="1:8" ht="18.75" x14ac:dyDescent="0.3">
      <c r="A2" s="1"/>
    </row>
    <row r="3" spans="1:8" s="17" customFormat="1" ht="18.75" x14ac:dyDescent="0.3">
      <c r="A3" s="35" t="s">
        <v>14</v>
      </c>
      <c r="B3" s="36"/>
      <c r="C3" s="36"/>
      <c r="D3" s="36"/>
      <c r="E3" s="36"/>
      <c r="F3" s="36"/>
    </row>
    <row r="4" spans="1:8" s="17" customFormat="1" ht="18.75" x14ac:dyDescent="0.3">
      <c r="A4" s="18"/>
      <c r="C4" s="19"/>
      <c r="D4" s="19"/>
      <c r="E4" s="19"/>
      <c r="F4" s="19"/>
    </row>
    <row r="5" spans="1:8" s="8" customFormat="1" ht="30" customHeight="1" x14ac:dyDescent="0.3">
      <c r="A5" s="9"/>
      <c r="B5" s="39" t="s">
        <v>15</v>
      </c>
      <c r="C5" s="39"/>
      <c r="D5" s="27">
        <v>2633800</v>
      </c>
      <c r="E5" s="10"/>
    </row>
    <row r="6" spans="1:8" ht="30" customHeight="1" x14ac:dyDescent="0.3">
      <c r="A6" s="1"/>
      <c r="B6" s="40" t="s">
        <v>16</v>
      </c>
      <c r="C6" s="40"/>
      <c r="D6" s="27">
        <f>SUM(C14:C29)</f>
        <v>-24968.224626468982</v>
      </c>
      <c r="E6" s="25"/>
      <c r="F6" s="5"/>
    </row>
    <row r="7" spans="1:8" s="20" customFormat="1" ht="30" customHeight="1" x14ac:dyDescent="0.3">
      <c r="A7" s="21"/>
      <c r="B7" s="40" t="s">
        <v>17</v>
      </c>
      <c r="C7" s="40"/>
      <c r="D7" s="27">
        <f>SUM(F13:F29)</f>
        <v>8815289.2163937762</v>
      </c>
      <c r="E7" s="25"/>
    </row>
    <row r="8" spans="1:8" s="20" customFormat="1" ht="18.75" x14ac:dyDescent="0.3">
      <c r="A8" s="21"/>
      <c r="C8" s="22"/>
      <c r="D8" s="26"/>
      <c r="E8" s="25"/>
    </row>
    <row r="9" spans="1:8" ht="18.75" x14ac:dyDescent="0.3">
      <c r="A9" s="1"/>
    </row>
    <row r="10" spans="1:8" s="13" customFormat="1" ht="18.75" x14ac:dyDescent="0.3">
      <c r="A10" s="41" t="s">
        <v>11</v>
      </c>
      <c r="B10" s="42"/>
      <c r="C10" s="42"/>
      <c r="D10" s="42"/>
      <c r="E10" s="42"/>
      <c r="F10" s="42"/>
    </row>
    <row r="11" spans="1:8" s="13" customFormat="1" ht="18.75" x14ac:dyDescent="0.3">
      <c r="A11" s="1"/>
      <c r="B11" s="11"/>
      <c r="C11" s="12"/>
      <c r="D11" s="12"/>
      <c r="E11" s="14"/>
      <c r="F11" s="14"/>
    </row>
    <row r="12" spans="1:8" s="13" customFormat="1" ht="48.75" customHeight="1" x14ac:dyDescent="0.25">
      <c r="A12" s="28" t="s">
        <v>6</v>
      </c>
      <c r="B12" s="28" t="s">
        <v>8</v>
      </c>
      <c r="C12" s="28" t="s">
        <v>9</v>
      </c>
      <c r="D12" s="28" t="s">
        <v>7</v>
      </c>
      <c r="E12" s="28" t="s">
        <v>10</v>
      </c>
      <c r="F12" s="28" t="s">
        <v>12</v>
      </c>
    </row>
    <row r="13" spans="1:8" s="13" customFormat="1" x14ac:dyDescent="0.25">
      <c r="A13" s="29">
        <v>2000</v>
      </c>
      <c r="B13" s="30">
        <v>498832.93619823502</v>
      </c>
      <c r="C13" s="31"/>
      <c r="D13" s="32">
        <v>43572316.6041454</v>
      </c>
      <c r="E13" s="31"/>
      <c r="F13" s="31"/>
    </row>
    <row r="14" spans="1:8" s="13" customFormat="1" x14ac:dyDescent="0.25">
      <c r="A14" s="29">
        <v>2001</v>
      </c>
      <c r="B14" s="30">
        <f>B13+C14</f>
        <v>497311.81977947213</v>
      </c>
      <c r="C14" s="33">
        <v>-1521.1164187628799</v>
      </c>
      <c r="D14" s="32">
        <f>D13+E14</f>
        <v>43410985.43458645</v>
      </c>
      <c r="E14" s="34">
        <v>-161331.16955895314</v>
      </c>
      <c r="F14" s="33">
        <f t="shared" ref="F14:F29" si="0">-E14*3.67</f>
        <v>592085.39228135801</v>
      </c>
      <c r="H14" s="43"/>
    </row>
    <row r="15" spans="1:8" s="13" customFormat="1" x14ac:dyDescent="0.25">
      <c r="A15" s="29">
        <v>2002</v>
      </c>
      <c r="B15" s="30">
        <f t="shared" ref="B15:B19" si="1">B14+C15</f>
        <v>496360.83158428624</v>
      </c>
      <c r="C15" s="33">
        <v>-950.98819518588903</v>
      </c>
      <c r="D15" s="32">
        <f t="shared" ref="D15:D29" si="2">D14+E15</f>
        <v>43325319.627561294</v>
      </c>
      <c r="E15" s="34">
        <v>-85665.807025153947</v>
      </c>
      <c r="F15" s="33">
        <f t="shared" ref="F15:F19" si="3">-E15*3.67</f>
        <v>314393.51178231498</v>
      </c>
      <c r="H15" s="16"/>
    </row>
    <row r="16" spans="1:8" s="20" customFormat="1" x14ac:dyDescent="0.25">
      <c r="A16" s="29">
        <v>2003</v>
      </c>
      <c r="B16" s="30">
        <f t="shared" si="1"/>
        <v>495302.05149913911</v>
      </c>
      <c r="C16" s="33">
        <v>-1058.78008514715</v>
      </c>
      <c r="D16" s="32">
        <f t="shared" si="2"/>
        <v>43216281.741234221</v>
      </c>
      <c r="E16" s="34">
        <v>-109037.88632707547</v>
      </c>
      <c r="F16" s="33">
        <f t="shared" si="3"/>
        <v>400169.04282036697</v>
      </c>
      <c r="H16" s="16"/>
    </row>
    <row r="17" spans="1:8" s="13" customFormat="1" x14ac:dyDescent="0.25">
      <c r="A17" s="29">
        <v>2004</v>
      </c>
      <c r="B17" s="30">
        <f t="shared" si="1"/>
        <v>494171.74868692749</v>
      </c>
      <c r="C17" s="33">
        <v>-1130.30281221165</v>
      </c>
      <c r="D17" s="32">
        <f t="shared" si="2"/>
        <v>43105126.986555368</v>
      </c>
      <c r="E17" s="34">
        <v>-111154.75467885585</v>
      </c>
      <c r="F17" s="33">
        <f t="shared" si="3"/>
        <v>407937.949671401</v>
      </c>
      <c r="H17" s="16"/>
    </row>
    <row r="18" spans="1:8" s="13" customFormat="1" x14ac:dyDescent="0.25">
      <c r="A18" s="29">
        <v>2005</v>
      </c>
      <c r="B18" s="30">
        <f t="shared" si="1"/>
        <v>493350.88986430102</v>
      </c>
      <c r="C18" s="33">
        <v>-820.85882262648897</v>
      </c>
      <c r="D18" s="32">
        <f t="shared" si="2"/>
        <v>43022141.735371426</v>
      </c>
      <c r="E18" s="34">
        <v>-82985.251183943867</v>
      </c>
      <c r="F18" s="33">
        <f t="shared" si="3"/>
        <v>304555.871845074</v>
      </c>
      <c r="H18" s="16"/>
    </row>
    <row r="19" spans="1:8" s="13" customFormat="1" x14ac:dyDescent="0.25">
      <c r="A19" s="29">
        <v>2006</v>
      </c>
      <c r="B19" s="30">
        <f t="shared" si="1"/>
        <v>492606.66919474141</v>
      </c>
      <c r="C19" s="33">
        <v>-744.22066955960804</v>
      </c>
      <c r="D19" s="32">
        <f t="shared" si="2"/>
        <v>42949286.72581479</v>
      </c>
      <c r="E19" s="34">
        <v>-72855.009556638426</v>
      </c>
      <c r="F19" s="33">
        <f t="shared" si="3"/>
        <v>267377.88507286302</v>
      </c>
      <c r="H19" s="16"/>
    </row>
    <row r="20" spans="1:8" s="13" customFormat="1" x14ac:dyDescent="0.25">
      <c r="A20" s="29">
        <v>2007</v>
      </c>
      <c r="B20" s="30">
        <f t="shared" ref="B20:B29" si="4">B19+C20</f>
        <v>491177.02645937382</v>
      </c>
      <c r="C20" s="33">
        <v>-1429.6427353675999</v>
      </c>
      <c r="D20" s="32">
        <f t="shared" si="2"/>
        <v>42813497.655327775</v>
      </c>
      <c r="E20" s="34">
        <v>-135789.07048701472</v>
      </c>
      <c r="F20" s="33">
        <f t="shared" si="0"/>
        <v>498345.88868734398</v>
      </c>
      <c r="H20" s="16"/>
    </row>
    <row r="21" spans="1:8" s="13" customFormat="1" x14ac:dyDescent="0.25">
      <c r="A21" s="29">
        <v>2008</v>
      </c>
      <c r="B21" s="30">
        <f t="shared" si="4"/>
        <v>490075.97953784041</v>
      </c>
      <c r="C21" s="33">
        <v>-1101.0469215334299</v>
      </c>
      <c r="D21" s="32">
        <f t="shared" si="2"/>
        <v>42699513.208113223</v>
      </c>
      <c r="E21" s="34">
        <v>-113984.44721454768</v>
      </c>
      <c r="F21" s="33">
        <f t="shared" si="0"/>
        <v>418322.92127738998</v>
      </c>
      <c r="H21" s="16"/>
    </row>
    <row r="22" spans="1:8" s="13" customFormat="1" x14ac:dyDescent="0.25">
      <c r="A22" s="29">
        <v>2009</v>
      </c>
      <c r="B22" s="30">
        <f t="shared" si="4"/>
        <v>488707.11946197657</v>
      </c>
      <c r="C22" s="33">
        <v>-1368.8600758638399</v>
      </c>
      <c r="D22" s="32">
        <f t="shared" si="2"/>
        <v>42552304.1503736</v>
      </c>
      <c r="E22" s="34">
        <v>-147209.05773962344</v>
      </c>
      <c r="F22" s="33">
        <f t="shared" si="0"/>
        <v>540257.24190441798</v>
      </c>
      <c r="H22" s="16"/>
    </row>
    <row r="23" spans="1:8" s="13" customFormat="1" x14ac:dyDescent="0.25">
      <c r="A23" s="29">
        <v>2010</v>
      </c>
      <c r="B23" s="30">
        <f t="shared" si="4"/>
        <v>486260.56696646521</v>
      </c>
      <c r="C23" s="33">
        <v>-2446.5524955113401</v>
      </c>
      <c r="D23" s="32">
        <f t="shared" si="2"/>
        <v>42323987.073156707</v>
      </c>
      <c r="E23" s="34">
        <v>-228317.07721689483</v>
      </c>
      <c r="F23" s="33">
        <f t="shared" si="0"/>
        <v>837923.67338600405</v>
      </c>
      <c r="H23" s="16"/>
    </row>
    <row r="24" spans="1:8" s="13" customFormat="1" x14ac:dyDescent="0.25">
      <c r="A24" s="29">
        <v>2011</v>
      </c>
      <c r="B24" s="30">
        <f t="shared" si="4"/>
        <v>485338.41111877025</v>
      </c>
      <c r="C24" s="33">
        <v>-922.15584769494399</v>
      </c>
      <c r="D24" s="32">
        <f t="shared" si="2"/>
        <v>42226446.289691471</v>
      </c>
      <c r="E24" s="34">
        <v>-97540.783465239248</v>
      </c>
      <c r="F24" s="33">
        <f t="shared" si="0"/>
        <v>357974.67531742802</v>
      </c>
      <c r="H24" s="16"/>
    </row>
    <row r="25" spans="1:8" s="13" customFormat="1" x14ac:dyDescent="0.25">
      <c r="A25" s="29">
        <v>2012</v>
      </c>
      <c r="B25" s="30">
        <f t="shared" si="4"/>
        <v>484246.9681719396</v>
      </c>
      <c r="C25" s="33">
        <v>-1091.44294683065</v>
      </c>
      <c r="D25" s="32">
        <f t="shared" si="2"/>
        <v>42124718.973890357</v>
      </c>
      <c r="E25" s="34">
        <v>-101727.31580111662</v>
      </c>
      <c r="F25" s="33">
        <f t="shared" si="0"/>
        <v>373339.24899009801</v>
      </c>
      <c r="H25" s="16"/>
    </row>
    <row r="26" spans="1:8" s="13" customFormat="1" x14ac:dyDescent="0.25">
      <c r="A26" s="29">
        <v>2013</v>
      </c>
      <c r="B26" s="30">
        <f t="shared" si="4"/>
        <v>481769.2077495259</v>
      </c>
      <c r="C26" s="33">
        <v>-2477.7604224137199</v>
      </c>
      <c r="D26" s="32">
        <f t="shared" si="2"/>
        <v>41919551.724424109</v>
      </c>
      <c r="E26" s="34">
        <v>-205167.24946624713</v>
      </c>
      <c r="F26" s="33">
        <f t="shared" si="0"/>
        <v>752963.80554112699</v>
      </c>
      <c r="H26" s="16"/>
    </row>
    <row r="27" spans="1:8" s="13" customFormat="1" x14ac:dyDescent="0.25">
      <c r="A27" s="29">
        <v>2014</v>
      </c>
      <c r="B27" s="30">
        <f t="shared" si="4"/>
        <v>478866.46333423891</v>
      </c>
      <c r="C27" s="33">
        <v>-2902.7444152869998</v>
      </c>
      <c r="D27" s="32">
        <f t="shared" si="2"/>
        <v>41643736.347376503</v>
      </c>
      <c r="E27" s="34">
        <v>-275815.37704760762</v>
      </c>
      <c r="F27" s="33">
        <f t="shared" si="0"/>
        <v>1012242.43376472</v>
      </c>
      <c r="H27" s="16"/>
    </row>
    <row r="28" spans="1:8" s="13" customFormat="1" x14ac:dyDescent="0.25">
      <c r="A28" s="29">
        <v>2015</v>
      </c>
      <c r="B28" s="30">
        <f t="shared" si="4"/>
        <v>476647.88682429492</v>
      </c>
      <c r="C28" s="33">
        <v>-2218.57650994398</v>
      </c>
      <c r="D28" s="32">
        <f t="shared" si="2"/>
        <v>41431379.164488286</v>
      </c>
      <c r="E28" s="34">
        <v>-212357.18288821445</v>
      </c>
      <c r="F28" s="33">
        <f t="shared" si="0"/>
        <v>779350.86119974696</v>
      </c>
      <c r="H28" s="16"/>
    </row>
    <row r="29" spans="1:8" s="13" customFormat="1" x14ac:dyDescent="0.25">
      <c r="A29" s="29">
        <v>2016</v>
      </c>
      <c r="B29" s="30">
        <f t="shared" si="4"/>
        <v>473864.71157176612</v>
      </c>
      <c r="C29" s="33">
        <v>-2783.1752525288098</v>
      </c>
      <c r="D29" s="32">
        <f t="shared" si="2"/>
        <v>41170330.441640295</v>
      </c>
      <c r="E29" s="34">
        <v>-261048.72284798964</v>
      </c>
      <c r="F29" s="33">
        <f t="shared" si="0"/>
        <v>958048.81285212201</v>
      </c>
      <c r="H29" s="16"/>
    </row>
    <row r="30" spans="1:8" s="13" customFormat="1" x14ac:dyDescent="0.25">
      <c r="A30" s="20"/>
      <c r="B30" s="24"/>
      <c r="C30" s="24"/>
      <c r="D30" s="24"/>
      <c r="E30" s="24"/>
      <c r="F30" s="24"/>
      <c r="H30" s="16"/>
    </row>
    <row r="31" spans="1:8" s="13" customFormat="1" x14ac:dyDescent="0.25">
      <c r="A31" s="23" t="s">
        <v>13</v>
      </c>
      <c r="B31" s="38"/>
      <c r="C31" s="38"/>
      <c r="D31" s="38"/>
      <c r="E31" s="38"/>
      <c r="F31" s="38"/>
    </row>
    <row r="32" spans="1:8" s="13" customFormat="1" x14ac:dyDescent="0.25">
      <c r="A32" s="23"/>
      <c r="B32" s="38"/>
      <c r="C32" s="38"/>
      <c r="D32" s="38"/>
      <c r="E32" s="38"/>
      <c r="F32" s="38"/>
    </row>
    <row r="33" spans="1:6" s="13" customFormat="1" ht="18.75" x14ac:dyDescent="0.3">
      <c r="A33" s="1"/>
      <c r="B33" s="11"/>
      <c r="C33" s="12"/>
      <c r="D33" s="12"/>
      <c r="E33" s="14"/>
      <c r="F33" s="14"/>
    </row>
    <row r="34" spans="1:6" s="7" customFormat="1" ht="45.75" customHeight="1" x14ac:dyDescent="0.25">
      <c r="A34" s="37" t="s">
        <v>0</v>
      </c>
      <c r="B34" s="37"/>
      <c r="C34" s="37"/>
      <c r="D34" s="37"/>
      <c r="E34" s="37"/>
      <c r="F34" s="37"/>
    </row>
    <row r="36" spans="1:6" ht="34.5" customHeight="1" x14ac:dyDescent="0.25">
      <c r="A36" s="37" t="s">
        <v>1</v>
      </c>
      <c r="B36" s="37"/>
      <c r="C36" s="37"/>
      <c r="D36" s="37"/>
      <c r="E36" s="37"/>
      <c r="F36" s="37"/>
    </row>
  </sheetData>
  <mergeCells count="8">
    <mergeCell ref="A3:F3"/>
    <mergeCell ref="A36:F36"/>
    <mergeCell ref="B31:F32"/>
    <mergeCell ref="B5:C5"/>
    <mergeCell ref="B6:C6"/>
    <mergeCell ref="B7:C7"/>
    <mergeCell ref="A34:F34"/>
    <mergeCell ref="A10:F10"/>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0105B-B4AD-45A2-86C7-8B7055531C9D}">
  <dimension ref="A1:E21"/>
  <sheetViews>
    <sheetView workbookViewId="0">
      <selection activeCell="B56" sqref="B56"/>
    </sheetView>
  </sheetViews>
  <sheetFormatPr defaultRowHeight="15" x14ac:dyDescent="0.25"/>
  <cols>
    <col min="3" max="3" width="12" customWidth="1"/>
  </cols>
  <sheetData>
    <row r="1" spans="1:3" x14ac:dyDescent="0.25">
      <c r="B1" t="s">
        <v>2</v>
      </c>
      <c r="C1" t="s">
        <v>3</v>
      </c>
    </row>
    <row r="2" spans="1:3" x14ac:dyDescent="0.25">
      <c r="A2">
        <v>2001</v>
      </c>
      <c r="B2" s="15">
        <v>281392.661807339</v>
      </c>
      <c r="C2" s="16">
        <f>B2</f>
        <v>281392.661807339</v>
      </c>
    </row>
    <row r="3" spans="1:3" x14ac:dyDescent="0.25">
      <c r="A3">
        <v>2002</v>
      </c>
      <c r="B3" s="15">
        <v>113356.87810706699</v>
      </c>
      <c r="C3" s="16">
        <f>C2+B3</f>
        <v>394749.53991440602</v>
      </c>
    </row>
    <row r="4" spans="1:3" x14ac:dyDescent="0.25">
      <c r="A4" s="13">
        <v>2003</v>
      </c>
      <c r="B4" s="15">
        <v>84097.075771130694</v>
      </c>
      <c r="C4" s="16">
        <f t="shared" ref="C4:C17" si="0">C3+B4</f>
        <v>478846.6156855367</v>
      </c>
    </row>
    <row r="5" spans="1:3" x14ac:dyDescent="0.25">
      <c r="A5" s="13">
        <v>2004</v>
      </c>
      <c r="B5" s="15">
        <v>118184.586033322</v>
      </c>
      <c r="C5" s="16">
        <f t="shared" si="0"/>
        <v>597031.20171885868</v>
      </c>
    </row>
    <row r="6" spans="1:3" x14ac:dyDescent="0.25">
      <c r="A6" s="13">
        <v>2005</v>
      </c>
      <c r="B6" s="15">
        <v>117924.696639306</v>
      </c>
      <c r="C6" s="16">
        <f t="shared" si="0"/>
        <v>714955.8983581647</v>
      </c>
    </row>
    <row r="7" spans="1:3" x14ac:dyDescent="0.25">
      <c r="A7" s="13">
        <v>2006</v>
      </c>
      <c r="B7" s="15">
        <v>97121.914692514503</v>
      </c>
      <c r="C7" s="16">
        <f t="shared" si="0"/>
        <v>812077.81305067916</v>
      </c>
    </row>
    <row r="8" spans="1:3" x14ac:dyDescent="0.25">
      <c r="A8" s="13">
        <v>2007</v>
      </c>
      <c r="B8" s="15">
        <v>201840.70054277999</v>
      </c>
      <c r="C8" s="16">
        <f t="shared" si="0"/>
        <v>1013918.5135934592</v>
      </c>
    </row>
    <row r="9" spans="1:3" x14ac:dyDescent="0.25">
      <c r="A9" s="13">
        <v>2008</v>
      </c>
      <c r="B9" s="15">
        <v>95756.694773546798</v>
      </c>
      <c r="C9" s="16">
        <f t="shared" si="0"/>
        <v>1109675.2083670059</v>
      </c>
    </row>
    <row r="10" spans="1:3" x14ac:dyDescent="0.25">
      <c r="A10" s="13">
        <v>2009</v>
      </c>
      <c r="B10" s="15">
        <v>216742.99216393899</v>
      </c>
      <c r="C10" s="16">
        <f t="shared" si="0"/>
        <v>1326418.2005309449</v>
      </c>
    </row>
    <row r="11" spans="1:3" x14ac:dyDescent="0.25">
      <c r="A11" s="13">
        <v>2010</v>
      </c>
      <c r="B11" s="15">
        <v>290217.60414395703</v>
      </c>
      <c r="C11" s="16">
        <f t="shared" si="0"/>
        <v>1616635.804674902</v>
      </c>
    </row>
    <row r="12" spans="1:3" x14ac:dyDescent="0.25">
      <c r="A12" s="13">
        <v>2011</v>
      </c>
      <c r="B12" s="15">
        <v>82109.778616731695</v>
      </c>
      <c r="C12" s="16">
        <f t="shared" si="0"/>
        <v>1698745.5832916338</v>
      </c>
    </row>
    <row r="13" spans="1:3" x14ac:dyDescent="0.25">
      <c r="A13" s="13">
        <v>2012</v>
      </c>
      <c r="B13" s="15">
        <v>107861.62916245899</v>
      </c>
      <c r="C13" s="16">
        <f t="shared" si="0"/>
        <v>1806607.2124540927</v>
      </c>
    </row>
    <row r="14" spans="1:3" x14ac:dyDescent="0.25">
      <c r="A14" s="13">
        <v>2013</v>
      </c>
      <c r="B14" s="15">
        <v>28691.1700124237</v>
      </c>
      <c r="C14" s="16">
        <f t="shared" si="0"/>
        <v>1835298.3824665165</v>
      </c>
    </row>
    <row r="15" spans="1:3" x14ac:dyDescent="0.25">
      <c r="A15" s="13">
        <v>2014</v>
      </c>
      <c r="B15" s="15">
        <v>49724.545081365897</v>
      </c>
      <c r="C15" s="16">
        <f t="shared" si="0"/>
        <v>1885022.9275478823</v>
      </c>
    </row>
    <row r="16" spans="1:3" x14ac:dyDescent="0.25">
      <c r="A16" s="13">
        <v>2015</v>
      </c>
      <c r="B16" s="15">
        <v>13043.3830375213</v>
      </c>
      <c r="C16" s="16">
        <f t="shared" si="0"/>
        <v>1898066.3105854036</v>
      </c>
    </row>
    <row r="17" spans="1:5" x14ac:dyDescent="0.25">
      <c r="A17" s="13">
        <v>2016</v>
      </c>
      <c r="B17" s="15">
        <v>26779.454520551099</v>
      </c>
      <c r="C17" s="16">
        <f t="shared" si="0"/>
        <v>1924845.7651059546</v>
      </c>
    </row>
    <row r="21" spans="1:5" x14ac:dyDescent="0.25">
      <c r="E21" t="s">
        <v>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SDG 15.3.1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Mariano Gonzalez-Roglich</cp:lastModifiedBy>
  <dcterms:created xsi:type="dcterms:W3CDTF">2018-01-12T23:04:18Z</dcterms:created>
  <dcterms:modified xsi:type="dcterms:W3CDTF">2018-06-06T16:20:57Z</dcterms:modified>
</cp:coreProperties>
</file>