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\Skripte\Auswertung\LightYieldEnergy\"/>
    </mc:Choice>
  </mc:AlternateContent>
  <xr:revisionPtr revIDLastSave="0" documentId="13_ncr:1_{BE374622-D4FD-4CCB-A5E7-E214673C00CF}" xr6:coauthVersionLast="45" xr6:coauthVersionMax="45" xr10:uidLastSave="{00000000-0000-0000-0000-000000000000}"/>
  <bookViews>
    <workbookView xWindow="-120" yWindow="-120" windowWidth="29040" windowHeight="15840" xr2:uid="{9430F053-B231-4404-B598-19B142942C84}"/>
  </bookViews>
  <sheets>
    <sheet name="Sheet1" sheetId="1" r:id="rId1"/>
  </sheets>
  <definedNames>
    <definedName name="_xlnm._FilterDatabase" localSheetId="0" hidden="1">Sheet1!$B$3:$J$43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AB18" i="1"/>
  <c r="AB19" i="1"/>
  <c r="AB20" i="1"/>
  <c r="AB21" i="1"/>
  <c r="AB22" i="1"/>
  <c r="AB17" i="1"/>
  <c r="W18" i="1"/>
  <c r="W19" i="1"/>
  <c r="W20" i="1"/>
  <c r="W21" i="1"/>
  <c r="W22" i="1"/>
  <c r="W17" i="1"/>
  <c r="Z22" i="1" s="1"/>
  <c r="AE22" i="1"/>
  <c r="AB11" i="1"/>
  <c r="AB12" i="1"/>
  <c r="AB13" i="1"/>
  <c r="AB14" i="1"/>
  <c r="AB15" i="1"/>
  <c r="AB10" i="1"/>
  <c r="AE15" i="1" s="1"/>
  <c r="R18" i="1"/>
  <c r="L10" i="1"/>
  <c r="W11" i="1"/>
  <c r="W12" i="1"/>
  <c r="W13" i="1"/>
  <c r="W14" i="1"/>
  <c r="W15" i="1"/>
  <c r="W10" i="1"/>
  <c r="Z15" i="1"/>
  <c r="R19" i="1"/>
  <c r="R20" i="1"/>
  <c r="R21" i="1"/>
  <c r="R22" i="1"/>
  <c r="R17" i="1"/>
  <c r="R11" i="1"/>
  <c r="R12" i="1"/>
  <c r="R13" i="1"/>
  <c r="R14" i="1"/>
  <c r="R15" i="1"/>
  <c r="R10" i="1"/>
  <c r="AD15" i="1" l="1"/>
  <c r="AD22" i="1"/>
  <c r="U22" i="1"/>
  <c r="U15" i="1"/>
  <c r="Y15" i="1"/>
  <c r="Y22" i="1"/>
  <c r="T15" i="1"/>
  <c r="T22" i="1"/>
  <c r="L18" i="1"/>
  <c r="L19" i="1"/>
  <c r="L20" i="1"/>
  <c r="L21" i="1"/>
  <c r="L22" i="1"/>
  <c r="L17" i="1"/>
  <c r="L11" i="1"/>
  <c r="L13" i="1"/>
  <c r="L14" i="1"/>
  <c r="L15" i="1"/>
  <c r="N22" i="1" l="1"/>
  <c r="O15" i="1"/>
  <c r="N15" i="1"/>
  <c r="O22" i="1"/>
</calcChain>
</file>

<file path=xl/sharedStrings.xml><?xml version="1.0" encoding="utf-8"?>
<sst xmlns="http://schemas.openxmlformats.org/spreadsheetml/2006/main" count="47" uniqueCount="45">
  <si>
    <t>Simulation</t>
  </si>
  <si>
    <t>Nummer Photons</t>
  </si>
  <si>
    <t>Pos</t>
  </si>
  <si>
    <t>Energy</t>
  </si>
  <si>
    <t>Edep Walls</t>
  </si>
  <si>
    <t>Edep Scinti</t>
  </si>
  <si>
    <t>Nummer Photonen</t>
  </si>
  <si>
    <t>Edep Scint</t>
  </si>
  <si>
    <t>219.005473}</t>
  </si>
  <si>
    <t>441.979757}</t>
  </si>
  <si>
    <t>409.511971}</t>
  </si>
  <si>
    <t>295.058981}</t>
  </si>
  <si>
    <t>218.705434}</t>
  </si>
  <si>
    <t>407.472577}</t>
  </si>
  <si>
    <t>303.385923}</t>
  </si>
  <si>
    <t>656.174379}</t>
  </si>
  <si>
    <t>470.243015}</t>
  </si>
  <si>
    <t>431.274575}</t>
  </si>
  <si>
    <t>312.103044}</t>
  </si>
  <si>
    <t>567.534326}</t>
  </si>
  <si>
    <t>448.415052}</t>
  </si>
  <si>
    <t>699.587840}</t>
  </si>
  <si>
    <t>764.760687}</t>
  </si>
  <si>
    <t>551.220885}</t>
  </si>
  <si>
    <t>443.086491}</t>
  </si>
  <si>
    <t>814.340603}</t>
  </si>
  <si>
    <t>{3.495308</t>
  </si>
  <si>
    <t>{22.402966</t>
  </si>
  <si>
    <t>{21.915907</t>
  </si>
  <si>
    <t>{16.684208</t>
  </si>
  <si>
    <t>{6.916837</t>
  </si>
  <si>
    <t>{22.016294</t>
  </si>
  <si>
    <t>{3.487115</t>
  </si>
  <si>
    <t>{22.831242</t>
  </si>
  <si>
    <t>{22.357861</t>
  </si>
  <si>
    <t>{17.078144</t>
  </si>
  <si>
    <t>{6.960805</t>
  </si>
  <si>
    <t>{22.517860</t>
  </si>
  <si>
    <t>{3.497428</t>
  </si>
  <si>
    <t>{23.101456</t>
  </si>
  <si>
    <t>{22.776672</t>
  </si>
  <si>
    <t>{17.205738</t>
  </si>
  <si>
    <t>{6.949921</t>
  </si>
  <si>
    <t>{22.879469</t>
  </si>
  <si>
    <t>Edep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</si>
</sst>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4F99A-7C00-42C4-9745-4498B324A54C}">
  <dimension ref="A1:AE22"/>
  <sheetViews>
    <sheetView tabSelected="1" topLeftCell="F1" workbookViewId="0">
      <selection activeCell="L12" sqref="L12"/>
    </sheetView>
  </sheetViews>
  <sheetFormatPr defaultRowHeight="15" x14ac:dyDescent="0.25"/>
  <cols>
    <col min="1" max="1" width="24.5703125" customWidth="1"/>
    <col min="2" max="2" width="20" customWidth="1"/>
    <col min="4" max="6" width="9.140625" customWidth="1"/>
    <col min="7" max="7" width="23.85546875" customWidth="1"/>
    <col min="8" max="12" width="9.140625" customWidth="1"/>
  </cols>
  <sheetData>
    <row r="1" spans="1:31" x14ac:dyDescent="0.25">
      <c r="A1" t="s">
        <v>0</v>
      </c>
      <c r="B1" t="s">
        <v>2</v>
      </c>
      <c r="C1" t="s">
        <v>3</v>
      </c>
      <c r="G1" t="s">
        <v>1</v>
      </c>
      <c r="H1" t="s">
        <v>5</v>
      </c>
      <c r="I1" t="s">
        <v>4</v>
      </c>
      <c r="L1" t="s">
        <v>6</v>
      </c>
      <c r="Q1" t="s">
        <v>5</v>
      </c>
    </row>
    <row r="3" spans="1:31" x14ac:dyDescent="0.25">
      <c r="B3">
        <v>0</v>
      </c>
      <c r="C3">
        <v>14</v>
      </c>
      <c r="D3" t="s">
        <v>26</v>
      </c>
      <c r="E3">
        <v>1.4851890000000001</v>
      </c>
      <c r="F3">
        <v>42.490935999999998</v>
      </c>
      <c r="G3">
        <v>2477664</v>
      </c>
      <c r="H3">
        <v>110706.55042499999</v>
      </c>
      <c r="I3">
        <v>45699.691696000002</v>
      </c>
      <c r="J3" t="s">
        <v>8</v>
      </c>
    </row>
    <row r="4" spans="1:31" x14ac:dyDescent="0.25">
      <c r="B4">
        <v>7</v>
      </c>
      <c r="C4">
        <v>14</v>
      </c>
      <c r="D4" t="s">
        <v>29</v>
      </c>
      <c r="E4">
        <v>7.003965</v>
      </c>
      <c r="F4">
        <v>41.979610000000001</v>
      </c>
      <c r="G4">
        <v>2459349</v>
      </c>
      <c r="H4">
        <v>109850.35595899999</v>
      </c>
      <c r="I4">
        <v>47028.335585000001</v>
      </c>
      <c r="J4" t="s">
        <v>11</v>
      </c>
    </row>
    <row r="5" spans="1:31" x14ac:dyDescent="0.25">
      <c r="B5">
        <v>8</v>
      </c>
      <c r="C5">
        <v>14</v>
      </c>
      <c r="D5" t="s">
        <v>30</v>
      </c>
      <c r="E5">
        <v>2.92334</v>
      </c>
      <c r="F5">
        <v>42.264122</v>
      </c>
      <c r="G5">
        <v>2418432</v>
      </c>
      <c r="H5">
        <v>108042.781019</v>
      </c>
      <c r="I5">
        <v>43555.210706999998</v>
      </c>
      <c r="J5" t="s">
        <v>12</v>
      </c>
    </row>
    <row r="6" spans="1:31" x14ac:dyDescent="0.25">
      <c r="B6">
        <v>9</v>
      </c>
      <c r="C6">
        <v>14</v>
      </c>
      <c r="D6" t="s">
        <v>31</v>
      </c>
      <c r="E6">
        <v>9.2301389999999994</v>
      </c>
      <c r="F6">
        <v>41.924126000000001</v>
      </c>
      <c r="G6">
        <v>2462108</v>
      </c>
      <c r="H6">
        <v>109978.45666700001</v>
      </c>
      <c r="I6">
        <v>46041.097847999998</v>
      </c>
      <c r="J6" t="s">
        <v>13</v>
      </c>
    </row>
    <row r="7" spans="1:31" x14ac:dyDescent="0.25">
      <c r="B7">
        <v>10</v>
      </c>
      <c r="C7">
        <v>14</v>
      </c>
      <c r="D7" t="s">
        <v>27</v>
      </c>
      <c r="E7">
        <v>9.3903920000000003</v>
      </c>
      <c r="F7">
        <v>41.915847999999997</v>
      </c>
      <c r="G7">
        <v>2406257</v>
      </c>
      <c r="H7">
        <v>107477.302728</v>
      </c>
      <c r="I7">
        <v>43962.157866000001</v>
      </c>
      <c r="J7" t="s">
        <v>9</v>
      </c>
    </row>
    <row r="8" spans="1:31" x14ac:dyDescent="0.25">
      <c r="B8">
        <v>11</v>
      </c>
      <c r="C8">
        <v>14</v>
      </c>
      <c r="D8" t="s">
        <v>28</v>
      </c>
      <c r="E8">
        <v>9.1875440000000008</v>
      </c>
      <c r="F8">
        <v>41.921805999999997</v>
      </c>
      <c r="G8">
        <v>2395406</v>
      </c>
      <c r="H8">
        <v>106989.18683599999</v>
      </c>
      <c r="I8">
        <v>45373.948708999997</v>
      </c>
      <c r="J8" t="s">
        <v>10</v>
      </c>
      <c r="R8" t="s">
        <v>7</v>
      </c>
      <c r="W8" t="s">
        <v>4</v>
      </c>
      <c r="AB8" t="s">
        <v>44</v>
      </c>
    </row>
    <row r="10" spans="1:31" x14ac:dyDescent="0.25">
      <c r="B10">
        <v>0</v>
      </c>
      <c r="C10">
        <v>26</v>
      </c>
      <c r="D10" t="s">
        <v>32</v>
      </c>
      <c r="E10">
        <v>1.4876670000000001</v>
      </c>
      <c r="F10">
        <v>42.661839000000001</v>
      </c>
      <c r="G10">
        <v>3152721</v>
      </c>
      <c r="H10">
        <v>140868.70208700001</v>
      </c>
      <c r="I10">
        <v>53754.026295999996</v>
      </c>
      <c r="J10" t="s">
        <v>14</v>
      </c>
      <c r="L10">
        <f>G10/G3-1</f>
        <v>0.27245704017978234</v>
      </c>
      <c r="R10">
        <f>H10/H3-1</f>
        <v>0.27245137298748978</v>
      </c>
      <c r="W10">
        <f>I10/I3-1</f>
        <v>0.17624483450738415</v>
      </c>
      <c r="AB10">
        <f>(I10+H10)/(I3+H3)-1</f>
        <v>0.24434118321463627</v>
      </c>
    </row>
    <row r="11" spans="1:31" x14ac:dyDescent="0.25">
      <c r="B11">
        <v>7</v>
      </c>
      <c r="C11">
        <v>26</v>
      </c>
      <c r="D11" t="s">
        <v>35</v>
      </c>
      <c r="E11">
        <v>7.1679389999999996</v>
      </c>
      <c r="F11">
        <v>41.971420000000002</v>
      </c>
      <c r="G11">
        <v>3244544</v>
      </c>
      <c r="H11">
        <v>144914.43148500001</v>
      </c>
      <c r="I11">
        <v>57710.098122000003</v>
      </c>
      <c r="J11" t="s">
        <v>17</v>
      </c>
      <c r="L11">
        <f>G11/G4-1</f>
        <v>0.31926944894766862</v>
      </c>
      <c r="R11">
        <f>H11/H4-1</f>
        <v>0.31919856080472919</v>
      </c>
      <c r="W11">
        <f>I11/I4-1</f>
        <v>0.22713460734100521</v>
      </c>
      <c r="AB11">
        <f t="shared" ref="AB11:AB22" si="0">(I11+H11)/(I4+H4)-1</f>
        <v>0.29160007399838372</v>
      </c>
    </row>
    <row r="12" spans="1:31" x14ac:dyDescent="0.25">
      <c r="B12">
        <v>8</v>
      </c>
      <c r="C12">
        <v>26</v>
      </c>
      <c r="D12" t="s">
        <v>36</v>
      </c>
      <c r="E12">
        <v>2.9503689999999998</v>
      </c>
      <c r="F12">
        <v>42.385447999999997</v>
      </c>
      <c r="G12">
        <v>3174891</v>
      </c>
      <c r="H12">
        <v>141813.20661699999</v>
      </c>
      <c r="I12">
        <v>54637.923424000001</v>
      </c>
      <c r="J12" t="s">
        <v>18</v>
      </c>
      <c r="L12">
        <f>G12/G5-1</f>
        <v>0.31278903024769766</v>
      </c>
      <c r="R12">
        <f>H12/H5-1</f>
        <v>0.31256531236511997</v>
      </c>
      <c r="W12">
        <f>I12/I5-1</f>
        <v>0.25445205147908601</v>
      </c>
      <c r="AB12">
        <f t="shared" si="0"/>
        <v>0.29586894789522056</v>
      </c>
    </row>
    <row r="13" spans="1:31" x14ac:dyDescent="0.25">
      <c r="B13">
        <v>9</v>
      </c>
      <c r="C13">
        <v>26</v>
      </c>
      <c r="D13" t="s">
        <v>37</v>
      </c>
      <c r="E13">
        <v>9.4447949999999992</v>
      </c>
      <c r="F13">
        <v>41.943568999999997</v>
      </c>
      <c r="G13">
        <v>3225173</v>
      </c>
      <c r="H13">
        <v>144051.801725</v>
      </c>
      <c r="I13">
        <v>54822.082977999999</v>
      </c>
      <c r="J13" t="s">
        <v>19</v>
      </c>
      <c r="L13">
        <f>G13/G6-1</f>
        <v>0.30992344771228564</v>
      </c>
      <c r="R13">
        <f>H13/H6-1</f>
        <v>0.30981835980086081</v>
      </c>
      <c r="W13">
        <f>I13/I6-1</f>
        <v>0.19072058531248604</v>
      </c>
      <c r="AB13">
        <f t="shared" si="0"/>
        <v>0.27467281470720972</v>
      </c>
    </row>
    <row r="14" spans="1:31" x14ac:dyDescent="0.25">
      <c r="B14">
        <v>10</v>
      </c>
      <c r="C14">
        <v>26</v>
      </c>
      <c r="D14" t="s">
        <v>33</v>
      </c>
      <c r="E14">
        <v>9.5755750000000006</v>
      </c>
      <c r="F14">
        <v>41.940669999999997</v>
      </c>
      <c r="G14">
        <v>3346629</v>
      </c>
      <c r="H14">
        <v>149468.61167300001</v>
      </c>
      <c r="I14">
        <v>55921.443459000002</v>
      </c>
      <c r="J14" t="s">
        <v>15</v>
      </c>
      <c r="L14">
        <f>G14/G7-1</f>
        <v>0.39080281117104287</v>
      </c>
      <c r="R14">
        <f>H14/H7-1</f>
        <v>0.39069931863911989</v>
      </c>
      <c r="W14">
        <f>I14/I7-1</f>
        <v>0.27203590937125544</v>
      </c>
      <c r="AB14">
        <f t="shared" si="0"/>
        <v>0.35625189317491213</v>
      </c>
    </row>
    <row r="15" spans="1:31" x14ac:dyDescent="0.25">
      <c r="B15">
        <v>11</v>
      </c>
      <c r="C15">
        <v>26</v>
      </c>
      <c r="D15" t="s">
        <v>34</v>
      </c>
      <c r="E15">
        <v>9.3729080000000007</v>
      </c>
      <c r="F15">
        <v>41.922203000000003</v>
      </c>
      <c r="G15">
        <v>3076900</v>
      </c>
      <c r="H15">
        <v>137462.75163000001</v>
      </c>
      <c r="I15">
        <v>53700.859539999998</v>
      </c>
      <c r="J15" t="s">
        <v>16</v>
      </c>
      <c r="L15">
        <f>G15/G8-1</f>
        <v>0.28450041454350528</v>
      </c>
      <c r="N15" s="1">
        <f>AVERAGE(L10:L15)</f>
        <v>0.31495703213366372</v>
      </c>
      <c r="O15" s="1">
        <f>_xlfn.STDEV.P(L10:L15)/(SQRT(COUNT(L10:L15)))</f>
        <v>1.5397574855929689E-2</v>
      </c>
      <c r="R15">
        <f>H15/H8-1</f>
        <v>0.28482845505417176</v>
      </c>
      <c r="T15" s="1">
        <f>AVERAGE(R10:R15)</f>
        <v>0.31492689660858192</v>
      </c>
      <c r="U15" s="1">
        <f>_xlfn.STDEV.P(R10:R15)/(SQRT(COUNT(R10:R15)))</f>
        <v>1.5367233878472024E-2</v>
      </c>
      <c r="W15">
        <f>I15/I8-1</f>
        <v>0.18351743826404832</v>
      </c>
      <c r="Y15" s="1">
        <f>AVERAGE(W10:W15)</f>
        <v>0.21735090437921087</v>
      </c>
      <c r="Z15" s="1">
        <f>_xlfn.STDEV.P(W10:W15)/(SQRT(COUNT(W10:W15)))</f>
        <v>1.4912943701157411E-2</v>
      </c>
      <c r="AB15">
        <f t="shared" si="0"/>
        <v>0.25465789665073157</v>
      </c>
      <c r="AD15" s="1">
        <f>AVERAGE(AB10:AB15)</f>
        <v>0.28623213494018235</v>
      </c>
      <c r="AE15" s="1">
        <f>_xlfn.STDEV.P(AB10:AB15)/(SQRT(COUNT(AB10:AB15)))</f>
        <v>1.4822891194583323E-2</v>
      </c>
    </row>
    <row r="16" spans="1:31" x14ac:dyDescent="0.25">
      <c r="N16" s="1"/>
      <c r="O16" s="1"/>
      <c r="T16" s="1"/>
      <c r="U16" s="1"/>
      <c r="Y16" s="1"/>
      <c r="Z16" s="1"/>
      <c r="AD16" s="1"/>
      <c r="AE16" s="1"/>
    </row>
    <row r="17" spans="2:31" x14ac:dyDescent="0.25">
      <c r="B17">
        <v>0</v>
      </c>
      <c r="C17">
        <v>52</v>
      </c>
      <c r="D17" t="s">
        <v>38</v>
      </c>
      <c r="E17">
        <v>1.483549</v>
      </c>
      <c r="F17">
        <v>42.418289000000001</v>
      </c>
      <c r="G17">
        <v>4293555</v>
      </c>
      <c r="H17">
        <v>191791.24410499999</v>
      </c>
      <c r="I17">
        <v>68449.974348000003</v>
      </c>
      <c r="J17" t="s">
        <v>20</v>
      </c>
      <c r="L17">
        <f>G17/G3-1</f>
        <v>0.73290446162191492</v>
      </c>
      <c r="N17" s="1"/>
      <c r="O17" s="1"/>
      <c r="R17">
        <f>H17/H3-1</f>
        <v>0.73242905111502132</v>
      </c>
      <c r="T17" s="1"/>
      <c r="U17" s="1"/>
      <c r="W17">
        <f>I17/I3-1</f>
        <v>0.49782135956928752</v>
      </c>
      <c r="Y17" s="1"/>
      <c r="Z17" s="1"/>
      <c r="AB17">
        <f>(I17+H17)/(I3+H3)-1</f>
        <v>0.66388000199934827</v>
      </c>
      <c r="AD17" s="1"/>
      <c r="AE17" s="1"/>
    </row>
    <row r="18" spans="2:31" x14ac:dyDescent="0.25">
      <c r="B18">
        <v>7</v>
      </c>
      <c r="C18">
        <v>52</v>
      </c>
      <c r="D18" t="s">
        <v>41</v>
      </c>
      <c r="E18">
        <v>7.2298210000000003</v>
      </c>
      <c r="F18">
        <v>42.019824999999997</v>
      </c>
      <c r="G18">
        <v>4308917</v>
      </c>
      <c r="H18">
        <v>192431.27578600001</v>
      </c>
      <c r="I18">
        <v>69510.532244999995</v>
      </c>
      <c r="J18" t="s">
        <v>23</v>
      </c>
      <c r="L18">
        <f>G18/G4-1</f>
        <v>0.75205593024820794</v>
      </c>
      <c r="N18" s="1"/>
      <c r="O18" s="1"/>
      <c r="R18">
        <f>H18/H4-1</f>
        <v>0.75175832709929602</v>
      </c>
      <c r="T18" s="1"/>
      <c r="U18" s="1"/>
      <c r="W18">
        <f t="shared" ref="W18:W22" si="1">I18/I4-1</f>
        <v>0.47805639685812817</v>
      </c>
      <c r="Y18" s="1"/>
      <c r="Z18" s="1"/>
      <c r="AB18">
        <f t="shared" ref="AB18:AB22" si="2">(I18+H18)/(I4+H4)-1</f>
        <v>0.66970928590090151</v>
      </c>
      <c r="AD18" s="1"/>
      <c r="AE18" s="1"/>
    </row>
    <row r="19" spans="2:31" x14ac:dyDescent="0.25">
      <c r="B19">
        <v>8</v>
      </c>
      <c r="C19">
        <v>52</v>
      </c>
      <c r="D19" t="s">
        <v>42</v>
      </c>
      <c r="E19">
        <v>2.9390700000000001</v>
      </c>
      <c r="F19">
        <v>42.289265</v>
      </c>
      <c r="G19">
        <v>4125658</v>
      </c>
      <c r="H19">
        <v>184307.488801</v>
      </c>
      <c r="I19">
        <v>66993.740479999993</v>
      </c>
      <c r="J19" t="s">
        <v>24</v>
      </c>
      <c r="L19">
        <f>G19/G5-1</f>
        <v>0.70592268048057583</v>
      </c>
      <c r="N19" s="1"/>
      <c r="O19" s="1"/>
      <c r="R19">
        <f>H19/H5-1</f>
        <v>0.70587509005889415</v>
      </c>
      <c r="T19" s="1"/>
      <c r="U19" s="1"/>
      <c r="W19">
        <f t="shared" si="1"/>
        <v>0.53813377073694335</v>
      </c>
      <c r="Y19" s="1"/>
      <c r="Z19" s="1"/>
      <c r="AB19">
        <f t="shared" si="2"/>
        <v>0.65768178337879823</v>
      </c>
      <c r="AD19" s="1"/>
      <c r="AE19" s="1"/>
    </row>
    <row r="20" spans="2:31" x14ac:dyDescent="0.25">
      <c r="B20">
        <v>9</v>
      </c>
      <c r="C20">
        <v>52</v>
      </c>
      <c r="D20" t="s">
        <v>43</v>
      </c>
      <c r="E20">
        <v>9.6039019999999997</v>
      </c>
      <c r="F20">
        <v>41.97607</v>
      </c>
      <c r="G20">
        <v>4219639</v>
      </c>
      <c r="H20">
        <v>188416.13532299999</v>
      </c>
      <c r="I20">
        <v>68361.130552000002</v>
      </c>
      <c r="J20" t="s">
        <v>25</v>
      </c>
      <c r="L20">
        <f>G20/G6-1</f>
        <v>0.71383180591590611</v>
      </c>
      <c r="N20" s="1"/>
      <c r="O20" s="1"/>
      <c r="R20">
        <f>H20/H6-1</f>
        <v>0.71320948695887543</v>
      </c>
      <c r="T20" s="1"/>
      <c r="U20" s="1"/>
      <c r="W20">
        <f t="shared" si="1"/>
        <v>0.4847849800994608</v>
      </c>
      <c r="Y20" s="1"/>
      <c r="Z20" s="1"/>
      <c r="AB20">
        <f t="shared" si="2"/>
        <v>0.64580181422267136</v>
      </c>
      <c r="AD20" s="1"/>
      <c r="AE20" s="1"/>
    </row>
    <row r="21" spans="2:31" x14ac:dyDescent="0.25">
      <c r="B21">
        <v>10</v>
      </c>
      <c r="C21">
        <v>52</v>
      </c>
      <c r="D21" t="s">
        <v>39</v>
      </c>
      <c r="E21">
        <v>9.6949419999999993</v>
      </c>
      <c r="F21">
        <v>41.966808</v>
      </c>
      <c r="G21">
        <v>4164573</v>
      </c>
      <c r="H21">
        <v>185991.37873299999</v>
      </c>
      <c r="I21">
        <v>67393.121224000002</v>
      </c>
      <c r="J21" t="s">
        <v>21</v>
      </c>
      <c r="L21">
        <f>G21/G7-1</f>
        <v>0.73072660152261371</v>
      </c>
      <c r="N21" s="1"/>
      <c r="O21" s="1"/>
      <c r="R21">
        <f>H21/H7-1</f>
        <v>0.73051773734684078</v>
      </c>
      <c r="T21" s="1"/>
      <c r="U21" s="1"/>
      <c r="W21">
        <f t="shared" si="1"/>
        <v>0.53298028339326198</v>
      </c>
      <c r="Y21" s="1"/>
      <c r="Z21" s="1"/>
      <c r="AB21">
        <f t="shared" si="2"/>
        <v>0.67317355042823634</v>
      </c>
      <c r="AD21" s="1"/>
      <c r="AE21" s="1"/>
    </row>
    <row r="22" spans="2:31" x14ac:dyDescent="0.25">
      <c r="B22">
        <v>11</v>
      </c>
      <c r="C22">
        <v>52</v>
      </c>
      <c r="D22" t="s">
        <v>40</v>
      </c>
      <c r="E22">
        <v>9.5494289999999999</v>
      </c>
      <c r="F22">
        <v>41.926357000000003</v>
      </c>
      <c r="G22">
        <v>4212828</v>
      </c>
      <c r="H22">
        <v>188126.70241999999</v>
      </c>
      <c r="I22">
        <v>69025.096967999998</v>
      </c>
      <c r="J22" t="s">
        <v>22</v>
      </c>
      <c r="L22">
        <f>G22/G8-1</f>
        <v>0.75871146686615965</v>
      </c>
      <c r="N22" s="1">
        <f>AVERAGE(L17:L22)</f>
        <v>0.73235882444256306</v>
      </c>
      <c r="O22" s="1">
        <f>_xlfn.STDEV.P(L17:L22)/(SQRT(COUNT(L17:L22)))</f>
        <v>7.6875074245359182E-3</v>
      </c>
      <c r="R22">
        <f>H22/H8-1</f>
        <v>0.75837117734498594</v>
      </c>
      <c r="T22" s="1">
        <f>AVERAGE(R17:R22)</f>
        <v>0.73202681165398564</v>
      </c>
      <c r="U22" s="1">
        <f>_xlfn.STDEV.P(R17:R22)/(SQRT(COUNT(R17:R22)))</f>
        <v>7.6807871022198312E-3</v>
      </c>
      <c r="W22">
        <f t="shared" si="1"/>
        <v>0.52124950399806735</v>
      </c>
      <c r="Y22" s="1">
        <f>AVERAGE(W17:W22)</f>
        <v>0.50883771577585823</v>
      </c>
      <c r="Z22" s="1">
        <f>_xlfn.STDEV.P(W17:W22)/(SQRT(COUNT(W17:W22)))</f>
        <v>9.4905782024719693E-3</v>
      </c>
      <c r="AB22">
        <f t="shared" si="2"/>
        <v>0.68775602095725419</v>
      </c>
      <c r="AD22" s="1">
        <f>AVERAGE(AB17:AB22)</f>
        <v>0.66633374281453495</v>
      </c>
      <c r="AE22" s="1">
        <f>_xlfn.STDEV.P(AB17:AB22)/(SQRT(COUNT(AB17:AB22)))</f>
        <v>5.3216763177476008E-3</v>
      </c>
    </row>
  </sheetData>
  <sortState xmlns:xlrd2="http://schemas.microsoft.com/office/spreadsheetml/2017/richdata2" ref="B43:J48">
    <sortCondition ref="B43:B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2020-09-26T07:55:08Z</dcterms:created>
  <dcterms:modified xsi:type="dcterms:W3CDTF">2020-09-28T16:00:41Z</dcterms:modified>
</cp:coreProperties>
</file>